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agram Feed" sheetId="1" r:id="rId4"/>
    <sheet state="visible" name="Facebook" sheetId="2" r:id="rId5"/>
    <sheet state="visible" name="Instagram Story" sheetId="3" r:id="rId6"/>
    <sheet state="visible" name="Twitter" sheetId="4" r:id="rId7"/>
    <sheet state="visible" name="LinkedIn" sheetId="5" r:id="rId8"/>
  </sheets>
  <definedNames>
    <definedName hidden="1" localSheetId="0" name="_xlnm._FilterDatabase">'Instagram Feed'!$A$1:$W$285</definedName>
    <definedName hidden="1" localSheetId="1" name="_xlnm._FilterDatabase">Facebook!$A$1:$R$247</definedName>
    <definedName hidden="1" localSheetId="2" name="_xlnm._FilterDatabase">'Instagram Story'!$A$1:$S$378</definedName>
    <definedName hidden="1" localSheetId="3" name="_xlnm._FilterDatabase">Twitter!$A$1:$M$338</definedName>
    <definedName hidden="1" localSheetId="4" name="_xlnm._FilterDatabase">LinkedIn!$A$1:$W$328</definedName>
    <definedName hidden="1" localSheetId="0" name="Z_F5DB5A3F_7583_4B92_99C0_CF52C14651D9_.wvu.FilterData">'Instagram Feed'!$A$1:$W$285</definedName>
    <definedName hidden="1" localSheetId="1" name="Z_F5DB5A3F_7583_4B92_99C0_CF52C14651D9_.wvu.FilterData">Facebook!$A$1:$N$447</definedName>
    <definedName hidden="1" localSheetId="2" name="Z_F5DB5A3F_7583_4B92_99C0_CF52C14651D9_.wvu.FilterData">'Instagram Story'!$A$1:$R$578</definedName>
    <definedName hidden="1" localSheetId="3" name="Z_F5DB5A3F_7583_4B92_99C0_CF52C14651D9_.wvu.FilterData">Twitter!$A$1:$K$538</definedName>
    <definedName hidden="1" localSheetId="4" name="Z_F5DB5A3F_7583_4B92_99C0_CF52C14651D9_.wvu.FilterData">LinkedIn!$A$1:$T$528</definedName>
    <definedName hidden="1" localSheetId="1" name="Z_9DC66B8D_3299_42D7_9836_F5B3CA475685_.wvu.FilterData">Facebook!$A$1:$R$99</definedName>
    <definedName hidden="1" localSheetId="4" name="Z_9DC66B8D_3299_42D7_9836_F5B3CA475685_.wvu.FilterData">LinkedIn!$A$1:$X$328</definedName>
  </definedNames>
  <calcPr/>
  <customWorkbookViews>
    <customWorkbookView activeSheetId="0" maximized="1" windowHeight="0" windowWidth="0" guid="{9DC66B8D-3299-42D7-9836-F5B3CA475685}" name="Filter 2"/>
    <customWorkbookView activeSheetId="0" maximized="1" windowHeight="0" windowWidth="0" guid="{F5DB5A3F-7583-4B92-99C0-CF52C14651D9}" name="Filter 1"/>
  </customWorkbookViews>
  <extLst>
    <ext uri="GoogleSheetsCustomDataVersion1">
      <go:sheetsCustomData xmlns:go="http://customooxmlschemas.google.com/" r:id="rId9" roundtripDataSignature="AMtx7mj7O8x5SSs67fm2cxxvDrSbmtUsXg=="/>
    </ext>
  </extLst>
</workbook>
</file>

<file path=xl/sharedStrings.xml><?xml version="1.0" encoding="utf-8"?>
<sst xmlns="http://schemas.openxmlformats.org/spreadsheetml/2006/main" count="5134" uniqueCount="1010">
  <si>
    <t>Date</t>
  </si>
  <si>
    <t>Week</t>
  </si>
  <si>
    <t>day</t>
  </si>
  <si>
    <t>Content</t>
  </si>
  <si>
    <t>Type</t>
  </si>
  <si>
    <t>Time</t>
  </si>
  <si>
    <t>Like</t>
  </si>
  <si>
    <t>Comment</t>
  </si>
  <si>
    <t>Share</t>
  </si>
  <si>
    <t>Save</t>
  </si>
  <si>
    <t>Total Interaction</t>
  </si>
  <si>
    <t>Reach</t>
  </si>
  <si>
    <t>Impressions</t>
  </si>
  <si>
    <t>ER</t>
  </si>
  <si>
    <t>Month</t>
  </si>
  <si>
    <t>Year</t>
  </si>
  <si>
    <t>Product/Non Product</t>
  </si>
  <si>
    <t>Detail Name</t>
  </si>
  <si>
    <t>Explore</t>
  </si>
  <si>
    <t>Home</t>
  </si>
  <si>
    <t>Profile</t>
  </si>
  <si>
    <t>Other</t>
  </si>
  <si>
    <t>Hashtag</t>
  </si>
  <si>
    <t>Instagram 1</t>
  </si>
  <si>
    <t>IMAGE</t>
  </si>
  <si>
    <t>Non Product</t>
  </si>
  <si>
    <t>Festive</t>
  </si>
  <si>
    <t>Instagram 2</t>
  </si>
  <si>
    <t>CAROUSEL</t>
  </si>
  <si>
    <t>Trending Topic</t>
  </si>
  <si>
    <t>Instagram 3</t>
  </si>
  <si>
    <t>Product</t>
  </si>
  <si>
    <t>Instagram 4</t>
  </si>
  <si>
    <t>Sinyal</t>
  </si>
  <si>
    <t>Instagram 5</t>
  </si>
  <si>
    <t>Pembukuan Digital</t>
  </si>
  <si>
    <t>Instagram 6</t>
  </si>
  <si>
    <t>Instagram 7</t>
  </si>
  <si>
    <t>Instagram 8</t>
  </si>
  <si>
    <t>VIDEO</t>
  </si>
  <si>
    <t>Instagram 9</t>
  </si>
  <si>
    <t>HUT Corporate Anniversary</t>
  </si>
  <si>
    <t>Instagram 10</t>
  </si>
  <si>
    <t>Instagram 11</t>
  </si>
  <si>
    <t>Instagram 12</t>
  </si>
  <si>
    <t>Company</t>
  </si>
  <si>
    <t>Instagram 13</t>
  </si>
  <si>
    <t>Instagram 14</t>
  </si>
  <si>
    <t>Instagram 15</t>
  </si>
  <si>
    <t>Instagram 16</t>
  </si>
  <si>
    <t>Instagram 17</t>
  </si>
  <si>
    <t>Instagram 18</t>
  </si>
  <si>
    <t>Instagram 19</t>
  </si>
  <si>
    <t>Instagram 20</t>
  </si>
  <si>
    <t>Instagram 21</t>
  </si>
  <si>
    <t>Instagram 22</t>
  </si>
  <si>
    <t>Instagram 23</t>
  </si>
  <si>
    <t>Instagram 24</t>
  </si>
  <si>
    <t>Company+</t>
  </si>
  <si>
    <t>Instagram 25</t>
  </si>
  <si>
    <t>Instagram 26</t>
  </si>
  <si>
    <t>Instagram 27</t>
  </si>
  <si>
    <t>Instagram 28</t>
  </si>
  <si>
    <t>Instagram 29</t>
  </si>
  <si>
    <t>Instagram 30</t>
  </si>
  <si>
    <t>Instagram 31</t>
  </si>
  <si>
    <t>Special 4</t>
  </si>
  <si>
    <t>Instagram 32</t>
  </si>
  <si>
    <t>Instagram 33</t>
  </si>
  <si>
    <t>Instagram 34</t>
  </si>
  <si>
    <t>Recap Event</t>
  </si>
  <si>
    <t>Instagram 35</t>
  </si>
  <si>
    <t>Instagram 36</t>
  </si>
  <si>
    <t>Giveaway</t>
  </si>
  <si>
    <t>Instagram 37</t>
  </si>
  <si>
    <t>Instagram 38</t>
  </si>
  <si>
    <t>Instagram 39</t>
  </si>
  <si>
    <t>Instagram 40</t>
  </si>
  <si>
    <t>Instagram 41</t>
  </si>
  <si>
    <t>Instagram 42</t>
  </si>
  <si>
    <t>Instagram 43</t>
  </si>
  <si>
    <t>Instagram 44</t>
  </si>
  <si>
    <t>Instagram 45</t>
  </si>
  <si>
    <t>Instagram 46</t>
  </si>
  <si>
    <t>Instagram 47</t>
  </si>
  <si>
    <t>Instagram 48</t>
  </si>
  <si>
    <t>Instagram 49</t>
  </si>
  <si>
    <t>Instagram 50</t>
  </si>
  <si>
    <t>Instagram 51</t>
  </si>
  <si>
    <t>Instagram 52</t>
  </si>
  <si>
    <t>Instagram 53</t>
  </si>
  <si>
    <t>Instagram 54</t>
  </si>
  <si>
    <t>Instagram 55</t>
  </si>
  <si>
    <t>Instagram 56</t>
  </si>
  <si>
    <t>Webinar</t>
  </si>
  <si>
    <t>Instagram 57</t>
  </si>
  <si>
    <t>Instagram 58</t>
  </si>
  <si>
    <t>Instagram 59</t>
  </si>
  <si>
    <t>Instagram 60</t>
  </si>
  <si>
    <t>Instagram 61</t>
  </si>
  <si>
    <t>Instagram 62</t>
  </si>
  <si>
    <t>Instagram 63</t>
  </si>
  <si>
    <t>Instagram 64</t>
  </si>
  <si>
    <t>Omnichannel</t>
  </si>
  <si>
    <t>Instagram 65</t>
  </si>
  <si>
    <t>Instagram 66</t>
  </si>
  <si>
    <t>Instagram 67</t>
  </si>
  <si>
    <t>Instagram 68</t>
  </si>
  <si>
    <t>Instagram 69</t>
  </si>
  <si>
    <t>Instagram 70</t>
  </si>
  <si>
    <t>Instagram 71</t>
  </si>
  <si>
    <t>Instagram 72</t>
  </si>
  <si>
    <t>Instagram 73</t>
  </si>
  <si>
    <t>Instagram 74</t>
  </si>
  <si>
    <t>Instagram 75</t>
  </si>
  <si>
    <t>Instagram 76</t>
  </si>
  <si>
    <t>Instagram 77</t>
  </si>
  <si>
    <t>Instagram 78</t>
  </si>
  <si>
    <t>Instagram 79</t>
  </si>
  <si>
    <t>Instagram 80</t>
  </si>
  <si>
    <t>Instagram 81</t>
  </si>
  <si>
    <t>Instagram 82</t>
  </si>
  <si>
    <t>Instagram 83</t>
  </si>
  <si>
    <t>Instagram 84</t>
  </si>
  <si>
    <t>Instagram 85</t>
  </si>
  <si>
    <t>Instagram 86</t>
  </si>
  <si>
    <t>Instagram 87</t>
  </si>
  <si>
    <t>Instagram 88</t>
  </si>
  <si>
    <t>Instagram 89</t>
  </si>
  <si>
    <t>Instagram 90</t>
  </si>
  <si>
    <t>Instagram 91</t>
  </si>
  <si>
    <t>Instagram 92</t>
  </si>
  <si>
    <t>Instagram 93</t>
  </si>
  <si>
    <t>Instagram 94</t>
  </si>
  <si>
    <t>Instagram 95</t>
  </si>
  <si>
    <t>Instagram 96</t>
  </si>
  <si>
    <t>Instagram 97</t>
  </si>
  <si>
    <t>Instagram 98</t>
  </si>
  <si>
    <t>Instagram 99</t>
  </si>
  <si>
    <t>Instagram 100</t>
  </si>
  <si>
    <t>Instagram 101</t>
  </si>
  <si>
    <t>Instagram 102</t>
  </si>
  <si>
    <t>Instagram 103</t>
  </si>
  <si>
    <t>Instagram 104</t>
  </si>
  <si>
    <t>Instagram 105</t>
  </si>
  <si>
    <t>Instagram 106</t>
  </si>
  <si>
    <t>Instagram 107</t>
  </si>
  <si>
    <t>Instagram 108</t>
  </si>
  <si>
    <t>Instagram 109</t>
  </si>
  <si>
    <t>Instagram 110</t>
  </si>
  <si>
    <t>Instagram 111</t>
  </si>
  <si>
    <t>MyCompany</t>
  </si>
  <si>
    <t>Instagram 112</t>
  </si>
  <si>
    <t>Instagram 113</t>
  </si>
  <si>
    <t>Instagram 114</t>
  </si>
  <si>
    <t>Instagram 115</t>
  </si>
  <si>
    <t>Instagram 116</t>
  </si>
  <si>
    <t>Instagram 117</t>
  </si>
  <si>
    <t>Instagram 118</t>
  </si>
  <si>
    <t>Instagram 119</t>
  </si>
  <si>
    <t>Instagram 120</t>
  </si>
  <si>
    <t>Instagram 121</t>
  </si>
  <si>
    <t>Instagram 122</t>
  </si>
  <si>
    <t>Instagram 123</t>
  </si>
  <si>
    <t>Instagram 124</t>
  </si>
  <si>
    <t>Instagram 125</t>
  </si>
  <si>
    <t>Instagram 126</t>
  </si>
  <si>
    <t>Office 365</t>
  </si>
  <si>
    <t>Instagram 127</t>
  </si>
  <si>
    <t>Instagram 128</t>
  </si>
  <si>
    <t>Instagram 129</t>
  </si>
  <si>
    <t>Award</t>
  </si>
  <si>
    <t>Instagram 130</t>
  </si>
  <si>
    <t>Instagram 131</t>
  </si>
  <si>
    <t>Instagram 132</t>
  </si>
  <si>
    <t>Instagram 133</t>
  </si>
  <si>
    <t>Mutasi Sim Card</t>
  </si>
  <si>
    <t>Instagram 134</t>
  </si>
  <si>
    <t>Cyber Security</t>
  </si>
  <si>
    <t>Instagram 135</t>
  </si>
  <si>
    <t>Instagram 136</t>
  </si>
  <si>
    <t>Instagram 137</t>
  </si>
  <si>
    <t>Instagram 138</t>
  </si>
  <si>
    <t>Instagram 139</t>
  </si>
  <si>
    <t>Instagram 140</t>
  </si>
  <si>
    <t>Instagram 141</t>
  </si>
  <si>
    <t>Instagram 142</t>
  </si>
  <si>
    <t>Instagram 143</t>
  </si>
  <si>
    <t>Instagram 144</t>
  </si>
  <si>
    <t>Instagram 145</t>
  </si>
  <si>
    <t>Instagram 146</t>
  </si>
  <si>
    <t>Trending topic</t>
  </si>
  <si>
    <t>Instagram 147</t>
  </si>
  <si>
    <t>WIB</t>
  </si>
  <si>
    <t>Instagram 148</t>
  </si>
  <si>
    <t>Special 2</t>
  </si>
  <si>
    <t>Instagram 149</t>
  </si>
  <si>
    <t>Special 3</t>
  </si>
  <si>
    <t>Instagram 150</t>
  </si>
  <si>
    <t>Instagram 151</t>
  </si>
  <si>
    <t>Instagram 152</t>
  </si>
  <si>
    <t>Instagram 153</t>
  </si>
  <si>
    <t>HUT DKI Jakarta</t>
  </si>
  <si>
    <t>Instagram 154</t>
  </si>
  <si>
    <t>Instagram 155</t>
  </si>
  <si>
    <t>Instagram 156</t>
  </si>
  <si>
    <t>Instagram 157</t>
  </si>
  <si>
    <t>Instagram 158</t>
  </si>
  <si>
    <t>Instagram 159</t>
  </si>
  <si>
    <t>Instagram 160</t>
  </si>
  <si>
    <t>Instagram 161</t>
  </si>
  <si>
    <t>Instagram 162</t>
  </si>
  <si>
    <t>HUT  Corporate Anniversary</t>
  </si>
  <si>
    <t>Instagram 163</t>
  </si>
  <si>
    <t>Instagram 164</t>
  </si>
  <si>
    <t>Instagram 165</t>
  </si>
  <si>
    <t>Instagram 166</t>
  </si>
  <si>
    <t>Instagram 167</t>
  </si>
  <si>
    <t>Instagram 168</t>
  </si>
  <si>
    <t>Instagram 169</t>
  </si>
  <si>
    <t>Instagram 170</t>
  </si>
  <si>
    <t>Instagram 171</t>
  </si>
  <si>
    <t>Instagram 172</t>
  </si>
  <si>
    <t>Instagram 173</t>
  </si>
  <si>
    <t>Instagram 174</t>
  </si>
  <si>
    <t>Instagram 175</t>
  </si>
  <si>
    <t>Instagram 176</t>
  </si>
  <si>
    <t xml:space="preserve">TT Quotes </t>
  </si>
  <si>
    <t>Quotes</t>
  </si>
  <si>
    <t>Instagram 177</t>
  </si>
  <si>
    <t>Instagram 178</t>
  </si>
  <si>
    <t>Instagram 179</t>
  </si>
  <si>
    <t>HUT Kota</t>
  </si>
  <si>
    <t>Instagram 180</t>
  </si>
  <si>
    <t>Instagram 181</t>
  </si>
  <si>
    <t>Instagram 182</t>
  </si>
  <si>
    <t>Instagram 183</t>
  </si>
  <si>
    <t>Instagram 184</t>
  </si>
  <si>
    <t>TT Business Trend</t>
  </si>
  <si>
    <t>Business Trend</t>
  </si>
  <si>
    <t>Instagram 185</t>
  </si>
  <si>
    <t>Instagram 186</t>
  </si>
  <si>
    <t>Instagram 187</t>
  </si>
  <si>
    <t>Instagram 188</t>
  </si>
  <si>
    <t>Instagram 189</t>
  </si>
  <si>
    <t>Instagram 190</t>
  </si>
  <si>
    <t>Instagram 191</t>
  </si>
  <si>
    <t>Instagram 192</t>
  </si>
  <si>
    <t>Instagram 193</t>
  </si>
  <si>
    <t>Instagram 194</t>
  </si>
  <si>
    <t>Instagram 195</t>
  </si>
  <si>
    <t>Instagram 196</t>
  </si>
  <si>
    <t>Instagram 197</t>
  </si>
  <si>
    <t>Instagram 198</t>
  </si>
  <si>
    <t>Bangga Jadi Indonesia</t>
  </si>
  <si>
    <t>Instagram 199</t>
  </si>
  <si>
    <t>Instagram 200</t>
  </si>
  <si>
    <t>Instagram 201</t>
  </si>
  <si>
    <t>Gebyar Kita Merdeka</t>
  </si>
  <si>
    <t>Instagram 202</t>
  </si>
  <si>
    <t>Instagram 203</t>
  </si>
  <si>
    <t>Instagram 204</t>
  </si>
  <si>
    <t>Instagram 205</t>
  </si>
  <si>
    <t>Instagram 206</t>
  </si>
  <si>
    <t>Instagram 207</t>
  </si>
  <si>
    <t>Instagram 208</t>
  </si>
  <si>
    <t>Instagram 209</t>
  </si>
  <si>
    <t>Reels</t>
  </si>
  <si>
    <t>Instagram 210</t>
  </si>
  <si>
    <t>Instagram 211</t>
  </si>
  <si>
    <t>Instagram 212</t>
  </si>
  <si>
    <t>Instagram 213</t>
  </si>
  <si>
    <t>Smart Mining</t>
  </si>
  <si>
    <t>Instagram 214</t>
  </si>
  <si>
    <t>Instagram 215</t>
  </si>
  <si>
    <t>Business Trends</t>
  </si>
  <si>
    <t>Instagram 216</t>
  </si>
  <si>
    <t>Instagram 217</t>
  </si>
  <si>
    <t>Instagram 218</t>
  </si>
  <si>
    <t>#Hashtag</t>
  </si>
  <si>
    <t>Instagram 219</t>
  </si>
  <si>
    <t>Instagram 220</t>
  </si>
  <si>
    <t>Instagram 221</t>
  </si>
  <si>
    <t>Instagram 222</t>
  </si>
  <si>
    <t>Instagram 223</t>
  </si>
  <si>
    <t>Instagram 224</t>
  </si>
  <si>
    <t>Fleet Management</t>
  </si>
  <si>
    <t>Instagram 225</t>
  </si>
  <si>
    <t>Instagram 226</t>
  </si>
  <si>
    <t>Instagram 227</t>
  </si>
  <si>
    <t>Instagram 228</t>
  </si>
  <si>
    <t>Instagram 229</t>
  </si>
  <si>
    <t>Instagram 230</t>
  </si>
  <si>
    <t>Special 3 MNV</t>
  </si>
  <si>
    <t>Instagram 231</t>
  </si>
  <si>
    <t>Instagram 232</t>
  </si>
  <si>
    <t>Instagram 233</t>
  </si>
  <si>
    <t>Instagram 234</t>
  </si>
  <si>
    <t>Instagram 235</t>
  </si>
  <si>
    <t>Instagram 236</t>
  </si>
  <si>
    <t>Instagram 237</t>
  </si>
  <si>
    <t>Instagram 238</t>
  </si>
  <si>
    <t>Instagram 239</t>
  </si>
  <si>
    <t>Instagram 240</t>
  </si>
  <si>
    <t>Instagram 241</t>
  </si>
  <si>
    <t>Instagram 242</t>
  </si>
  <si>
    <t>Instagram 243</t>
  </si>
  <si>
    <t>Instagram 244</t>
  </si>
  <si>
    <t>Instagram 245</t>
  </si>
  <si>
    <t>Instagram 246</t>
  </si>
  <si>
    <t>Instagram 247</t>
  </si>
  <si>
    <t>Instagram 248</t>
  </si>
  <si>
    <t>Instagram 249</t>
  </si>
  <si>
    <t>Instagram 250</t>
  </si>
  <si>
    <t>Instagram 251</t>
  </si>
  <si>
    <t>Instagram 252</t>
  </si>
  <si>
    <t>Instagram 253</t>
  </si>
  <si>
    <t>Instagram 254</t>
  </si>
  <si>
    <t>Instagram 255</t>
  </si>
  <si>
    <t>Instagram 256</t>
  </si>
  <si>
    <t>Instagram 257</t>
  </si>
  <si>
    <t>Instagram 258</t>
  </si>
  <si>
    <t>Instagram 259</t>
  </si>
  <si>
    <t>Instagram 260</t>
  </si>
  <si>
    <t>Instagram 261</t>
  </si>
  <si>
    <t>Instagram 262</t>
  </si>
  <si>
    <t>Instagram 263</t>
  </si>
  <si>
    <t>Instagram 264</t>
  </si>
  <si>
    <t>Sinyal Company</t>
  </si>
  <si>
    <t>Instagram 265</t>
  </si>
  <si>
    <t>Instagram 266</t>
  </si>
  <si>
    <t>Instagram 267</t>
  </si>
  <si>
    <t>Instagram 268</t>
  </si>
  <si>
    <t>Instagram 269</t>
  </si>
  <si>
    <t>Special 2Sphere</t>
  </si>
  <si>
    <t>Instagram 270</t>
  </si>
  <si>
    <t>Instagram 271</t>
  </si>
  <si>
    <t>Instagram 272</t>
  </si>
  <si>
    <t>Instagram 273</t>
  </si>
  <si>
    <t>Instagram 274</t>
  </si>
  <si>
    <t>Instagram 275</t>
  </si>
  <si>
    <t>Instagram 276</t>
  </si>
  <si>
    <t>Instagram 277</t>
  </si>
  <si>
    <t>Instagram 278</t>
  </si>
  <si>
    <t>Instagram 279</t>
  </si>
  <si>
    <t>Instagram 280</t>
  </si>
  <si>
    <t>Instagram 281</t>
  </si>
  <si>
    <t>Instagram 282</t>
  </si>
  <si>
    <t>Instagram 283</t>
  </si>
  <si>
    <t>Instagram 284</t>
  </si>
  <si>
    <t>Post Message</t>
  </si>
  <si>
    <t>Posted</t>
  </si>
  <si>
    <t>Total Reach</t>
  </si>
  <si>
    <t>Total Impressions</t>
  </si>
  <si>
    <t>Engagement</t>
  </si>
  <si>
    <t>like</t>
  </si>
  <si>
    <t>comment</t>
  </si>
  <si>
    <t>share</t>
  </si>
  <si>
    <t>Engagement Rate (%)</t>
  </si>
  <si>
    <t>Post Type</t>
  </si>
  <si>
    <t>Detail Post</t>
  </si>
  <si>
    <t>Facebook 1</t>
  </si>
  <si>
    <t>Photo</t>
  </si>
  <si>
    <t>non product</t>
  </si>
  <si>
    <t>Facebook 2</t>
  </si>
  <si>
    <t>product</t>
  </si>
  <si>
    <t>Facebook 3</t>
  </si>
  <si>
    <t>Facebook 4</t>
  </si>
  <si>
    <t>Facebook 5</t>
  </si>
  <si>
    <t>Facebook 6</t>
  </si>
  <si>
    <t>HUT corporate Anniversary</t>
  </si>
  <si>
    <t>Facebook 7</t>
  </si>
  <si>
    <t>Video</t>
  </si>
  <si>
    <t>Facebook 8</t>
  </si>
  <si>
    <t>Facebook 9</t>
  </si>
  <si>
    <t>Facebook 10</t>
  </si>
  <si>
    <t>Facebook 11</t>
  </si>
  <si>
    <t>Facebook 12</t>
  </si>
  <si>
    <t>Facebook 13</t>
  </si>
  <si>
    <t>Facebook 14</t>
  </si>
  <si>
    <t>Facebook 15</t>
  </si>
  <si>
    <t>Facebook 16</t>
  </si>
  <si>
    <t>Facebook 17</t>
  </si>
  <si>
    <t>Non product</t>
  </si>
  <si>
    <t>Facebook 18</t>
  </si>
  <si>
    <t>Facebook 19</t>
  </si>
  <si>
    <t>Facebook 20</t>
  </si>
  <si>
    <t>Facebook 21</t>
  </si>
  <si>
    <t>Facebook 22</t>
  </si>
  <si>
    <t>Facebook 23</t>
  </si>
  <si>
    <t>Facebook 24</t>
  </si>
  <si>
    <t>Facebook 25</t>
  </si>
  <si>
    <t>Facebook 26</t>
  </si>
  <si>
    <t>Facebook 27</t>
  </si>
  <si>
    <t>Facebook 28</t>
  </si>
  <si>
    <t>Facebook 29</t>
  </si>
  <si>
    <t>Facebook 30</t>
  </si>
  <si>
    <t>Facebook 31</t>
  </si>
  <si>
    <t>Facebook 32</t>
  </si>
  <si>
    <t>Facebook 33</t>
  </si>
  <si>
    <t>Facebook 34</t>
  </si>
  <si>
    <t>Facebook 35</t>
  </si>
  <si>
    <t>Facebook 36</t>
  </si>
  <si>
    <t>Facebook 37</t>
  </si>
  <si>
    <t>Facebook 38</t>
  </si>
  <si>
    <t>Facebook 39</t>
  </si>
  <si>
    <t>Facebook 40</t>
  </si>
  <si>
    <t>Facebook 41</t>
  </si>
  <si>
    <t>Facebook 42</t>
  </si>
  <si>
    <t>Facebook 43</t>
  </si>
  <si>
    <t>Facebook 44</t>
  </si>
  <si>
    <t>Facebook 45</t>
  </si>
  <si>
    <t>Facebook 46</t>
  </si>
  <si>
    <t>Facebook 47</t>
  </si>
  <si>
    <t>Facebook 48</t>
  </si>
  <si>
    <t>Facebook 49</t>
  </si>
  <si>
    <t>Facebook 50</t>
  </si>
  <si>
    <t>Facebook 51</t>
  </si>
  <si>
    <t>Facebook 52</t>
  </si>
  <si>
    <t>Facebook 53</t>
  </si>
  <si>
    <t>Facebook 54</t>
  </si>
  <si>
    <t>Facebook 55</t>
  </si>
  <si>
    <t>Facebook 56</t>
  </si>
  <si>
    <t>Facebook 57</t>
  </si>
  <si>
    <t>Facebook 58</t>
  </si>
  <si>
    <t>Facebook 59</t>
  </si>
  <si>
    <t>Facebook 60</t>
  </si>
  <si>
    <t>Facebook 61</t>
  </si>
  <si>
    <t>Facebook 62</t>
  </si>
  <si>
    <t>Facebook 63</t>
  </si>
  <si>
    <t>Facebook 64</t>
  </si>
  <si>
    <t>Facebook 65</t>
  </si>
  <si>
    <t>Facebook 66</t>
  </si>
  <si>
    <t>Facebook 67</t>
  </si>
  <si>
    <t>Facebook 68</t>
  </si>
  <si>
    <t>Facebook 69</t>
  </si>
  <si>
    <t>Facebook 70</t>
  </si>
  <si>
    <t>Facebook 71</t>
  </si>
  <si>
    <t>Facebook 72</t>
  </si>
  <si>
    <t>Facebook 73</t>
  </si>
  <si>
    <t>Facebook 74</t>
  </si>
  <si>
    <t>Facebook 75</t>
  </si>
  <si>
    <t>Facebook 76</t>
  </si>
  <si>
    <t>Facebook 77</t>
  </si>
  <si>
    <t>Facebook 78</t>
  </si>
  <si>
    <t>Facebook 79</t>
  </si>
  <si>
    <t>Facebook 80</t>
  </si>
  <si>
    <t>Facebook 81</t>
  </si>
  <si>
    <t>Facebook 82</t>
  </si>
  <si>
    <t>Facebook 83</t>
  </si>
  <si>
    <t>Facebook 84</t>
  </si>
  <si>
    <t>Facebook 85</t>
  </si>
  <si>
    <t>Facebook 86</t>
  </si>
  <si>
    <t>Facebook 87</t>
  </si>
  <si>
    <t>Facebook 88</t>
  </si>
  <si>
    <t>Facebook 89</t>
  </si>
  <si>
    <t>Facebook 90</t>
  </si>
  <si>
    <t>Facebook 91</t>
  </si>
  <si>
    <t>Facebook 92</t>
  </si>
  <si>
    <t>Facebook 93</t>
  </si>
  <si>
    <t>Facebook 94</t>
  </si>
  <si>
    <t>Facebook 95</t>
  </si>
  <si>
    <t>Facebook 96</t>
  </si>
  <si>
    <t>Facebook 97</t>
  </si>
  <si>
    <t>Facebook 98</t>
  </si>
  <si>
    <t>Facebook 99</t>
  </si>
  <si>
    <t>Facebook 100</t>
  </si>
  <si>
    <t>Facebook 101</t>
  </si>
  <si>
    <t>Facebook 102</t>
  </si>
  <si>
    <t>Facebook 103</t>
  </si>
  <si>
    <t>Facebook 104</t>
  </si>
  <si>
    <t>Facebook 105</t>
  </si>
  <si>
    <t>Facebook 106</t>
  </si>
  <si>
    <t>Facebook 107</t>
  </si>
  <si>
    <t>Facebook 108</t>
  </si>
  <si>
    <t>Facebook 109</t>
  </si>
  <si>
    <t>Facebook 110</t>
  </si>
  <si>
    <t>Facebook 111</t>
  </si>
  <si>
    <t>Facebook 112</t>
  </si>
  <si>
    <t>Facebook 113</t>
  </si>
  <si>
    <t>Facebook 114</t>
  </si>
  <si>
    <t>Facebook 115</t>
  </si>
  <si>
    <t>Facebook 116</t>
  </si>
  <si>
    <t>Facebook 117</t>
  </si>
  <si>
    <t>Facebook 118</t>
  </si>
  <si>
    <t>Facebook 119</t>
  </si>
  <si>
    <t>Facebook 120</t>
  </si>
  <si>
    <t>Facebook 121</t>
  </si>
  <si>
    <t xml:space="preserve">Sinyal </t>
  </si>
  <si>
    <t>Facebook 122</t>
  </si>
  <si>
    <t>Facebook 123</t>
  </si>
  <si>
    <t>Facebook 124</t>
  </si>
  <si>
    <t>Facebook 125</t>
  </si>
  <si>
    <t>Facebook 126</t>
  </si>
  <si>
    <t>Facebook 127</t>
  </si>
  <si>
    <t>Facebook 128</t>
  </si>
  <si>
    <t>Facebook 129</t>
  </si>
  <si>
    <t>Facebook 130</t>
  </si>
  <si>
    <t>Facebook 131</t>
  </si>
  <si>
    <t>Facebook 132</t>
  </si>
  <si>
    <t>Facebook 133</t>
  </si>
  <si>
    <t>Facebook 134</t>
  </si>
  <si>
    <t>Facebook 135</t>
  </si>
  <si>
    <t>Facebook 136</t>
  </si>
  <si>
    <t>Facebook 137</t>
  </si>
  <si>
    <t>Facebook 138</t>
  </si>
  <si>
    <t>Facebook 139</t>
  </si>
  <si>
    <t>Special 1</t>
  </si>
  <si>
    <t>Facebook 140</t>
  </si>
  <si>
    <t>Facebook 141</t>
  </si>
  <si>
    <t>Facebook 142</t>
  </si>
  <si>
    <t>Facebook 143</t>
  </si>
  <si>
    <t>Facebook 144</t>
  </si>
  <si>
    <t>Facebook 145</t>
  </si>
  <si>
    <t>Facebook 146</t>
  </si>
  <si>
    <t>Facebook 147</t>
  </si>
  <si>
    <t>Facebook 148</t>
  </si>
  <si>
    <t>Facebook 149</t>
  </si>
  <si>
    <t>Facebook 150</t>
  </si>
  <si>
    <t>Facebook 151</t>
  </si>
  <si>
    <t>Facebook 152</t>
  </si>
  <si>
    <t>Facebook 153</t>
  </si>
  <si>
    <t>Facebook 154</t>
  </si>
  <si>
    <t>Facebook 155</t>
  </si>
  <si>
    <t>Facebook 156</t>
  </si>
  <si>
    <t>Facebook 157</t>
  </si>
  <si>
    <t>Facebook 158</t>
  </si>
  <si>
    <t>Facebook 159</t>
  </si>
  <si>
    <t>Facebook 160</t>
  </si>
  <si>
    <t>TT Quotes</t>
  </si>
  <si>
    <t>Facebook 161</t>
  </si>
  <si>
    <t>Facebook 162</t>
  </si>
  <si>
    <t>Facebook 163</t>
  </si>
  <si>
    <t>Facebook 164</t>
  </si>
  <si>
    <t>Facebook 165</t>
  </si>
  <si>
    <t>Facebook 166</t>
  </si>
  <si>
    <t>Facebook 167</t>
  </si>
  <si>
    <t>Facebook 168</t>
  </si>
  <si>
    <t>Facebook 169</t>
  </si>
  <si>
    <t>Facebook 170</t>
  </si>
  <si>
    <t>Facebook 171</t>
  </si>
  <si>
    <t>Facebook 172</t>
  </si>
  <si>
    <t>Facebook 173</t>
  </si>
  <si>
    <t>Facebook 174</t>
  </si>
  <si>
    <t>Facebook 175</t>
  </si>
  <si>
    <t>Facebook 176</t>
  </si>
  <si>
    <t>Facebook 177</t>
  </si>
  <si>
    <t>Facebook 178</t>
  </si>
  <si>
    <t>Facebook 179</t>
  </si>
  <si>
    <t>Facebook 180</t>
  </si>
  <si>
    <t>Facebook 181</t>
  </si>
  <si>
    <t>Facebook 182</t>
  </si>
  <si>
    <t>Facebook 183</t>
  </si>
  <si>
    <t>Facebook 184</t>
  </si>
  <si>
    <t>Facebook 185</t>
  </si>
  <si>
    <t>Facebook 186</t>
  </si>
  <si>
    <t>Facebook 187</t>
  </si>
  <si>
    <t>Facebook 188</t>
  </si>
  <si>
    <t>Facebook 189</t>
  </si>
  <si>
    <t>Facebook 190</t>
  </si>
  <si>
    <t>Facebook 191</t>
  </si>
  <si>
    <t>Facebook 192</t>
  </si>
  <si>
    <t>Facebook 193</t>
  </si>
  <si>
    <t>Facebook 194</t>
  </si>
  <si>
    <t>Facebook 195</t>
  </si>
  <si>
    <t>Facebook 196</t>
  </si>
  <si>
    <t>Facebook 197</t>
  </si>
  <si>
    <t>Facebook 198</t>
  </si>
  <si>
    <t>Facebook 199</t>
  </si>
  <si>
    <t>Facebook 200</t>
  </si>
  <si>
    <t>Facebook 201</t>
  </si>
  <si>
    <t>Field Force Management.</t>
  </si>
  <si>
    <t>Facebook 202</t>
  </si>
  <si>
    <t>Facebook 203</t>
  </si>
  <si>
    <t>Facebook 204</t>
  </si>
  <si>
    <t>Facebook 205</t>
  </si>
  <si>
    <t>Facebook 206</t>
  </si>
  <si>
    <t>Facebook 207</t>
  </si>
  <si>
    <t>Facebook 208</t>
  </si>
  <si>
    <t>Facebook 209</t>
  </si>
  <si>
    <t>Facebook 210</t>
  </si>
  <si>
    <t>Facebook 211</t>
  </si>
  <si>
    <t>Facebook 212</t>
  </si>
  <si>
    <t>Facebook 213</t>
  </si>
  <si>
    <t>Facebook 214</t>
  </si>
  <si>
    <t>Facebook 215</t>
  </si>
  <si>
    <t>Facebook 216</t>
  </si>
  <si>
    <t>Facebook 217</t>
  </si>
  <si>
    <t>Facebook 218</t>
  </si>
  <si>
    <t>Facebook 219</t>
  </si>
  <si>
    <t>Facebook 220</t>
  </si>
  <si>
    <t>Facebook 221</t>
  </si>
  <si>
    <t>Facebook 222</t>
  </si>
  <si>
    <t>Facebook 223</t>
  </si>
  <si>
    <t>Facebook 224</t>
  </si>
  <si>
    <t>Facebook 225</t>
  </si>
  <si>
    <t>Facebook 226</t>
  </si>
  <si>
    <t>Facebook 227</t>
  </si>
  <si>
    <t>Facebook 228</t>
  </si>
  <si>
    <t>Facebook 229</t>
  </si>
  <si>
    <t>Facebook 230</t>
  </si>
  <si>
    <t>Facebook 231</t>
  </si>
  <si>
    <t>Facebook 232</t>
  </si>
  <si>
    <t>Facebook 233</t>
  </si>
  <si>
    <t>Facebook 234</t>
  </si>
  <si>
    <t>Facebook 235</t>
  </si>
  <si>
    <t>Facebook 236</t>
  </si>
  <si>
    <t>Facebook 237</t>
  </si>
  <si>
    <t>Facebook 238</t>
  </si>
  <si>
    <t>Facebook 239</t>
  </si>
  <si>
    <t>Facebook 240</t>
  </si>
  <si>
    <t>Facebook 241</t>
  </si>
  <si>
    <t>Facebook 242</t>
  </si>
  <si>
    <t>Facebook 243</t>
  </si>
  <si>
    <t>Facebook 244</t>
  </si>
  <si>
    <t>Special 2 Sphere</t>
  </si>
  <si>
    <t>Facebook 245</t>
  </si>
  <si>
    <t>Facebook 246</t>
  </si>
  <si>
    <t>Replies</t>
  </si>
  <si>
    <t>Link Clicks</t>
  </si>
  <si>
    <t>Profile Visits</t>
  </si>
  <si>
    <t>Website Click</t>
  </si>
  <si>
    <t>Sticker Special 3s</t>
  </si>
  <si>
    <t>Email</t>
  </si>
  <si>
    <t>Follow</t>
  </si>
  <si>
    <t>Total Responses</t>
  </si>
  <si>
    <t>COUNTA of Date</t>
  </si>
  <si>
    <t>Apr-2022</t>
  </si>
  <si>
    <t>Feb-2022</t>
  </si>
  <si>
    <t>Jan-2022</t>
  </si>
  <si>
    <t>Mar-2022</t>
  </si>
  <si>
    <t>May-2022</t>
  </si>
  <si>
    <t>Grand Total</t>
  </si>
  <si>
    <t xml:space="preserve">Product </t>
  </si>
  <si>
    <t>Winner Announcement</t>
  </si>
  <si>
    <t>WhaSpecial 3ps Business API</t>
  </si>
  <si>
    <t>Repost B2C content</t>
  </si>
  <si>
    <t xml:space="preserve">Trending Topic </t>
  </si>
  <si>
    <t>Event Recap</t>
  </si>
  <si>
    <t>CyberSecurity</t>
  </si>
  <si>
    <t xml:space="preserve">Company </t>
  </si>
  <si>
    <t>Semarak HUT Telkomsel</t>
  </si>
  <si>
    <t>Trending tipic</t>
  </si>
  <si>
    <t>Special 4 Emergency Reminder</t>
  </si>
  <si>
    <t>Special 3 Mobil Network Verifcation</t>
  </si>
  <si>
    <t>recap event</t>
  </si>
  <si>
    <t>time</t>
  </si>
  <si>
    <t>hour</t>
  </si>
  <si>
    <t>impressions</t>
  </si>
  <si>
    <t>Engagement rate</t>
  </si>
  <si>
    <t>test er</t>
  </si>
  <si>
    <t>selisih</t>
  </si>
  <si>
    <t>1:30 PN</t>
  </si>
  <si>
    <t>GIveaway</t>
  </si>
  <si>
    <t>&amp;:31 PM</t>
  </si>
  <si>
    <t>carousel</t>
  </si>
  <si>
    <t>image</t>
  </si>
  <si>
    <t>polling</t>
  </si>
  <si>
    <t>reply</t>
  </si>
  <si>
    <t xml:space="preserve">Special 2 Sphere </t>
  </si>
  <si>
    <t>Update title</t>
  </si>
  <si>
    <t>Update title name</t>
  </si>
  <si>
    <t>Campaign name</t>
  </si>
  <si>
    <t>Created date</t>
  </si>
  <si>
    <t>Audience</t>
  </si>
  <si>
    <t>Video views</t>
  </si>
  <si>
    <t>Clicks</t>
  </si>
  <si>
    <t>Click through rate (CTR)</t>
  </si>
  <si>
    <t>Likes</t>
  </si>
  <si>
    <t>Comments</t>
  </si>
  <si>
    <t>Shares</t>
  </si>
  <si>
    <t>Follows</t>
  </si>
  <si>
    <t>Manual tag</t>
  </si>
  <si>
    <t>Average Engagement rate</t>
  </si>
  <si>
    <t>LinkedIn 1</t>
  </si>
  <si>
    <t>Organic</t>
  </si>
  <si>
    <t>All followers</t>
  </si>
  <si>
    <t>LinkedIn 2</t>
  </si>
  <si>
    <t>LinkedIn 3</t>
  </si>
  <si>
    <t>LinkedIn 4</t>
  </si>
  <si>
    <t>LinkedIn 5</t>
  </si>
  <si>
    <t>Article</t>
  </si>
  <si>
    <t>LinkedIn 6</t>
  </si>
  <si>
    <t>LinkedIn 7</t>
  </si>
  <si>
    <t>LinkedIn 8</t>
  </si>
  <si>
    <t/>
  </si>
  <si>
    <t>LinkedIn 9</t>
  </si>
  <si>
    <t>LinkedIn 10</t>
  </si>
  <si>
    <t>LinkedIn 11</t>
  </si>
  <si>
    <t>LinkedIn 12</t>
  </si>
  <si>
    <t>LinkedIn 13</t>
  </si>
  <si>
    <t>LinkedIn 14</t>
  </si>
  <si>
    <t>LinkedIn 15</t>
  </si>
  <si>
    <t>LinkedIn 16</t>
  </si>
  <si>
    <t>LinkedIn 17</t>
  </si>
  <si>
    <t>LinkedIn 18</t>
  </si>
  <si>
    <t>LinkedIn 19</t>
  </si>
  <si>
    <t>LinkedIn 20</t>
  </si>
  <si>
    <t>LinkedIn 21</t>
  </si>
  <si>
    <t>LinkedIn 22</t>
  </si>
  <si>
    <t>LinkedIn 23</t>
  </si>
  <si>
    <t>LinkedIn 24</t>
  </si>
  <si>
    <t>LinkedIn 25</t>
  </si>
  <si>
    <t>LinkedIn 26</t>
  </si>
  <si>
    <t>LinkedIn 27</t>
  </si>
  <si>
    <t>LinkedIn 28</t>
  </si>
  <si>
    <t>LinkedIn 29</t>
  </si>
  <si>
    <t>LinkedIn 30</t>
  </si>
  <si>
    <t>LinkedIn 31</t>
  </si>
  <si>
    <t>LinkedIn 32</t>
  </si>
  <si>
    <t>LinkedIn 33</t>
  </si>
  <si>
    <t>LinkedIn 34</t>
  </si>
  <si>
    <t>LinkedIn 35</t>
  </si>
  <si>
    <t>LinkedIn 36</t>
  </si>
  <si>
    <t>LinkedIn 37</t>
  </si>
  <si>
    <t>LinkedIn 38</t>
  </si>
  <si>
    <t>LinkedIn 39</t>
  </si>
  <si>
    <t>LinkedIn 40</t>
  </si>
  <si>
    <t>LinkedIn 41</t>
  </si>
  <si>
    <t>LinkedIn 42</t>
  </si>
  <si>
    <t>LinkedIn 43</t>
  </si>
  <si>
    <t>LinkedIn 44</t>
  </si>
  <si>
    <t>LinkedIn 45</t>
  </si>
  <si>
    <t>LinkedIn 46</t>
  </si>
  <si>
    <t>LinkedIn 47</t>
  </si>
  <si>
    <t>LinkedIn 48</t>
  </si>
  <si>
    <t>LinkedIn 49</t>
  </si>
  <si>
    <t>LinkedIn 50</t>
  </si>
  <si>
    <t>LinkedIn 51</t>
  </si>
  <si>
    <t>LinkedIn 52</t>
  </si>
  <si>
    <t>LinkedIn 53</t>
  </si>
  <si>
    <t>LinkedIn 54</t>
  </si>
  <si>
    <t>LinkedIn 55</t>
  </si>
  <si>
    <t>LinkedIn 56</t>
  </si>
  <si>
    <t>LinkedIn 57</t>
  </si>
  <si>
    <t>LinkedIn 58</t>
  </si>
  <si>
    <t>LinkedIn 59</t>
  </si>
  <si>
    <t>LinkedIn 60</t>
  </si>
  <si>
    <t>LinkedIn 61</t>
  </si>
  <si>
    <t>LinkedIn 62</t>
  </si>
  <si>
    <t>LinkedIn 63</t>
  </si>
  <si>
    <t>LinkedIn 64</t>
  </si>
  <si>
    <t>LinkedIn 65</t>
  </si>
  <si>
    <t>LinkedIn 66</t>
  </si>
  <si>
    <t>LinkedIn 67</t>
  </si>
  <si>
    <t>LinkedIn 68</t>
  </si>
  <si>
    <t>LinkedIn 69</t>
  </si>
  <si>
    <t>LinkedIn 70</t>
  </si>
  <si>
    <t>LinkedIn 71</t>
  </si>
  <si>
    <t>LinkedIn 72</t>
  </si>
  <si>
    <t>LinkedIn 73</t>
  </si>
  <si>
    <t>LinkedIn 74</t>
  </si>
  <si>
    <t>LinkedIn 75</t>
  </si>
  <si>
    <t>LinkedIn 76</t>
  </si>
  <si>
    <t>LinkedIn 77</t>
  </si>
  <si>
    <t>LinkedIn 78</t>
  </si>
  <si>
    <t>LinkedIn 79</t>
  </si>
  <si>
    <t>LinkedIn 80</t>
  </si>
  <si>
    <t>LinkedIn 81</t>
  </si>
  <si>
    <t>LinkedIn 82</t>
  </si>
  <si>
    <t>LinkedIn 83</t>
  </si>
  <si>
    <t>LinkedIn 84</t>
  </si>
  <si>
    <t>LinkedIn 85</t>
  </si>
  <si>
    <t>LinkedIn 86</t>
  </si>
  <si>
    <t>LinkedIn 87</t>
  </si>
  <si>
    <t>Survey</t>
  </si>
  <si>
    <t>LinkedIn 88</t>
  </si>
  <si>
    <t>LinkedIn 89</t>
  </si>
  <si>
    <t>LinkedIn 90</t>
  </si>
  <si>
    <t>LinkedIn 91</t>
  </si>
  <si>
    <t>LinkedIn 92</t>
  </si>
  <si>
    <t>LinkedIn 93</t>
  </si>
  <si>
    <t>LinkedIn 94</t>
  </si>
  <si>
    <t>LinkedIn 95</t>
  </si>
  <si>
    <t>LinkedIn 96</t>
  </si>
  <si>
    <t>LinkedIn 97</t>
  </si>
  <si>
    <t>LinkedIn 98</t>
  </si>
  <si>
    <t>LinkedIn 99</t>
  </si>
  <si>
    <t>LinkedIn 100</t>
  </si>
  <si>
    <t>LinkedIn 101</t>
  </si>
  <si>
    <t>LinkedIn 102</t>
  </si>
  <si>
    <t>LinkedIn 103</t>
  </si>
  <si>
    <t>LinkedIn 104</t>
  </si>
  <si>
    <t>LinkedIn 105</t>
  </si>
  <si>
    <t>LinkedIn 106</t>
  </si>
  <si>
    <t>LinkedIn 107</t>
  </si>
  <si>
    <t>LinkedIn 108</t>
  </si>
  <si>
    <t>LinkedIn 109</t>
  </si>
  <si>
    <t>LinkedIn 110</t>
  </si>
  <si>
    <t>LinkedIn 111</t>
  </si>
  <si>
    <t>LinkedIn 112</t>
  </si>
  <si>
    <t>LinkedIn 113</t>
  </si>
  <si>
    <t>LinkedIn 114</t>
  </si>
  <si>
    <t>LinkedIn 115</t>
  </si>
  <si>
    <t>LinkedIn 116</t>
  </si>
  <si>
    <t>LinkedIn 117</t>
  </si>
  <si>
    <t>LinkedIn 118</t>
  </si>
  <si>
    <t>LinkedIn 119</t>
  </si>
  <si>
    <t>LinkedIn 120</t>
  </si>
  <si>
    <t>LinkedIn 121</t>
  </si>
  <si>
    <t>LinkedIn 122</t>
  </si>
  <si>
    <t>LinkedIn 123</t>
  </si>
  <si>
    <t>LinkedIn 124</t>
  </si>
  <si>
    <t>LinkedIn 125</t>
  </si>
  <si>
    <t>LinkedIn 126</t>
  </si>
  <si>
    <t>LinkedIn 127</t>
  </si>
  <si>
    <t>LinkedIn 128</t>
  </si>
  <si>
    <t>LinkedIn 129</t>
  </si>
  <si>
    <t>LinkedIn 130</t>
  </si>
  <si>
    <t>LinkedIn 131</t>
  </si>
  <si>
    <t>LinkedIn 132</t>
  </si>
  <si>
    <t>LinkedIn 133</t>
  </si>
  <si>
    <t>LinkedIn 134</t>
  </si>
  <si>
    <t>LinkedIn 135</t>
  </si>
  <si>
    <t>LinkedIn 136</t>
  </si>
  <si>
    <t>single image</t>
  </si>
  <si>
    <t>LinkedIn 137</t>
  </si>
  <si>
    <t>LinkedIn 138</t>
  </si>
  <si>
    <t>LinkedIn 139</t>
  </si>
  <si>
    <t>LinkedIn 140</t>
  </si>
  <si>
    <t>LinkedIn 141</t>
  </si>
  <si>
    <t>LinkedIn 142</t>
  </si>
  <si>
    <t>LinkedIn 143</t>
  </si>
  <si>
    <t>LinkedIn 144</t>
  </si>
  <si>
    <t>LinkedIn 145</t>
  </si>
  <si>
    <t>LinkedIn 146</t>
  </si>
  <si>
    <t>LinkedIn 147</t>
  </si>
  <si>
    <t>LinkedIn 148</t>
  </si>
  <si>
    <t>LinkedIn 149</t>
  </si>
  <si>
    <t>LinkedIn 150</t>
  </si>
  <si>
    <t>LinkedIn 151</t>
  </si>
  <si>
    <t>LinkedIn 152</t>
  </si>
  <si>
    <t>LinkedIn 153</t>
  </si>
  <si>
    <t>LinkedIn 154</t>
  </si>
  <si>
    <t>LinkedIn 155</t>
  </si>
  <si>
    <t>LinkedIn 156</t>
  </si>
  <si>
    <t>LinkedIn 157</t>
  </si>
  <si>
    <t>LinkedIn 158</t>
  </si>
  <si>
    <t>LinkedIn 159</t>
  </si>
  <si>
    <t>LinkedIn 160</t>
  </si>
  <si>
    <t>LinkedIn 161</t>
  </si>
  <si>
    <t>LinkedIn 162</t>
  </si>
  <si>
    <t>LinkedIn 163</t>
  </si>
  <si>
    <t>LinkedIn 164</t>
  </si>
  <si>
    <t>LinkedIn 165</t>
  </si>
  <si>
    <t>LinkedIn 166</t>
  </si>
  <si>
    <t>LinkedIn 167</t>
  </si>
  <si>
    <t>LinkedIn 168</t>
  </si>
  <si>
    <t>LinkedIn 169</t>
  </si>
  <si>
    <t>LinkedIn 170</t>
  </si>
  <si>
    <t>LinkedIn 171</t>
  </si>
  <si>
    <t>LinkedIn 172</t>
  </si>
  <si>
    <t>LinkedIn 173</t>
  </si>
  <si>
    <t>LinkedIn 174</t>
  </si>
  <si>
    <t>LinkedIn 175</t>
  </si>
  <si>
    <t>LinkedIn 176</t>
  </si>
  <si>
    <t>LinkedIn 177</t>
  </si>
  <si>
    <t>LinkedIn 178</t>
  </si>
  <si>
    <t>LinkedIn 179</t>
  </si>
  <si>
    <t>LinkedIn 180</t>
  </si>
  <si>
    <t>LinkedIn 181</t>
  </si>
  <si>
    <t>LinkedIn 182</t>
  </si>
  <si>
    <t>LinkedIn 183</t>
  </si>
  <si>
    <t>LinkedIn 184</t>
  </si>
  <si>
    <t>LinkedIn 185</t>
  </si>
  <si>
    <t>LinkedIn 186</t>
  </si>
  <si>
    <t>LinkedIn 187</t>
  </si>
  <si>
    <t>LinkedIn 188</t>
  </si>
  <si>
    <t>LinkedIn 189</t>
  </si>
  <si>
    <t>LinkedIn 190</t>
  </si>
  <si>
    <t>LinkedIn 191</t>
  </si>
  <si>
    <t>LinkedIn 192</t>
  </si>
  <si>
    <t>LinkedIn 193</t>
  </si>
  <si>
    <t>LinkedIn 194</t>
  </si>
  <si>
    <t>LinkedIn 195</t>
  </si>
  <si>
    <t>LinkedIn 196</t>
  </si>
  <si>
    <t>LinkedIn 197</t>
  </si>
  <si>
    <t>LinkedIn 198</t>
  </si>
  <si>
    <t>LinkedIn 199</t>
  </si>
  <si>
    <t>LinkedIn 200</t>
  </si>
  <si>
    <t>LinkedIn 201</t>
  </si>
  <si>
    <t>LinkedIn 202</t>
  </si>
  <si>
    <t>LinkedIn 203</t>
  </si>
  <si>
    <t>LinkedIn 204</t>
  </si>
  <si>
    <t>LinkedIn 205</t>
  </si>
  <si>
    <t>LinkedIn 206</t>
  </si>
  <si>
    <t>LinkedIn 207</t>
  </si>
  <si>
    <t>LinkedIn 208</t>
  </si>
  <si>
    <t>LinkedIn 209</t>
  </si>
  <si>
    <t>LinkedIn 210</t>
  </si>
  <si>
    <t>LinkedIn 211</t>
  </si>
  <si>
    <t>LinkedIn 212</t>
  </si>
  <si>
    <t>LinkedIn 213</t>
  </si>
  <si>
    <t>LinkedIn 214</t>
  </si>
  <si>
    <t>LinkedIn 215</t>
  </si>
  <si>
    <t>LinkedIn 216</t>
  </si>
  <si>
    <t>LinkedIn 217</t>
  </si>
  <si>
    <t>LinkedIn 218</t>
  </si>
  <si>
    <t>LinkedIn 219</t>
  </si>
  <si>
    <t>LinkedIn 220</t>
  </si>
  <si>
    <t>LinkedIn 221</t>
  </si>
  <si>
    <t>LinkedIn 222</t>
  </si>
  <si>
    <t>LinkedIn 223</t>
  </si>
  <si>
    <t>LinkedIn 224</t>
  </si>
  <si>
    <t>LinkedIn 225</t>
  </si>
  <si>
    <t>LinkedIn 226</t>
  </si>
  <si>
    <t>LinkedIn 227</t>
  </si>
  <si>
    <t>LinkedIn 228</t>
  </si>
  <si>
    <t>Total</t>
  </si>
  <si>
    <t>LinkedIn 229</t>
  </si>
  <si>
    <t>LinkedIn 230</t>
  </si>
  <si>
    <t>LinkedIn 231</t>
  </si>
  <si>
    <t>LinkedIn 232</t>
  </si>
  <si>
    <t>Sponsored</t>
  </si>
  <si>
    <t>LinkedIn 233</t>
  </si>
  <si>
    <t>LinkedIn 234</t>
  </si>
  <si>
    <t>LinkedIn 235</t>
  </si>
  <si>
    <t>LinkedIn 236</t>
  </si>
  <si>
    <t>LinkedIn 237</t>
  </si>
  <si>
    <t>LinkedIn 238</t>
  </si>
  <si>
    <t>LinkedIn 239</t>
  </si>
  <si>
    <t>LinkedIn 240</t>
  </si>
  <si>
    <t>LinkedIn 241</t>
  </si>
  <si>
    <t>LinkedIn 242</t>
  </si>
  <si>
    <t>LinkedIn 243</t>
  </si>
  <si>
    <t>LinkedIn 244</t>
  </si>
  <si>
    <t>LinkedIn 245</t>
  </si>
  <si>
    <t>LinkedIn 246</t>
  </si>
  <si>
    <t>LinkedIn 247</t>
  </si>
  <si>
    <t>LinkedIn 248</t>
  </si>
  <si>
    <t>LinkedIn 249</t>
  </si>
  <si>
    <t>LinkedIn 250</t>
  </si>
  <si>
    <t>LinkedIn 251</t>
  </si>
  <si>
    <t>LinkedIn 252</t>
  </si>
  <si>
    <t>LinkedIn 253</t>
  </si>
  <si>
    <t>LinkedIn 254</t>
  </si>
  <si>
    <t>LinkedIn 255</t>
  </si>
  <si>
    <t>LinkedIn 256</t>
  </si>
  <si>
    <t>LinkedIn 257</t>
  </si>
  <si>
    <t>LinkedIn 258</t>
  </si>
  <si>
    <t>LinkedIn 259</t>
  </si>
  <si>
    <t>LinkedIn 260</t>
  </si>
  <si>
    <t>LinkedIn 261</t>
  </si>
  <si>
    <t>LinkedIn 262</t>
  </si>
  <si>
    <t>LinkedIn 263</t>
  </si>
  <si>
    <t>LinkedIn 264</t>
  </si>
  <si>
    <t>LinkedIn 265</t>
  </si>
  <si>
    <t>LinkedIn 266</t>
  </si>
  <si>
    <t>LinkedIn 267</t>
  </si>
  <si>
    <t>Fleet Sense</t>
  </si>
  <si>
    <t>LinkedIn 268</t>
  </si>
  <si>
    <t>LinkedIn 269</t>
  </si>
  <si>
    <t>LinkedIn 270</t>
  </si>
  <si>
    <t>LinkedIn 271</t>
  </si>
  <si>
    <t>LinkedIn 272</t>
  </si>
  <si>
    <t>LinkedIn 273</t>
  </si>
  <si>
    <t>LinkedIn 274</t>
  </si>
  <si>
    <t>LinkedIn 275</t>
  </si>
  <si>
    <t>LinkedIn 276</t>
  </si>
  <si>
    <t>LinkedIn 277</t>
  </si>
  <si>
    <t>LinkedIn 278</t>
  </si>
  <si>
    <t>LinkedIn 279</t>
  </si>
  <si>
    <t>LinkedIn 280</t>
  </si>
  <si>
    <t>LinkedIn 281</t>
  </si>
  <si>
    <t>LinkedIn 282</t>
  </si>
  <si>
    <t>LinkedIn 283</t>
  </si>
  <si>
    <t>LinkedIn 284</t>
  </si>
  <si>
    <t>LinkedIn 285</t>
  </si>
  <si>
    <t>LinkedIn 286</t>
  </si>
  <si>
    <t>LinkedIn 287</t>
  </si>
  <si>
    <t>LinkedIn 288</t>
  </si>
  <si>
    <t>LinkedIn 289</t>
  </si>
  <si>
    <t>LinkedIn 290</t>
  </si>
  <si>
    <t>LinkedIn 291</t>
  </si>
  <si>
    <t>LinkedIn 292</t>
  </si>
  <si>
    <t>LinkedIn 293</t>
  </si>
  <si>
    <t>LinkedIn 294</t>
  </si>
  <si>
    <t>LinkedIn 295</t>
  </si>
  <si>
    <t>LinkedIn 296</t>
  </si>
  <si>
    <t>LinkedIn 297</t>
  </si>
  <si>
    <t>LinkedIn 298</t>
  </si>
  <si>
    <t>LinkedIn 299</t>
  </si>
  <si>
    <t>LinkedIn 300</t>
  </si>
  <si>
    <t>LinkedIn 301</t>
  </si>
  <si>
    <t>LinkedIn 302</t>
  </si>
  <si>
    <t>LinkedIn 303</t>
  </si>
  <si>
    <t>LinkedIn 304</t>
  </si>
  <si>
    <t>LinkedIn 305</t>
  </si>
  <si>
    <t>LinkedIn 306</t>
  </si>
  <si>
    <t>LinkedIn 307</t>
  </si>
  <si>
    <t>LinkedIn 308</t>
  </si>
  <si>
    <t>LinkedIn 309</t>
  </si>
  <si>
    <t>LinkedIn 310</t>
  </si>
  <si>
    <t>LinkedIn 311</t>
  </si>
  <si>
    <t>LinkedIn 312</t>
  </si>
  <si>
    <t>LinkedIn 313</t>
  </si>
  <si>
    <t>LinkedIn 314</t>
  </si>
  <si>
    <t>LinkedIn 315</t>
  </si>
  <si>
    <t>LinkedIn 316</t>
  </si>
  <si>
    <t>LinkedIn 317</t>
  </si>
  <si>
    <t>LinkedIn 318</t>
  </si>
  <si>
    <t>LinkedIn 319</t>
  </si>
  <si>
    <t>LinkedIn 320</t>
  </si>
  <si>
    <t>LinkedIn 321</t>
  </si>
  <si>
    <t>LinkedIn 322</t>
  </si>
  <si>
    <t>LinkedIn 323</t>
  </si>
  <si>
    <t>LinkedIn 324</t>
  </si>
  <si>
    <t>LinkedIn 325</t>
  </si>
  <si>
    <t>LinkedIn 326</t>
  </si>
  <si>
    <t>LinkedIn 327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</si>
</sst>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d&quot;-&quot;mmm"/>
    <numFmt numFmtId="165" formatCode="h&quot;:&quot;mm&quot;:&quot;ss"/>
    <numFmt numFmtId="166" formatCode="[&gt;=999950]0.0,,&quot;M&quot;;[&lt;=-999950]0.0,,&quot;M&quot;;0.0,&quot;K&quot;"/>
    <numFmt numFmtId="167" formatCode="d&quot;-&quot;mmm&quot;-&quot;yyyy"/>
    <numFmt numFmtId="168" formatCode="dd mmmm"/>
    <numFmt numFmtId="169" formatCode="d mmmm"/>
    <numFmt numFmtId="170" formatCode="&quot; &quot;d&quot; &quot;mmm&quot; &quot;"/>
    <numFmt numFmtId="171" formatCode="M/d/yyyy"/>
    <numFmt numFmtId="172" formatCode="d-mmm-yyyy"/>
    <numFmt numFmtId="173" formatCode="d-mmmm-yyyy"/>
    <numFmt numFmtId="174" formatCode="h:mm am/pm"/>
    <numFmt numFmtId="175" formatCode="m/d/yy h:mm am/pm"/>
  </numFmts>
  <fonts count="17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</font>
    <font>
      <color theme="1"/>
      <name val="Arial"/>
    </font>
    <font>
      <sz val="10.0"/>
      <color rgb="FF000000"/>
      <name val="Calibri"/>
    </font>
    <font>
      <sz val="10.0"/>
      <color theme="1"/>
      <name val="Arial"/>
    </font>
    <font>
      <color rgb="FF000000"/>
      <name val="Arial"/>
    </font>
    <font>
      <b/>
      <color theme="1"/>
      <name val="Calibri"/>
    </font>
    <font>
      <b/>
      <color theme="1"/>
      <name val="Arial"/>
    </font>
    <font>
      <color theme="1"/>
      <name val="Verdana"/>
    </font>
    <font>
      <color rgb="FF000000"/>
      <name val="Verdana"/>
    </font>
    <font>
      <color rgb="FF000000"/>
      <name val="Roboto"/>
    </font>
    <font>
      <b/>
      <sz val="9.0"/>
      <color theme="1"/>
      <name val="Calibri"/>
    </font>
    <font>
      <sz val="9.0"/>
      <color theme="1"/>
      <name val="Calibri"/>
    </font>
    <font>
      <sz val="11.0"/>
      <color rgb="FF000000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3" xfId="0" applyAlignment="1" applyBorder="1" applyFont="1" applyNumberFormat="1">
      <alignment horizontal="left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/>
    </xf>
    <xf borderId="1" fillId="2" fontId="2" numFmtId="165" xfId="0" applyAlignment="1" applyBorder="1" applyFont="1" applyNumberFormat="1">
      <alignment horizontal="center" vertical="center"/>
    </xf>
    <xf borderId="1" fillId="2" fontId="2" numFmtId="3" xfId="0" applyAlignment="1" applyBorder="1" applyFont="1" applyNumberFormat="1">
      <alignment horizontal="center" vertical="center"/>
    </xf>
    <xf borderId="1" fillId="2" fontId="2" numFmtId="10" xfId="0" applyAlignment="1" applyBorder="1" applyFont="1" applyNumberFormat="1">
      <alignment horizontal="center" vertical="center"/>
    </xf>
    <xf borderId="0" fillId="2" fontId="3" numFmtId="0" xfId="0" applyAlignment="1" applyFont="1">
      <alignment horizontal="center" vertical="bottom"/>
    </xf>
    <xf borderId="0" fillId="2" fontId="3" numFmtId="3" xfId="0" applyAlignment="1" applyFont="1" applyNumberFormat="1">
      <alignment horizontal="center" vertical="bottom"/>
    </xf>
    <xf borderId="0" fillId="2" fontId="3" numFmtId="3" xfId="0" applyAlignment="1" applyFont="1" applyNumberFormat="1">
      <alignment horizontal="center" vertical="center"/>
    </xf>
    <xf borderId="0" fillId="2" fontId="3" numFmtId="10" xfId="0" applyAlignment="1" applyFont="1" applyNumberFormat="1">
      <alignment horizontal="center" vertical="center"/>
    </xf>
    <xf borderId="1" fillId="2" fontId="5" numFmtId="164" xfId="0" applyAlignment="1" applyBorder="1" applyFont="1" applyNumberForma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1" fillId="2" fontId="5" numFmtId="20" xfId="0" applyAlignment="1" applyBorder="1" applyFont="1" applyNumberFormat="1">
      <alignment horizontal="center" shrinkToFit="0" vertical="center" wrapText="0"/>
    </xf>
    <xf borderId="1" fillId="2" fontId="5" numFmtId="3" xfId="0" applyAlignment="1" applyBorder="1" applyFont="1" applyNumberFormat="1">
      <alignment horizontal="center" shrinkToFit="0" vertical="center" wrapText="0"/>
    </xf>
    <xf borderId="0" fillId="3" fontId="6" numFmtId="0" xfId="0" applyAlignment="1" applyFill="1" applyFont="1">
      <alignment horizontal="center"/>
    </xf>
    <xf borderId="1" fillId="2" fontId="2" numFmtId="20" xfId="0" applyAlignment="1" applyBorder="1" applyFont="1" applyNumberFormat="1">
      <alignment horizontal="center" vertical="center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3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1" fillId="2" fontId="2" numFmtId="3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2" fontId="2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3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3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1" fillId="0" fontId="4" numFmtId="164" xfId="0" applyBorder="1" applyFont="1" applyNumberFormat="1"/>
    <xf borderId="1" fillId="0" fontId="4" numFmtId="0" xfId="0" applyBorder="1" applyFont="1"/>
    <xf borderId="1" fillId="0" fontId="4" numFmtId="3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0" fillId="0" fontId="4" numFmtId="3" xfId="0" applyAlignment="1" applyFont="1" applyNumberFormat="1">
      <alignment horizontal="center"/>
    </xf>
    <xf borderId="1" fillId="2" fontId="7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1" fillId="2" fontId="8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horizontal="center" vertical="center"/>
    </xf>
    <xf borderId="1" fillId="2" fontId="8" numFmtId="167" xfId="0" applyAlignment="1" applyBorder="1" applyFont="1" applyNumberFormat="1">
      <alignment horizontal="center" vertical="center"/>
    </xf>
    <xf borderId="1" fillId="2" fontId="8" numFmtId="165" xfId="0" applyAlignment="1" applyBorder="1" applyFont="1" applyNumberFormat="1">
      <alignment horizontal="center" vertical="center"/>
    </xf>
    <xf borderId="1" fillId="2" fontId="8" numFmtId="3" xfId="0" applyAlignment="1" applyBorder="1" applyFont="1" applyNumberFormat="1">
      <alignment horizontal="center" vertical="center"/>
    </xf>
    <xf borderId="1" fillId="2" fontId="4" numFmtId="0" xfId="0" applyBorder="1" applyFont="1"/>
    <xf borderId="1" fillId="4" fontId="9" numFmtId="0" xfId="0" applyAlignment="1" applyBorder="1" applyFill="1" applyFont="1">
      <alignment vertical="bottom"/>
    </xf>
    <xf borderId="1" fillId="2" fontId="3" numFmtId="0" xfId="0" applyAlignment="1" applyBorder="1" applyFont="1">
      <alignment horizontal="center" vertical="center"/>
    </xf>
    <xf borderId="1" fillId="2" fontId="3" numFmtId="167" xfId="0" applyAlignment="1" applyBorder="1" applyFont="1" applyNumberFormat="1">
      <alignment horizontal="center" vertical="center"/>
    </xf>
    <xf borderId="1" fillId="2" fontId="3" numFmtId="3" xfId="0" applyAlignment="1" applyBorder="1" applyFont="1" applyNumberFormat="1">
      <alignment horizontal="center" vertical="center"/>
    </xf>
    <xf borderId="1" fillId="2" fontId="3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2" fontId="3" numFmtId="0" xfId="0" applyAlignment="1" applyBorder="1" applyFont="1">
      <alignment horizontal="center" shrinkToFit="0" vertical="center" wrapText="0"/>
    </xf>
    <xf borderId="1" fillId="2" fontId="3" numFmtId="167" xfId="0" applyAlignment="1" applyBorder="1" applyFont="1" applyNumberFormat="1">
      <alignment horizontal="center" shrinkToFit="0" vertical="center" wrapText="0"/>
    </xf>
    <xf borderId="1" fillId="2" fontId="3" numFmtId="165" xfId="0" applyAlignment="1" applyBorder="1" applyFont="1" applyNumberFormat="1">
      <alignment horizontal="center" vertical="center"/>
    </xf>
    <xf borderId="1" fillId="2" fontId="3" numFmtId="20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3" numFmtId="167" xfId="0" applyAlignment="1" applyBorder="1" applyFont="1" applyNumberFormat="1">
      <alignment horizontal="center" shrinkToFit="0" vertical="center" wrapText="0"/>
    </xf>
    <xf borderId="1" fillId="0" fontId="3" numFmtId="165" xfId="0" applyAlignment="1" applyBorder="1" applyFont="1" applyNumberFormat="1">
      <alignment horizontal="center" vertical="center"/>
    </xf>
    <xf borderId="1" fillId="0" fontId="3" numFmtId="167" xfId="0" applyAlignment="1" applyBorder="1" applyFont="1" applyNumberFormat="1">
      <alignment horizontal="center" vertical="center"/>
    </xf>
    <xf borderId="1" fillId="0" fontId="3" numFmtId="10" xfId="0" applyAlignment="1" applyBorder="1" applyFont="1" applyNumberFormat="1">
      <alignment horizontal="center" vertical="center"/>
    </xf>
    <xf borderId="1" fillId="0" fontId="3" numFmtId="168" xfId="0" applyAlignment="1" applyBorder="1" applyFont="1" applyNumberFormat="1">
      <alignment horizontal="center" vertical="center"/>
    </xf>
    <xf borderId="1" fillId="0" fontId="3" numFmtId="169" xfId="0" applyAlignment="1" applyBorder="1" applyFont="1" applyNumberFormat="1">
      <alignment horizontal="center" vertical="center"/>
    </xf>
    <xf borderId="1" fillId="0" fontId="8" numFmtId="167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" fillId="0" fontId="8" numFmtId="3" xfId="0" applyAlignment="1" applyBorder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left" shrinkToFit="0" vertical="bottom" wrapText="0"/>
    </xf>
    <xf borderId="1" fillId="0" fontId="10" numFmtId="170" xfId="0" applyAlignment="1" applyBorder="1" applyFont="1" applyNumberFormat="1">
      <alignment horizontal="right" shrinkToFit="0" vertical="bottom" wrapText="0"/>
    </xf>
    <xf borderId="1" fillId="0" fontId="4" numFmtId="171" xfId="0" applyBorder="1" applyFont="1" applyNumberFormat="1"/>
    <xf borderId="1" fillId="0" fontId="4" numFmtId="3" xfId="0" applyBorder="1" applyFont="1" applyNumberFormat="1"/>
    <xf borderId="1" fillId="2" fontId="11" numFmtId="0" xfId="0" applyAlignment="1" applyBorder="1" applyFont="1">
      <alignment horizontal="center"/>
    </xf>
    <xf borderId="1" fillId="2" fontId="12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0" fillId="0" fontId="3" numFmtId="167" xfId="0" applyAlignment="1" applyFont="1" applyNumberFormat="1">
      <alignment horizontal="center"/>
    </xf>
    <xf borderId="0" fillId="0" fontId="4" numFmtId="165" xfId="0" applyFont="1" applyNumberFormat="1"/>
    <xf borderId="0" fillId="0" fontId="4" numFmtId="3" xfId="0" applyFont="1" applyNumberFormat="1"/>
    <xf borderId="1" fillId="0" fontId="13" numFmtId="167" xfId="0" applyAlignment="1" applyBorder="1" applyFont="1" applyNumberFormat="1">
      <alignment horizontal="center" vertical="center"/>
    </xf>
    <xf borderId="1" fillId="0" fontId="13" numFmtId="3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3" fontId="3" numFmtId="172" xfId="0" applyAlignment="1" applyBorder="1" applyFont="1" applyNumberFormat="1">
      <alignment horizontal="center" vertical="center"/>
    </xf>
    <xf borderId="1" fillId="3" fontId="14" numFmtId="3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3" fontId="3" numFmtId="3" xfId="0" applyAlignment="1" applyBorder="1" applyFont="1" applyNumberFormat="1">
      <alignment horizontal="center" vertical="center"/>
    </xf>
    <xf borderId="1" fillId="3" fontId="14" numFmtId="10" xfId="0" applyAlignment="1" applyBorder="1" applyFont="1" applyNumberFormat="1">
      <alignment horizontal="center" vertical="center"/>
    </xf>
    <xf borderId="1" fillId="3" fontId="14" numFmtId="0" xfId="0" applyAlignment="1" applyBorder="1" applyFont="1">
      <alignment horizontal="center" vertical="center"/>
    </xf>
    <xf borderId="1" fillId="3" fontId="3" numFmtId="3" xfId="0" applyAlignment="1" applyBorder="1" applyFont="1" applyNumberFormat="1">
      <alignment horizontal="center" shrinkToFit="0" vertical="center" wrapText="1"/>
    </xf>
    <xf borderId="1" fillId="3" fontId="3" numFmtId="167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shrinkToFit="0" vertical="center" wrapText="0"/>
    </xf>
    <xf borderId="1" fillId="2" fontId="3" numFmtId="172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vertical="center"/>
    </xf>
    <xf borderId="1" fillId="2" fontId="14" numFmtId="3" xfId="0" applyAlignment="1" applyBorder="1" applyFont="1" applyNumberFormat="1">
      <alignment horizontal="center" vertical="center"/>
    </xf>
    <xf borderId="1" fillId="2" fontId="14" numFmtId="10" xfId="0" applyAlignment="1" applyBorder="1" applyFont="1" applyNumberFormat="1">
      <alignment horizontal="center" vertical="center"/>
    </xf>
    <xf borderId="1" fillId="2" fontId="14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14" numFmtId="172" xfId="0" applyAlignment="1" applyBorder="1" applyFont="1" applyNumberForma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" fillId="0" fontId="3" numFmtId="17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" fillId="0" fontId="3" numFmtId="173" xfId="0" applyAlignment="1" applyBorder="1" applyFont="1" applyNumberFormat="1">
      <alignment horizontal="center" vertical="center"/>
    </xf>
    <xf borderId="1" fillId="0" fontId="3" numFmtId="3" xfId="0" applyAlignment="1" applyBorder="1" applyFont="1" applyNumberFormat="1">
      <alignment vertical="center"/>
    </xf>
    <xf borderId="0" fillId="0" fontId="3" numFmtId="1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1" fillId="2" fontId="1" numFmtId="167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 vertical="center"/>
    </xf>
    <xf borderId="1" fillId="0" fontId="3" numFmtId="10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1" fillId="2" fontId="2" numFmtId="167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left"/>
    </xf>
    <xf borderId="1" fillId="0" fontId="3" numFmtId="10" xfId="0" applyAlignment="1" applyBorder="1" applyFont="1" applyNumberFormat="1">
      <alignment horizontal="center"/>
    </xf>
    <xf borderId="1" fillId="2" fontId="5" numFmtId="167" xfId="0" applyAlignment="1" applyBorder="1" applyFont="1" applyNumberFormat="1">
      <alignment horizontal="center" shrinkToFit="0" vertical="bottom" wrapText="0"/>
    </xf>
    <xf borderId="1" fillId="2" fontId="5" numFmtId="174" xfId="0" applyAlignment="1" applyBorder="1" applyFont="1" applyNumberForma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1" fillId="2" fontId="5" numFmtId="10" xfId="0" applyAlignment="1" applyBorder="1" applyFont="1" applyNumberFormat="1">
      <alignment horizontal="center" shrinkToFit="0" vertical="bottom" wrapText="0"/>
    </xf>
    <xf borderId="1" fillId="2" fontId="2" numFmtId="174" xfId="0" applyBorder="1" applyFont="1" applyNumberFormat="1"/>
    <xf borderId="1" fillId="2" fontId="5" numFmtId="20" xfId="0" applyAlignment="1" applyBorder="1" applyFont="1" applyNumberFormat="1">
      <alignment horizontal="center" shrinkToFit="0" vertical="bottom" wrapText="0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left" vertical="bottom"/>
    </xf>
    <xf borderId="1" fillId="0" fontId="5" numFmtId="167" xfId="0" applyAlignment="1" applyBorder="1" applyFont="1" applyNumberFormat="1">
      <alignment horizontal="center" shrinkToFit="0" vertical="bottom" wrapText="0"/>
    </xf>
    <xf borderId="1" fillId="0" fontId="5" numFmtId="20" xfId="0" applyAlignment="1" applyBorder="1" applyFont="1" applyNumberForma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0" fontId="5" numFmtId="10" xfId="0" applyAlignment="1" applyBorder="1" applyFont="1" applyNumberFormat="1">
      <alignment horizontal="center" shrinkToFit="0" vertical="bottom" wrapText="0"/>
    </xf>
    <xf borderId="1" fillId="0" fontId="3" numFmtId="0" xfId="0" applyAlignment="1" applyBorder="1" applyFont="1">
      <alignment horizontal="left"/>
    </xf>
    <xf borderId="1" fillId="0" fontId="15" numFmtId="167" xfId="0" applyAlignment="1" applyBorder="1" applyFont="1" applyNumberFormat="1">
      <alignment horizontal="center" shrinkToFit="0" vertical="bottom" wrapText="0"/>
    </xf>
    <xf borderId="1" fillId="0" fontId="15" numFmtId="20" xfId="0" applyAlignment="1" applyBorder="1" applyFont="1" applyNumberFormat="1">
      <alignment horizontal="center" shrinkToFit="0" vertical="bottom" wrapText="0"/>
    </xf>
    <xf borderId="1" fillId="0" fontId="15" numFmtId="0" xfId="0" applyAlignment="1" applyBorder="1" applyFont="1">
      <alignment horizontal="center" shrinkToFit="0" vertical="bottom" wrapText="0"/>
    </xf>
    <xf borderId="1" fillId="0" fontId="15" numFmtId="10" xfId="0" applyAlignment="1" applyBorder="1" applyFont="1" applyNumberFormat="1">
      <alignment horizontal="center" shrinkToFit="0" vertical="bottom" wrapText="0"/>
    </xf>
    <xf borderId="1" fillId="0" fontId="3" numFmtId="0" xfId="0" applyAlignment="1" applyBorder="1" applyFont="1">
      <alignment horizontal="left" vertical="center"/>
    </xf>
    <xf borderId="1" fillId="0" fontId="4" numFmtId="167" xfId="0" applyBorder="1" applyFont="1" applyNumberFormat="1"/>
    <xf borderId="1" fillId="0" fontId="4" numFmtId="20" xfId="0" applyAlignment="1" applyBorder="1" applyFont="1" applyNumberFormat="1">
      <alignment horizontal="center"/>
    </xf>
    <xf borderId="1" fillId="0" fontId="4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/>
    </xf>
    <xf borderId="1" fillId="0" fontId="3" numFmtId="167" xfId="0" applyAlignment="1" applyBorder="1" applyFont="1" applyNumberFormat="1">
      <alignment horizontal="center"/>
    </xf>
    <xf borderId="1" fillId="0" fontId="3" numFmtId="20" xfId="0" applyAlignment="1" applyBorder="1" applyFont="1" applyNumberFormat="1">
      <alignment horizontal="center"/>
    </xf>
    <xf borderId="1" fillId="0" fontId="3" numFmtId="20" xfId="0" applyAlignment="1" applyBorder="1" applyFont="1" applyNumberFormat="1">
      <alignment horizontal="center" vertical="center"/>
    </xf>
    <xf borderId="1" fillId="2" fontId="2" numFmtId="167" xfId="0" applyAlignment="1" applyBorder="1" applyFont="1" applyNumberFormat="1">
      <alignment horizontal="center" vertical="center"/>
    </xf>
    <xf borderId="1" fillId="0" fontId="3" numFmtId="170" xfId="0" applyAlignment="1" applyBorder="1" applyFont="1" applyNumberFormat="1">
      <alignment horizontal="center"/>
    </xf>
    <xf borderId="1" fillId="0" fontId="4" numFmtId="170" xfId="0" applyAlignment="1" applyBorder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1" fillId="0" fontId="2" numFmtId="167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horizontal="center" vertical="center"/>
    </xf>
    <xf borderId="1" fillId="0" fontId="2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0" fillId="0" fontId="4" numFmtId="0" xfId="0" applyFont="1"/>
    <xf borderId="1" fillId="0" fontId="3" numFmtId="175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vertical="bottom"/>
    </xf>
    <xf borderId="1" fillId="0" fontId="4" numFmtId="10" xfId="0" applyBorder="1" applyFont="1" applyNumberFormat="1"/>
    <xf borderId="1" fillId="0" fontId="4" numFmtId="167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vertical="center"/>
    </xf>
    <xf borderId="1" fillId="0" fontId="3" numFmtId="167" xfId="0" applyAlignment="1" applyBorder="1" applyFont="1" applyNumberFormat="1">
      <alignment horizontal="center" shrinkToFit="0" vertical="bottom" wrapText="0"/>
    </xf>
    <xf borderId="1" fillId="0" fontId="3" numFmtId="10" xfId="0" applyAlignment="1" applyBorder="1" applyFont="1" applyNumberFormat="1">
      <alignment horizontal="center" shrinkToFit="0" vertical="bottom" wrapText="0"/>
    </xf>
    <xf borderId="1" fillId="0" fontId="3" numFmtId="10" xfId="0" applyAlignment="1" applyBorder="1" applyFont="1" applyNumberFormat="1">
      <alignment horizontal="center" shrinkToFit="0" vertical="center" wrapText="0"/>
    </xf>
    <xf borderId="1" fillId="0" fontId="3" numFmtId="175" xfId="0" applyAlignment="1" applyBorder="1" applyFont="1" applyNumberFormat="1">
      <alignment horizontal="center" shrinkToFit="0" vertical="center" wrapText="0"/>
    </xf>
    <xf borderId="1" fillId="0" fontId="2" numFmtId="170" xfId="0" applyAlignment="1" applyBorder="1" applyFont="1" applyNumberFormat="1">
      <alignment horizontal="center" vertical="center"/>
    </xf>
    <xf borderId="1" fillId="0" fontId="2" numFmtId="10" xfId="0" applyAlignment="1" applyBorder="1" applyFont="1" applyNumberFormat="1">
      <alignment horizontal="center" vertical="center"/>
    </xf>
    <xf borderId="1" fillId="0" fontId="4" numFmtId="170" xfId="0" applyAlignment="1" applyBorder="1" applyFont="1" applyNumberFormat="1">
      <alignment horizontal="center" vertical="center"/>
    </xf>
    <xf borderId="1" fillId="0" fontId="4" numFmtId="3" xfId="0" applyAlignment="1" applyBorder="1" applyFont="1" applyNumberFormat="1">
      <alignment horizontal="center" vertical="center"/>
    </xf>
    <xf borderId="1" fillId="0" fontId="4" numFmtId="1" xfId="0" applyAlignment="1" applyBorder="1" applyFont="1" applyNumberFormat="1">
      <alignment horizontal="center" vertical="center"/>
    </xf>
    <xf borderId="1" fillId="0" fontId="4" numFmtId="10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center" shrinkToFit="0" vertical="bottom" wrapText="0"/>
    </xf>
    <xf borderId="1" fillId="0" fontId="3" numFmtId="1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170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/>
    </xf>
    <xf borderId="1" fillId="0" fontId="16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29" width="14.0"/>
  </cols>
  <sheetData>
    <row r="1" ht="18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/>
      <c r="Y1" s="7"/>
      <c r="Z1" s="7"/>
      <c r="AA1" s="7"/>
      <c r="AB1" s="7"/>
      <c r="AC1" s="7"/>
    </row>
    <row r="2" ht="18.0" customHeight="1">
      <c r="A2" s="8">
        <v>44562.0</v>
      </c>
      <c r="B2" s="6">
        <f t="shared" ref="B2:B285" si="1">WEEKNUM(A2,13)</f>
        <v>1</v>
      </c>
      <c r="C2" s="6" t="str">
        <f t="shared" ref="C2:C285" si="2">text(A2,"DDDD")</f>
        <v>Saturday</v>
      </c>
      <c r="D2" s="9" t="s">
        <v>23</v>
      </c>
      <c r="E2" s="6" t="s">
        <v>24</v>
      </c>
      <c r="F2" s="10"/>
      <c r="G2" s="11">
        <v>26.0</v>
      </c>
      <c r="H2" s="11">
        <v>0.0</v>
      </c>
      <c r="I2" s="11">
        <v>18.0</v>
      </c>
      <c r="J2" s="11">
        <v>0.0</v>
      </c>
      <c r="K2" s="11">
        <f t="shared" ref="K2:K115" si="3">SUM(G2:J2)</f>
        <v>44</v>
      </c>
      <c r="L2" s="11">
        <v>529.0</v>
      </c>
      <c r="M2" s="11">
        <v>589.0</v>
      </c>
      <c r="N2" s="12">
        <f t="shared" ref="N2:N285" si="4">K2/L2</f>
        <v>0.0831758034</v>
      </c>
      <c r="O2" s="6" t="str">
        <f t="shared" ref="O2:O285" si="5">TEXT(A2,"MMM-YYYY")</f>
        <v>Jan-2022</v>
      </c>
      <c r="P2" s="6">
        <f t="shared" ref="P2:P285" si="6">YEAR(A2)</f>
        <v>2022</v>
      </c>
      <c r="Q2" s="6" t="s">
        <v>25</v>
      </c>
      <c r="R2" s="6" t="s">
        <v>26</v>
      </c>
      <c r="S2" s="6"/>
      <c r="T2" s="6"/>
      <c r="U2" s="6"/>
      <c r="V2" s="6"/>
      <c r="W2" s="6"/>
      <c r="X2" s="13"/>
      <c r="Y2" s="13"/>
      <c r="Z2" s="13"/>
      <c r="AA2" s="13"/>
      <c r="AB2" s="13"/>
      <c r="AC2" s="13"/>
    </row>
    <row r="3" ht="18.0" customHeight="1">
      <c r="A3" s="8">
        <v>44563.0</v>
      </c>
      <c r="B3" s="6">
        <f t="shared" si="1"/>
        <v>1</v>
      </c>
      <c r="C3" s="6" t="str">
        <f t="shared" si="2"/>
        <v>Sunday</v>
      </c>
      <c r="D3" s="9" t="s">
        <v>27</v>
      </c>
      <c r="E3" s="6" t="s">
        <v>28</v>
      </c>
      <c r="F3" s="10"/>
      <c r="G3" s="11">
        <v>62.0</v>
      </c>
      <c r="H3" s="11">
        <v>1.0</v>
      </c>
      <c r="I3" s="11">
        <v>7.0</v>
      </c>
      <c r="J3" s="11">
        <v>1.0</v>
      </c>
      <c r="K3" s="11">
        <f t="shared" si="3"/>
        <v>71</v>
      </c>
      <c r="L3" s="11">
        <v>1436.0</v>
      </c>
      <c r="M3" s="11">
        <v>1761.0</v>
      </c>
      <c r="N3" s="12">
        <f t="shared" si="4"/>
        <v>0.04944289694</v>
      </c>
      <c r="O3" s="6" t="str">
        <f t="shared" si="5"/>
        <v>Jan-2022</v>
      </c>
      <c r="P3" s="6">
        <f t="shared" si="6"/>
        <v>2022</v>
      </c>
      <c r="Q3" s="6" t="s">
        <v>25</v>
      </c>
      <c r="R3" s="11" t="s">
        <v>29</v>
      </c>
      <c r="S3" s="6"/>
      <c r="T3" s="6"/>
      <c r="U3" s="6"/>
      <c r="V3" s="6"/>
      <c r="W3" s="6"/>
      <c r="X3" s="13"/>
      <c r="Y3" s="13"/>
      <c r="Z3" s="14">
        <f>average(L1:L191)</f>
        <v>542.9631579</v>
      </c>
      <c r="AA3" s="13"/>
      <c r="AB3" s="13"/>
      <c r="AC3" s="13"/>
    </row>
    <row r="4" ht="18.0" customHeight="1">
      <c r="A4" s="8">
        <v>44565.0</v>
      </c>
      <c r="B4" s="6">
        <f t="shared" si="1"/>
        <v>1</v>
      </c>
      <c r="C4" s="6" t="str">
        <f t="shared" si="2"/>
        <v>Tuesday</v>
      </c>
      <c r="D4" s="9" t="s">
        <v>30</v>
      </c>
      <c r="E4" s="6" t="s">
        <v>28</v>
      </c>
      <c r="F4" s="10"/>
      <c r="G4" s="11">
        <v>21.0</v>
      </c>
      <c r="H4" s="11">
        <v>0.0</v>
      </c>
      <c r="I4" s="11">
        <v>14.0</v>
      </c>
      <c r="J4" s="11">
        <v>3.0</v>
      </c>
      <c r="K4" s="11">
        <f t="shared" si="3"/>
        <v>38</v>
      </c>
      <c r="L4" s="11">
        <v>547.0</v>
      </c>
      <c r="M4" s="11">
        <v>657.0</v>
      </c>
      <c r="N4" s="12">
        <f t="shared" si="4"/>
        <v>0.06946983547</v>
      </c>
      <c r="O4" s="6" t="str">
        <f t="shared" si="5"/>
        <v>Jan-2022</v>
      </c>
      <c r="P4" s="6">
        <f t="shared" si="6"/>
        <v>2022</v>
      </c>
      <c r="Q4" s="6" t="s">
        <v>31</v>
      </c>
      <c r="R4" s="11" t="s">
        <v>31</v>
      </c>
      <c r="S4" s="6"/>
      <c r="T4" s="6"/>
      <c r="U4" s="6"/>
      <c r="V4" s="6"/>
      <c r="W4" s="6"/>
      <c r="X4" s="13"/>
      <c r="Y4" s="13"/>
      <c r="Z4" s="13"/>
      <c r="AA4" s="13"/>
      <c r="AB4" s="13"/>
      <c r="AC4" s="13"/>
    </row>
    <row r="5" ht="18.0" customHeight="1">
      <c r="A5" s="8">
        <v>44566.0</v>
      </c>
      <c r="B5" s="6">
        <f t="shared" si="1"/>
        <v>2</v>
      </c>
      <c r="C5" s="6" t="str">
        <f t="shared" si="2"/>
        <v>Wednesday</v>
      </c>
      <c r="D5" s="9" t="s">
        <v>32</v>
      </c>
      <c r="E5" s="6" t="s">
        <v>28</v>
      </c>
      <c r="F5" s="10"/>
      <c r="G5" s="11">
        <v>30.0</v>
      </c>
      <c r="H5" s="11">
        <v>0.0</v>
      </c>
      <c r="I5" s="11">
        <v>4.0</v>
      </c>
      <c r="J5" s="11">
        <v>1.0</v>
      </c>
      <c r="K5" s="11">
        <f t="shared" si="3"/>
        <v>35</v>
      </c>
      <c r="L5" s="11">
        <v>1093.0</v>
      </c>
      <c r="M5" s="11">
        <v>1285.0</v>
      </c>
      <c r="N5" s="12">
        <f t="shared" si="4"/>
        <v>0.03202195791</v>
      </c>
      <c r="O5" s="6" t="str">
        <f t="shared" si="5"/>
        <v>Jan-2022</v>
      </c>
      <c r="P5" s="6">
        <f t="shared" si="6"/>
        <v>2022</v>
      </c>
      <c r="Q5" s="6" t="s">
        <v>25</v>
      </c>
      <c r="R5" s="11" t="s">
        <v>33</v>
      </c>
      <c r="S5" s="6"/>
      <c r="T5" s="6"/>
      <c r="U5" s="6"/>
      <c r="V5" s="6"/>
      <c r="W5" s="6"/>
      <c r="X5" s="13"/>
      <c r="Y5" s="13"/>
      <c r="Z5" s="13"/>
      <c r="AA5" s="13"/>
      <c r="AB5" s="13"/>
      <c r="AC5" s="13"/>
    </row>
    <row r="6" ht="18.0" customHeight="1">
      <c r="A6" s="8">
        <v>44567.0</v>
      </c>
      <c r="B6" s="6">
        <f t="shared" si="1"/>
        <v>2</v>
      </c>
      <c r="C6" s="6" t="str">
        <f t="shared" si="2"/>
        <v>Thursday</v>
      </c>
      <c r="D6" s="9" t="s">
        <v>34</v>
      </c>
      <c r="E6" s="6" t="s">
        <v>28</v>
      </c>
      <c r="F6" s="10"/>
      <c r="G6" s="11">
        <v>21.0</v>
      </c>
      <c r="H6" s="11">
        <v>4.0</v>
      </c>
      <c r="I6" s="11">
        <v>2.0</v>
      </c>
      <c r="J6" s="11">
        <v>0.0</v>
      </c>
      <c r="K6" s="11">
        <f t="shared" si="3"/>
        <v>27</v>
      </c>
      <c r="L6" s="11">
        <v>560.0</v>
      </c>
      <c r="M6" s="11">
        <v>676.0</v>
      </c>
      <c r="N6" s="12">
        <f t="shared" si="4"/>
        <v>0.04821428571</v>
      </c>
      <c r="O6" s="6" t="str">
        <f t="shared" si="5"/>
        <v>Jan-2022</v>
      </c>
      <c r="P6" s="6">
        <f t="shared" si="6"/>
        <v>2022</v>
      </c>
      <c r="Q6" s="6" t="s">
        <v>31</v>
      </c>
      <c r="R6" s="11" t="s">
        <v>35</v>
      </c>
      <c r="S6" s="6"/>
      <c r="T6" s="6"/>
      <c r="U6" s="6"/>
      <c r="V6" s="6"/>
      <c r="W6" s="6"/>
      <c r="X6" s="13"/>
      <c r="Y6" s="13"/>
      <c r="Z6" s="13"/>
      <c r="AA6" s="13"/>
      <c r="AB6" s="13"/>
      <c r="AC6" s="13"/>
    </row>
    <row r="7" ht="18.0" customHeight="1">
      <c r="A7" s="8">
        <v>44569.0</v>
      </c>
      <c r="B7" s="6">
        <f t="shared" si="1"/>
        <v>2</v>
      </c>
      <c r="C7" s="6" t="str">
        <f t="shared" si="2"/>
        <v>Saturday</v>
      </c>
      <c r="D7" s="9" t="s">
        <v>36</v>
      </c>
      <c r="E7" s="6" t="s">
        <v>28</v>
      </c>
      <c r="F7" s="10"/>
      <c r="G7" s="11">
        <v>41.0</v>
      </c>
      <c r="H7" s="11">
        <v>0.0</v>
      </c>
      <c r="I7" s="11">
        <v>4.0</v>
      </c>
      <c r="J7" s="11">
        <v>1.0</v>
      </c>
      <c r="K7" s="11">
        <f t="shared" si="3"/>
        <v>46</v>
      </c>
      <c r="L7" s="11">
        <v>1700.0</v>
      </c>
      <c r="M7" s="11">
        <v>1996.0</v>
      </c>
      <c r="N7" s="12">
        <f t="shared" si="4"/>
        <v>0.02705882353</v>
      </c>
      <c r="O7" s="6" t="str">
        <f t="shared" si="5"/>
        <v>Jan-2022</v>
      </c>
      <c r="P7" s="6">
        <f t="shared" si="6"/>
        <v>2022</v>
      </c>
      <c r="Q7" s="6" t="s">
        <v>25</v>
      </c>
      <c r="R7" s="11" t="s">
        <v>29</v>
      </c>
      <c r="S7" s="6"/>
      <c r="T7" s="6"/>
      <c r="U7" s="6"/>
      <c r="V7" s="6"/>
      <c r="W7" s="6"/>
      <c r="X7" s="13"/>
      <c r="Y7" s="13"/>
      <c r="Z7" s="13"/>
      <c r="AA7" s="13"/>
      <c r="AB7" s="13"/>
      <c r="AC7" s="13"/>
    </row>
    <row r="8" ht="18.0" customHeight="1">
      <c r="A8" s="8">
        <v>44573.0</v>
      </c>
      <c r="B8" s="6">
        <f t="shared" si="1"/>
        <v>3</v>
      </c>
      <c r="C8" s="6" t="str">
        <f t="shared" si="2"/>
        <v>Wednesday</v>
      </c>
      <c r="D8" s="9" t="s">
        <v>37</v>
      </c>
      <c r="E8" s="6" t="s">
        <v>28</v>
      </c>
      <c r="F8" s="10"/>
      <c r="G8" s="11">
        <v>25.0</v>
      </c>
      <c r="H8" s="11">
        <v>0.0</v>
      </c>
      <c r="I8" s="11">
        <v>4.0</v>
      </c>
      <c r="J8" s="11">
        <v>2.0</v>
      </c>
      <c r="K8" s="11">
        <f t="shared" si="3"/>
        <v>31</v>
      </c>
      <c r="L8" s="11">
        <v>798.0</v>
      </c>
      <c r="M8" s="11">
        <v>899.0</v>
      </c>
      <c r="N8" s="12">
        <f t="shared" si="4"/>
        <v>0.03884711779</v>
      </c>
      <c r="O8" s="6" t="str">
        <f t="shared" si="5"/>
        <v>Jan-2022</v>
      </c>
      <c r="P8" s="6">
        <f t="shared" si="6"/>
        <v>2022</v>
      </c>
      <c r="Q8" s="6" t="s">
        <v>25</v>
      </c>
      <c r="R8" s="11" t="s">
        <v>33</v>
      </c>
      <c r="S8" s="6"/>
      <c r="T8" s="6"/>
      <c r="U8" s="6"/>
      <c r="V8" s="6"/>
      <c r="W8" s="6"/>
      <c r="X8" s="13"/>
      <c r="Y8" s="13"/>
      <c r="Z8" s="13"/>
      <c r="AA8" s="13"/>
      <c r="AB8" s="13"/>
      <c r="AC8" s="13"/>
    </row>
    <row r="9" ht="18.0" customHeight="1">
      <c r="A9" s="8">
        <v>44574.0</v>
      </c>
      <c r="B9" s="6">
        <f t="shared" si="1"/>
        <v>3</v>
      </c>
      <c r="C9" s="6" t="str">
        <f t="shared" si="2"/>
        <v>Thursday</v>
      </c>
      <c r="D9" s="9" t="s">
        <v>38</v>
      </c>
      <c r="E9" s="6" t="s">
        <v>39</v>
      </c>
      <c r="F9" s="10"/>
      <c r="G9" s="11">
        <v>23.0</v>
      </c>
      <c r="H9" s="11">
        <v>0.0</v>
      </c>
      <c r="I9" s="11">
        <v>8.0</v>
      </c>
      <c r="J9" s="11">
        <v>0.0</v>
      </c>
      <c r="K9" s="11">
        <f t="shared" si="3"/>
        <v>31</v>
      </c>
      <c r="L9" s="11">
        <v>711.0</v>
      </c>
      <c r="M9" s="11">
        <v>793.0</v>
      </c>
      <c r="N9" s="12">
        <f t="shared" si="4"/>
        <v>0.04360056259</v>
      </c>
      <c r="O9" s="6" t="str">
        <f t="shared" si="5"/>
        <v>Jan-2022</v>
      </c>
      <c r="P9" s="6">
        <f t="shared" si="6"/>
        <v>2022</v>
      </c>
      <c r="Q9" s="6" t="s">
        <v>31</v>
      </c>
      <c r="R9" s="11" t="s">
        <v>31</v>
      </c>
      <c r="S9" s="6"/>
      <c r="T9" s="6"/>
      <c r="U9" s="6"/>
      <c r="V9" s="6"/>
      <c r="W9" s="6"/>
      <c r="X9" s="13"/>
      <c r="Y9" s="13"/>
      <c r="Z9" s="13"/>
      <c r="AA9" s="13"/>
      <c r="AB9" s="13"/>
      <c r="AC9" s="13"/>
    </row>
    <row r="10" ht="18.0" customHeight="1">
      <c r="A10" s="8">
        <v>44574.0</v>
      </c>
      <c r="B10" s="6">
        <f t="shared" si="1"/>
        <v>3</v>
      </c>
      <c r="C10" s="6" t="str">
        <f t="shared" si="2"/>
        <v>Thursday</v>
      </c>
      <c r="D10" s="9" t="s">
        <v>40</v>
      </c>
      <c r="E10" s="6" t="s">
        <v>24</v>
      </c>
      <c r="F10" s="10"/>
      <c r="G10" s="11">
        <v>24.0</v>
      </c>
      <c r="H10" s="11">
        <v>1.0</v>
      </c>
      <c r="I10" s="11">
        <v>12.0</v>
      </c>
      <c r="J10" s="11">
        <v>0.0</v>
      </c>
      <c r="K10" s="11">
        <f t="shared" si="3"/>
        <v>37</v>
      </c>
      <c r="L10" s="11">
        <v>689.0</v>
      </c>
      <c r="M10" s="11">
        <v>739.0</v>
      </c>
      <c r="N10" s="12">
        <f t="shared" si="4"/>
        <v>0.05370101597</v>
      </c>
      <c r="O10" s="6" t="str">
        <f t="shared" si="5"/>
        <v>Jan-2022</v>
      </c>
      <c r="P10" s="6">
        <f t="shared" si="6"/>
        <v>2022</v>
      </c>
      <c r="Q10" s="6" t="s">
        <v>25</v>
      </c>
      <c r="R10" s="11" t="s">
        <v>41</v>
      </c>
      <c r="S10" s="6"/>
      <c r="T10" s="6"/>
      <c r="U10" s="6"/>
      <c r="V10" s="6"/>
      <c r="W10" s="6"/>
      <c r="X10" s="13"/>
      <c r="Y10" s="13"/>
      <c r="Z10" s="13"/>
      <c r="AA10" s="13"/>
      <c r="AB10" s="13"/>
      <c r="AC10" s="13"/>
    </row>
    <row r="11" ht="18.0" customHeight="1">
      <c r="A11" s="8">
        <v>44575.0</v>
      </c>
      <c r="B11" s="6">
        <f t="shared" si="1"/>
        <v>3</v>
      </c>
      <c r="C11" s="6" t="str">
        <f t="shared" si="2"/>
        <v>Friday</v>
      </c>
      <c r="D11" s="9" t="s">
        <v>42</v>
      </c>
      <c r="E11" s="6" t="s">
        <v>24</v>
      </c>
      <c r="F11" s="10"/>
      <c r="G11" s="11">
        <v>11.0</v>
      </c>
      <c r="H11" s="11">
        <v>0.0</v>
      </c>
      <c r="I11" s="11">
        <v>2.0</v>
      </c>
      <c r="J11" s="11">
        <v>0.0</v>
      </c>
      <c r="K11" s="11">
        <f t="shared" si="3"/>
        <v>13</v>
      </c>
      <c r="L11" s="11">
        <v>607.0</v>
      </c>
      <c r="M11" s="11">
        <v>635.0</v>
      </c>
      <c r="N11" s="12">
        <f t="shared" si="4"/>
        <v>0.02141680395</v>
      </c>
      <c r="O11" s="6" t="str">
        <f t="shared" si="5"/>
        <v>Jan-2022</v>
      </c>
      <c r="P11" s="6">
        <f t="shared" si="6"/>
        <v>2022</v>
      </c>
      <c r="Q11" s="6" t="s">
        <v>25</v>
      </c>
      <c r="R11" s="11" t="s">
        <v>41</v>
      </c>
      <c r="S11" s="6"/>
      <c r="T11" s="6"/>
      <c r="U11" s="6"/>
      <c r="V11" s="6"/>
      <c r="W11" s="6"/>
      <c r="X11" s="13"/>
      <c r="Y11" s="13"/>
      <c r="Z11" s="13"/>
      <c r="AA11" s="13"/>
      <c r="AB11" s="13"/>
      <c r="AC11" s="13"/>
    </row>
    <row r="12" ht="18.0" customHeight="1">
      <c r="A12" s="8">
        <v>44576.0</v>
      </c>
      <c r="B12" s="6">
        <f t="shared" si="1"/>
        <v>3</v>
      </c>
      <c r="C12" s="6" t="str">
        <f t="shared" si="2"/>
        <v>Saturday</v>
      </c>
      <c r="D12" s="9" t="s">
        <v>43</v>
      </c>
      <c r="E12" s="6" t="s">
        <v>28</v>
      </c>
      <c r="F12" s="10"/>
      <c r="G12" s="11">
        <v>24.0</v>
      </c>
      <c r="H12" s="11">
        <v>0.0</v>
      </c>
      <c r="I12" s="11">
        <v>0.0</v>
      </c>
      <c r="J12" s="11">
        <v>0.0</v>
      </c>
      <c r="K12" s="11">
        <f t="shared" si="3"/>
        <v>24</v>
      </c>
      <c r="L12" s="11">
        <v>864.0</v>
      </c>
      <c r="M12" s="11">
        <v>995.0</v>
      </c>
      <c r="N12" s="12">
        <f t="shared" si="4"/>
        <v>0.02777777778</v>
      </c>
      <c r="O12" s="6" t="str">
        <f t="shared" si="5"/>
        <v>Jan-2022</v>
      </c>
      <c r="P12" s="6">
        <f t="shared" si="6"/>
        <v>2022</v>
      </c>
      <c r="Q12" s="6" t="s">
        <v>25</v>
      </c>
      <c r="R12" s="11" t="s">
        <v>29</v>
      </c>
      <c r="S12" s="6"/>
      <c r="T12" s="6"/>
      <c r="U12" s="6"/>
      <c r="V12" s="6"/>
      <c r="W12" s="6"/>
      <c r="X12" s="13"/>
      <c r="Y12" s="13"/>
      <c r="Z12" s="13"/>
      <c r="AA12" s="13"/>
      <c r="AB12" s="13"/>
      <c r="AC12" s="13"/>
    </row>
    <row r="13" ht="18.0" customHeight="1">
      <c r="A13" s="8">
        <v>44578.0</v>
      </c>
      <c r="B13" s="6">
        <f t="shared" si="1"/>
        <v>3</v>
      </c>
      <c r="C13" s="6" t="str">
        <f t="shared" si="2"/>
        <v>Monday</v>
      </c>
      <c r="D13" s="9" t="s">
        <v>44</v>
      </c>
      <c r="E13" s="6" t="s">
        <v>39</v>
      </c>
      <c r="F13" s="10"/>
      <c r="G13" s="11">
        <v>16.0</v>
      </c>
      <c r="H13" s="11">
        <v>0.0</v>
      </c>
      <c r="I13" s="11">
        <v>12.0</v>
      </c>
      <c r="J13" s="11">
        <v>2.0</v>
      </c>
      <c r="K13" s="11">
        <f t="shared" si="3"/>
        <v>30</v>
      </c>
      <c r="L13" s="11">
        <v>807.0</v>
      </c>
      <c r="M13" s="11">
        <v>878.0</v>
      </c>
      <c r="N13" s="12">
        <f t="shared" si="4"/>
        <v>0.03717472119</v>
      </c>
      <c r="O13" s="6" t="str">
        <f t="shared" si="5"/>
        <v>Jan-2022</v>
      </c>
      <c r="P13" s="6">
        <f t="shared" si="6"/>
        <v>2022</v>
      </c>
      <c r="Q13" s="6" t="s">
        <v>31</v>
      </c>
      <c r="R13" s="11" t="s">
        <v>45</v>
      </c>
      <c r="S13" s="6"/>
      <c r="T13" s="6"/>
      <c r="U13" s="6"/>
      <c r="V13" s="6"/>
      <c r="W13" s="6"/>
      <c r="X13" s="13"/>
      <c r="Y13" s="13"/>
      <c r="Z13" s="13"/>
      <c r="AA13" s="13"/>
      <c r="AB13" s="13"/>
      <c r="AC13" s="13"/>
    </row>
    <row r="14" ht="18.0" customHeight="1">
      <c r="A14" s="8">
        <v>44581.0</v>
      </c>
      <c r="B14" s="6">
        <f t="shared" si="1"/>
        <v>4</v>
      </c>
      <c r="C14" s="6" t="str">
        <f t="shared" si="2"/>
        <v>Thursday</v>
      </c>
      <c r="D14" s="9" t="s">
        <v>46</v>
      </c>
      <c r="E14" s="6" t="s">
        <v>28</v>
      </c>
      <c r="F14" s="10"/>
      <c r="G14" s="11">
        <v>14.0</v>
      </c>
      <c r="H14" s="11">
        <v>0.0</v>
      </c>
      <c r="I14" s="11">
        <v>2.0</v>
      </c>
      <c r="J14" s="11">
        <v>1.0</v>
      </c>
      <c r="K14" s="11">
        <f t="shared" si="3"/>
        <v>17</v>
      </c>
      <c r="L14" s="11">
        <v>365.0</v>
      </c>
      <c r="M14" s="11">
        <v>479.0</v>
      </c>
      <c r="N14" s="12">
        <f t="shared" si="4"/>
        <v>0.04657534247</v>
      </c>
      <c r="O14" s="6" t="str">
        <f t="shared" si="5"/>
        <v>Jan-2022</v>
      </c>
      <c r="P14" s="6">
        <f t="shared" si="6"/>
        <v>2022</v>
      </c>
      <c r="Q14" s="6" t="s">
        <v>31</v>
      </c>
      <c r="R14" s="11" t="s">
        <v>45</v>
      </c>
      <c r="S14" s="6"/>
      <c r="T14" s="6"/>
      <c r="U14" s="6"/>
      <c r="V14" s="6"/>
      <c r="W14" s="6"/>
      <c r="X14" s="13"/>
      <c r="Y14" s="13"/>
      <c r="Z14" s="13"/>
      <c r="AA14" s="13"/>
      <c r="AB14" s="13"/>
      <c r="AC14" s="13"/>
    </row>
    <row r="15" ht="18.0" customHeight="1">
      <c r="A15" s="8">
        <v>44581.0</v>
      </c>
      <c r="B15" s="6">
        <f t="shared" si="1"/>
        <v>4</v>
      </c>
      <c r="C15" s="6" t="str">
        <f t="shared" si="2"/>
        <v>Thursday</v>
      </c>
      <c r="D15" s="9" t="s">
        <v>47</v>
      </c>
      <c r="E15" s="6" t="s">
        <v>28</v>
      </c>
      <c r="F15" s="10"/>
      <c r="G15" s="11">
        <v>17.0</v>
      </c>
      <c r="H15" s="11">
        <v>0.0</v>
      </c>
      <c r="I15" s="11">
        <v>4.0</v>
      </c>
      <c r="J15" s="11">
        <v>2.0</v>
      </c>
      <c r="K15" s="11">
        <f t="shared" si="3"/>
        <v>23</v>
      </c>
      <c r="L15" s="11">
        <v>535.0</v>
      </c>
      <c r="M15" s="11">
        <v>636.0</v>
      </c>
      <c r="N15" s="12">
        <f t="shared" si="4"/>
        <v>0.04299065421</v>
      </c>
      <c r="O15" s="6" t="str">
        <f t="shared" si="5"/>
        <v>Jan-2022</v>
      </c>
      <c r="P15" s="6">
        <f t="shared" si="6"/>
        <v>2022</v>
      </c>
      <c r="Q15" s="6" t="s">
        <v>25</v>
      </c>
      <c r="R15" s="11" t="s">
        <v>33</v>
      </c>
      <c r="S15" s="6"/>
      <c r="T15" s="6"/>
      <c r="U15" s="6"/>
      <c r="V15" s="6"/>
      <c r="W15" s="6"/>
      <c r="X15" s="13"/>
      <c r="Y15" s="13"/>
      <c r="Z15" s="13"/>
      <c r="AA15" s="13"/>
      <c r="AB15" s="13"/>
      <c r="AC15" s="13"/>
    </row>
    <row r="16" ht="18.0" customHeight="1">
      <c r="A16" s="8">
        <v>44582.0</v>
      </c>
      <c r="B16" s="6">
        <f t="shared" si="1"/>
        <v>4</v>
      </c>
      <c r="C16" s="6" t="str">
        <f t="shared" si="2"/>
        <v>Friday</v>
      </c>
      <c r="D16" s="9" t="s">
        <v>48</v>
      </c>
      <c r="E16" s="6" t="s">
        <v>39</v>
      </c>
      <c r="F16" s="10"/>
      <c r="G16" s="11">
        <v>18.0</v>
      </c>
      <c r="H16" s="11">
        <v>0.0</v>
      </c>
      <c r="I16" s="11">
        <v>4.0</v>
      </c>
      <c r="J16" s="11">
        <v>1.0</v>
      </c>
      <c r="K16" s="11">
        <f t="shared" si="3"/>
        <v>23</v>
      </c>
      <c r="L16" s="11">
        <v>553.0</v>
      </c>
      <c r="M16" s="11">
        <v>603.0</v>
      </c>
      <c r="N16" s="12">
        <f t="shared" si="4"/>
        <v>0.04159132007</v>
      </c>
      <c r="O16" s="6" t="str">
        <f t="shared" si="5"/>
        <v>Jan-2022</v>
      </c>
      <c r="P16" s="6">
        <f t="shared" si="6"/>
        <v>2022</v>
      </c>
      <c r="Q16" s="6" t="s">
        <v>31</v>
      </c>
      <c r="R16" s="11" t="s">
        <v>31</v>
      </c>
      <c r="S16" s="6"/>
      <c r="T16" s="6"/>
      <c r="U16" s="6"/>
      <c r="V16" s="6"/>
      <c r="W16" s="6"/>
      <c r="X16" s="13"/>
      <c r="Y16" s="13"/>
      <c r="Z16" s="13"/>
      <c r="AA16" s="13"/>
      <c r="AB16" s="13"/>
      <c r="AC16" s="13"/>
    </row>
    <row r="17" ht="18.0" customHeight="1">
      <c r="A17" s="8">
        <v>44582.0</v>
      </c>
      <c r="B17" s="6">
        <f t="shared" si="1"/>
        <v>4</v>
      </c>
      <c r="C17" s="6" t="str">
        <f t="shared" si="2"/>
        <v>Friday</v>
      </c>
      <c r="D17" s="9" t="s">
        <v>49</v>
      </c>
      <c r="E17" s="6" t="s">
        <v>28</v>
      </c>
      <c r="F17" s="10"/>
      <c r="G17" s="11">
        <v>58.0</v>
      </c>
      <c r="H17" s="11">
        <v>0.0</v>
      </c>
      <c r="I17" s="11">
        <v>6.0</v>
      </c>
      <c r="J17" s="11">
        <v>4.0</v>
      </c>
      <c r="K17" s="11">
        <f t="shared" si="3"/>
        <v>68</v>
      </c>
      <c r="L17" s="11">
        <v>1763.0</v>
      </c>
      <c r="M17" s="11">
        <v>2084.0</v>
      </c>
      <c r="N17" s="12">
        <f t="shared" si="4"/>
        <v>0.03857061826</v>
      </c>
      <c r="O17" s="6" t="str">
        <f t="shared" si="5"/>
        <v>Jan-2022</v>
      </c>
      <c r="P17" s="6">
        <f t="shared" si="6"/>
        <v>2022</v>
      </c>
      <c r="Q17" s="6" t="s">
        <v>25</v>
      </c>
      <c r="R17" s="6" t="s">
        <v>29</v>
      </c>
      <c r="S17" s="6"/>
      <c r="T17" s="6"/>
      <c r="U17" s="6"/>
      <c r="V17" s="6"/>
      <c r="W17" s="6"/>
      <c r="X17" s="13"/>
      <c r="Y17" s="13"/>
      <c r="Z17" s="13"/>
      <c r="AA17" s="13"/>
      <c r="AB17" s="13"/>
      <c r="AC17" s="13"/>
    </row>
    <row r="18" ht="18.0" customHeight="1">
      <c r="A18" s="8">
        <v>44585.0</v>
      </c>
      <c r="B18" s="6">
        <f t="shared" si="1"/>
        <v>4</v>
      </c>
      <c r="C18" s="6" t="str">
        <f t="shared" si="2"/>
        <v>Monday</v>
      </c>
      <c r="D18" s="9" t="s">
        <v>50</v>
      </c>
      <c r="E18" s="6" t="s">
        <v>28</v>
      </c>
      <c r="F18" s="10"/>
      <c r="G18" s="11">
        <v>17.0</v>
      </c>
      <c r="H18" s="11">
        <v>0.0</v>
      </c>
      <c r="I18" s="11">
        <v>2.0</v>
      </c>
      <c r="J18" s="11">
        <v>0.0</v>
      </c>
      <c r="K18" s="11">
        <f t="shared" si="3"/>
        <v>19</v>
      </c>
      <c r="L18" s="11">
        <v>252.0</v>
      </c>
      <c r="M18" s="11">
        <v>324.0</v>
      </c>
      <c r="N18" s="12">
        <f t="shared" si="4"/>
        <v>0.0753968254</v>
      </c>
      <c r="O18" s="6" t="str">
        <f t="shared" si="5"/>
        <v>Jan-2022</v>
      </c>
      <c r="P18" s="6">
        <f t="shared" si="6"/>
        <v>2022</v>
      </c>
      <c r="Q18" s="6" t="s">
        <v>31</v>
      </c>
      <c r="R18" s="6" t="s">
        <v>31</v>
      </c>
      <c r="S18" s="6"/>
      <c r="T18" s="6"/>
      <c r="U18" s="6"/>
      <c r="V18" s="6"/>
      <c r="W18" s="6"/>
      <c r="X18" s="13"/>
      <c r="Y18" s="13"/>
      <c r="Z18" s="13"/>
      <c r="AA18" s="13"/>
      <c r="AB18" s="13"/>
      <c r="AC18" s="13"/>
    </row>
    <row r="19" ht="18.0" customHeight="1">
      <c r="A19" s="8">
        <v>44587.0</v>
      </c>
      <c r="B19" s="6">
        <f t="shared" si="1"/>
        <v>5</v>
      </c>
      <c r="C19" s="6" t="str">
        <f t="shared" si="2"/>
        <v>Wednesday</v>
      </c>
      <c r="D19" s="9" t="s">
        <v>51</v>
      </c>
      <c r="E19" s="6" t="s">
        <v>28</v>
      </c>
      <c r="F19" s="10"/>
      <c r="G19" s="11">
        <v>20.0</v>
      </c>
      <c r="H19" s="11">
        <v>0.0</v>
      </c>
      <c r="I19" s="11">
        <v>4.0</v>
      </c>
      <c r="J19" s="11">
        <v>1.0</v>
      </c>
      <c r="K19" s="11">
        <f t="shared" si="3"/>
        <v>25</v>
      </c>
      <c r="L19" s="11">
        <v>306.0</v>
      </c>
      <c r="M19" s="11">
        <v>404.0</v>
      </c>
      <c r="N19" s="12">
        <f t="shared" si="4"/>
        <v>0.08169934641</v>
      </c>
      <c r="O19" s="6" t="str">
        <f t="shared" si="5"/>
        <v>Jan-2022</v>
      </c>
      <c r="P19" s="6">
        <f t="shared" si="6"/>
        <v>2022</v>
      </c>
      <c r="Q19" s="6" t="s">
        <v>31</v>
      </c>
      <c r="R19" s="6" t="s">
        <v>31</v>
      </c>
      <c r="S19" s="6"/>
      <c r="T19" s="6"/>
      <c r="U19" s="6"/>
      <c r="V19" s="6"/>
      <c r="W19" s="6"/>
      <c r="X19" s="13"/>
      <c r="Y19" s="13"/>
      <c r="Z19" s="13"/>
      <c r="AA19" s="13"/>
      <c r="AB19" s="13"/>
      <c r="AC19" s="13"/>
    </row>
    <row r="20" ht="18.0" customHeight="1">
      <c r="A20" s="8">
        <v>44587.0</v>
      </c>
      <c r="B20" s="6">
        <f t="shared" si="1"/>
        <v>5</v>
      </c>
      <c r="C20" s="6" t="str">
        <f t="shared" si="2"/>
        <v>Wednesday</v>
      </c>
      <c r="D20" s="9" t="s">
        <v>52</v>
      </c>
      <c r="E20" s="6" t="s">
        <v>24</v>
      </c>
      <c r="F20" s="10"/>
      <c r="G20" s="11">
        <v>21.0</v>
      </c>
      <c r="H20" s="11">
        <v>0.0</v>
      </c>
      <c r="I20" s="11">
        <v>4.0</v>
      </c>
      <c r="J20" s="11">
        <v>1.0</v>
      </c>
      <c r="K20" s="11">
        <f t="shared" si="3"/>
        <v>26</v>
      </c>
      <c r="L20" s="11">
        <v>408.0</v>
      </c>
      <c r="M20" s="11">
        <v>443.0</v>
      </c>
      <c r="N20" s="12">
        <f t="shared" si="4"/>
        <v>0.0637254902</v>
      </c>
      <c r="O20" s="6" t="str">
        <f t="shared" si="5"/>
        <v>Jan-2022</v>
      </c>
      <c r="P20" s="6">
        <f t="shared" si="6"/>
        <v>2022</v>
      </c>
      <c r="Q20" s="6" t="s">
        <v>25</v>
      </c>
      <c r="R20" s="6" t="s">
        <v>41</v>
      </c>
      <c r="S20" s="6"/>
      <c r="T20" s="6"/>
      <c r="U20" s="6"/>
      <c r="V20" s="6"/>
      <c r="W20" s="6"/>
      <c r="X20" s="13"/>
      <c r="Y20" s="13"/>
      <c r="Z20" s="13"/>
      <c r="AA20" s="13"/>
      <c r="AB20" s="13"/>
      <c r="AC20" s="13"/>
    </row>
    <row r="21" ht="18.0" customHeight="1">
      <c r="A21" s="8">
        <v>44589.0</v>
      </c>
      <c r="B21" s="6">
        <f t="shared" si="1"/>
        <v>5</v>
      </c>
      <c r="C21" s="6" t="str">
        <f t="shared" si="2"/>
        <v>Friday</v>
      </c>
      <c r="D21" s="9" t="s">
        <v>53</v>
      </c>
      <c r="E21" s="6" t="s">
        <v>28</v>
      </c>
      <c r="F21" s="10"/>
      <c r="G21" s="11">
        <v>16.0</v>
      </c>
      <c r="H21" s="11">
        <v>0.0</v>
      </c>
      <c r="I21" s="11">
        <v>4.0</v>
      </c>
      <c r="J21" s="11">
        <v>0.0</v>
      </c>
      <c r="K21" s="11">
        <f t="shared" si="3"/>
        <v>20</v>
      </c>
      <c r="L21" s="11">
        <v>249.0</v>
      </c>
      <c r="M21" s="11">
        <v>338.0</v>
      </c>
      <c r="N21" s="12">
        <f t="shared" si="4"/>
        <v>0.08032128514</v>
      </c>
      <c r="O21" s="6" t="str">
        <f t="shared" si="5"/>
        <v>Jan-2022</v>
      </c>
      <c r="P21" s="6">
        <f t="shared" si="6"/>
        <v>2022</v>
      </c>
      <c r="Q21" s="6" t="s">
        <v>31</v>
      </c>
      <c r="R21" s="6" t="s">
        <v>45</v>
      </c>
      <c r="S21" s="6"/>
      <c r="T21" s="6"/>
      <c r="U21" s="6"/>
      <c r="V21" s="6"/>
      <c r="W21" s="6"/>
      <c r="X21" s="13"/>
      <c r="Y21" s="13"/>
      <c r="Z21" s="13"/>
      <c r="AA21" s="13"/>
      <c r="AB21" s="13"/>
      <c r="AC21" s="13"/>
    </row>
    <row r="22" ht="18.0" customHeight="1">
      <c r="A22" s="8">
        <v>44590.0</v>
      </c>
      <c r="B22" s="6">
        <f t="shared" si="1"/>
        <v>5</v>
      </c>
      <c r="C22" s="6" t="str">
        <f t="shared" si="2"/>
        <v>Saturday</v>
      </c>
      <c r="D22" s="9" t="s">
        <v>54</v>
      </c>
      <c r="E22" s="6" t="s">
        <v>28</v>
      </c>
      <c r="F22" s="10"/>
      <c r="G22" s="11">
        <v>27.0</v>
      </c>
      <c r="H22" s="11">
        <v>1.0</v>
      </c>
      <c r="I22" s="11">
        <v>2.0</v>
      </c>
      <c r="J22" s="11">
        <v>3.0</v>
      </c>
      <c r="K22" s="11">
        <f t="shared" si="3"/>
        <v>33</v>
      </c>
      <c r="L22" s="11">
        <v>671.0</v>
      </c>
      <c r="M22" s="11">
        <v>899.0</v>
      </c>
      <c r="N22" s="12">
        <f t="shared" si="4"/>
        <v>0.04918032787</v>
      </c>
      <c r="O22" s="6" t="str">
        <f t="shared" si="5"/>
        <v>Jan-2022</v>
      </c>
      <c r="P22" s="6">
        <f t="shared" si="6"/>
        <v>2022</v>
      </c>
      <c r="Q22" s="6" t="s">
        <v>25</v>
      </c>
      <c r="R22" s="6" t="s">
        <v>29</v>
      </c>
      <c r="S22" s="6"/>
      <c r="T22" s="6"/>
      <c r="U22" s="6"/>
      <c r="V22" s="6"/>
      <c r="W22" s="6"/>
      <c r="X22" s="13"/>
      <c r="Y22" s="13"/>
      <c r="Z22" s="13"/>
      <c r="AA22" s="13"/>
      <c r="AB22" s="13"/>
      <c r="AC22" s="13"/>
    </row>
    <row r="23" ht="18.0" customHeight="1">
      <c r="A23" s="8">
        <v>44593.0</v>
      </c>
      <c r="B23" s="6">
        <f t="shared" si="1"/>
        <v>5</v>
      </c>
      <c r="C23" s="6" t="str">
        <f t="shared" si="2"/>
        <v>Tuesday</v>
      </c>
      <c r="D23" s="9" t="s">
        <v>55</v>
      </c>
      <c r="E23" s="6" t="s">
        <v>24</v>
      </c>
      <c r="F23" s="10">
        <v>0.34444444444444444</v>
      </c>
      <c r="G23" s="11">
        <v>24.0</v>
      </c>
      <c r="H23" s="11">
        <v>0.0</v>
      </c>
      <c r="I23" s="11">
        <v>11.0</v>
      </c>
      <c r="J23" s="11">
        <v>1.0</v>
      </c>
      <c r="K23" s="11">
        <f t="shared" si="3"/>
        <v>36</v>
      </c>
      <c r="L23" s="11">
        <v>413.0</v>
      </c>
      <c r="M23" s="6">
        <v>457.0</v>
      </c>
      <c r="N23" s="12">
        <f t="shared" si="4"/>
        <v>0.08716707022</v>
      </c>
      <c r="O23" s="6" t="str">
        <f t="shared" si="5"/>
        <v>Feb-2022</v>
      </c>
      <c r="P23" s="6">
        <f t="shared" si="6"/>
        <v>2022</v>
      </c>
      <c r="Q23" s="6" t="s">
        <v>25</v>
      </c>
      <c r="R23" s="6" t="s">
        <v>26</v>
      </c>
      <c r="S23" s="6"/>
      <c r="T23" s="6">
        <v>311.0</v>
      </c>
      <c r="U23" s="6">
        <v>134.0</v>
      </c>
      <c r="V23" s="6">
        <v>12.0</v>
      </c>
      <c r="W23" s="6"/>
      <c r="X23" s="7"/>
      <c r="Y23" s="7"/>
      <c r="Z23" s="7"/>
      <c r="AA23" s="7"/>
      <c r="AB23" s="7"/>
      <c r="AC23" s="7"/>
    </row>
    <row r="24" ht="18.0" customHeight="1">
      <c r="A24" s="8">
        <v>44593.0</v>
      </c>
      <c r="B24" s="6">
        <f t="shared" si="1"/>
        <v>5</v>
      </c>
      <c r="C24" s="6" t="str">
        <f t="shared" si="2"/>
        <v>Tuesday</v>
      </c>
      <c r="D24" s="9" t="s">
        <v>56</v>
      </c>
      <c r="E24" s="6" t="s">
        <v>24</v>
      </c>
      <c r="F24" s="10">
        <v>0.55625</v>
      </c>
      <c r="G24" s="11">
        <v>24.0</v>
      </c>
      <c r="H24" s="11">
        <v>0.0</v>
      </c>
      <c r="I24" s="11">
        <v>4.0</v>
      </c>
      <c r="J24" s="11">
        <v>2.0</v>
      </c>
      <c r="K24" s="11">
        <f t="shared" si="3"/>
        <v>30</v>
      </c>
      <c r="L24" s="11">
        <v>488.0</v>
      </c>
      <c r="M24" s="6">
        <v>549.0</v>
      </c>
      <c r="N24" s="12">
        <f t="shared" si="4"/>
        <v>0.06147540984</v>
      </c>
      <c r="O24" s="6" t="str">
        <f t="shared" si="5"/>
        <v>Feb-2022</v>
      </c>
      <c r="P24" s="6">
        <f t="shared" si="6"/>
        <v>2022</v>
      </c>
      <c r="Q24" s="6" t="s">
        <v>25</v>
      </c>
      <c r="R24" s="6" t="s">
        <v>41</v>
      </c>
      <c r="S24" s="6"/>
      <c r="T24" s="6">
        <v>341.0</v>
      </c>
      <c r="U24" s="6">
        <v>195.0</v>
      </c>
      <c r="V24" s="6">
        <v>9.0</v>
      </c>
      <c r="W24" s="6">
        <v>4.0</v>
      </c>
      <c r="X24" s="7"/>
      <c r="Y24" s="7"/>
      <c r="Z24" s="7"/>
      <c r="AA24" s="7"/>
      <c r="AB24" s="7"/>
      <c r="AC24" s="7"/>
    </row>
    <row r="25" ht="18.0" customHeight="1">
      <c r="A25" s="8">
        <v>44596.0</v>
      </c>
      <c r="B25" s="6">
        <f t="shared" si="1"/>
        <v>6</v>
      </c>
      <c r="C25" s="6" t="str">
        <f t="shared" si="2"/>
        <v>Friday</v>
      </c>
      <c r="D25" s="9" t="s">
        <v>57</v>
      </c>
      <c r="E25" s="6" t="s">
        <v>39</v>
      </c>
      <c r="F25" s="10">
        <v>0.36319444444444443</v>
      </c>
      <c r="G25" s="11">
        <v>17.0</v>
      </c>
      <c r="H25" s="11">
        <v>1.0</v>
      </c>
      <c r="I25" s="11">
        <v>4.0</v>
      </c>
      <c r="J25" s="11">
        <v>0.0</v>
      </c>
      <c r="K25" s="11">
        <f t="shared" si="3"/>
        <v>22</v>
      </c>
      <c r="L25" s="6">
        <v>560.0</v>
      </c>
      <c r="M25" s="6">
        <v>606.0</v>
      </c>
      <c r="N25" s="12">
        <f t="shared" si="4"/>
        <v>0.03928571429</v>
      </c>
      <c r="O25" s="6" t="str">
        <f t="shared" si="5"/>
        <v>Feb-2022</v>
      </c>
      <c r="P25" s="6">
        <f t="shared" si="6"/>
        <v>2022</v>
      </c>
      <c r="Q25" s="6" t="s">
        <v>31</v>
      </c>
      <c r="R25" s="6" t="s">
        <v>58</v>
      </c>
      <c r="S25" s="6">
        <v>254.0</v>
      </c>
      <c r="T25" s="6">
        <v>200.0</v>
      </c>
      <c r="U25" s="6">
        <v>107.0</v>
      </c>
      <c r="V25" s="6">
        <v>45.0</v>
      </c>
      <c r="W25" s="6"/>
      <c r="X25" s="7"/>
      <c r="Y25" s="7"/>
      <c r="Z25" s="7"/>
      <c r="AA25" s="7"/>
      <c r="AB25" s="7"/>
      <c r="AC25" s="7"/>
    </row>
    <row r="26" ht="18.0" customHeight="1">
      <c r="A26" s="8">
        <v>44596.0</v>
      </c>
      <c r="B26" s="6">
        <f t="shared" si="1"/>
        <v>6</v>
      </c>
      <c r="C26" s="6" t="str">
        <f t="shared" si="2"/>
        <v>Friday</v>
      </c>
      <c r="D26" s="9" t="s">
        <v>59</v>
      </c>
      <c r="E26" s="6" t="s">
        <v>39</v>
      </c>
      <c r="F26" s="10">
        <v>0.8659722222222223</v>
      </c>
      <c r="G26" s="11">
        <v>20.0</v>
      </c>
      <c r="H26" s="11">
        <v>0.0</v>
      </c>
      <c r="I26" s="11">
        <v>6.0</v>
      </c>
      <c r="J26" s="11">
        <v>0.0</v>
      </c>
      <c r="K26" s="11">
        <f t="shared" si="3"/>
        <v>26</v>
      </c>
      <c r="L26" s="6">
        <v>675.0</v>
      </c>
      <c r="M26" s="6">
        <v>727.0</v>
      </c>
      <c r="N26" s="12">
        <f t="shared" si="4"/>
        <v>0.03851851852</v>
      </c>
      <c r="O26" s="6" t="str">
        <f t="shared" si="5"/>
        <v>Feb-2022</v>
      </c>
      <c r="P26" s="6">
        <f t="shared" si="6"/>
        <v>2022</v>
      </c>
      <c r="Q26" s="6" t="s">
        <v>31</v>
      </c>
      <c r="R26" s="6" t="s">
        <v>31</v>
      </c>
      <c r="S26" s="6">
        <v>236.0</v>
      </c>
      <c r="T26" s="6">
        <v>307.0</v>
      </c>
      <c r="U26" s="6">
        <v>112.0</v>
      </c>
      <c r="V26" s="6">
        <v>71.0</v>
      </c>
      <c r="W26" s="6"/>
      <c r="X26" s="7"/>
      <c r="Y26" s="7"/>
      <c r="Z26" s="7"/>
      <c r="AA26" s="7"/>
      <c r="AB26" s="7"/>
      <c r="AC26" s="7"/>
    </row>
    <row r="27" ht="18.0" customHeight="1">
      <c r="A27" s="8">
        <v>44597.0</v>
      </c>
      <c r="B27" s="6">
        <f t="shared" si="1"/>
        <v>6</v>
      </c>
      <c r="C27" s="6" t="str">
        <f t="shared" si="2"/>
        <v>Saturday</v>
      </c>
      <c r="D27" s="9" t="s">
        <v>60</v>
      </c>
      <c r="E27" s="6" t="s">
        <v>28</v>
      </c>
      <c r="F27" s="10">
        <v>0.45694444444444443</v>
      </c>
      <c r="G27" s="11">
        <v>15.0</v>
      </c>
      <c r="H27" s="11">
        <v>1.0</v>
      </c>
      <c r="I27" s="11">
        <v>0.0</v>
      </c>
      <c r="J27" s="11">
        <v>0.0</v>
      </c>
      <c r="K27" s="11">
        <f t="shared" si="3"/>
        <v>16</v>
      </c>
      <c r="L27" s="6">
        <v>385.0</v>
      </c>
      <c r="M27" s="6">
        <v>499.0</v>
      </c>
      <c r="N27" s="12">
        <f t="shared" si="4"/>
        <v>0.04155844156</v>
      </c>
      <c r="O27" s="6" t="str">
        <f t="shared" si="5"/>
        <v>Feb-2022</v>
      </c>
      <c r="P27" s="6">
        <f t="shared" si="6"/>
        <v>2022</v>
      </c>
      <c r="Q27" s="6" t="s">
        <v>31</v>
      </c>
      <c r="R27" s="6" t="s">
        <v>45</v>
      </c>
      <c r="S27" s="6"/>
      <c r="T27" s="6">
        <v>371.0</v>
      </c>
      <c r="U27" s="6">
        <v>118.0</v>
      </c>
      <c r="V27" s="6">
        <v>6.0</v>
      </c>
      <c r="W27" s="6">
        <v>2.0</v>
      </c>
      <c r="X27" s="7"/>
      <c r="Y27" s="7"/>
      <c r="Z27" s="7"/>
      <c r="AA27" s="7"/>
      <c r="AB27" s="7"/>
      <c r="AC27" s="7"/>
    </row>
    <row r="28" ht="18.0" customHeight="1">
      <c r="A28" s="8">
        <v>44597.0</v>
      </c>
      <c r="B28" s="6">
        <f t="shared" si="1"/>
        <v>6</v>
      </c>
      <c r="C28" s="6" t="str">
        <f t="shared" si="2"/>
        <v>Saturday</v>
      </c>
      <c r="D28" s="9" t="s">
        <v>61</v>
      </c>
      <c r="E28" s="6" t="s">
        <v>28</v>
      </c>
      <c r="F28" s="10">
        <v>0.6701388888888888</v>
      </c>
      <c r="G28" s="11">
        <v>26.0</v>
      </c>
      <c r="H28" s="11">
        <v>0.0</v>
      </c>
      <c r="I28" s="11">
        <v>4.0</v>
      </c>
      <c r="J28" s="11">
        <v>1.0</v>
      </c>
      <c r="K28" s="11">
        <f t="shared" si="3"/>
        <v>31</v>
      </c>
      <c r="L28" s="6">
        <v>879.0</v>
      </c>
      <c r="M28" s="6">
        <v>1049.0</v>
      </c>
      <c r="N28" s="12">
        <f t="shared" si="4"/>
        <v>0.03526734926</v>
      </c>
      <c r="O28" s="6" t="str">
        <f t="shared" si="5"/>
        <v>Feb-2022</v>
      </c>
      <c r="P28" s="6">
        <f t="shared" si="6"/>
        <v>2022</v>
      </c>
      <c r="Q28" s="6" t="s">
        <v>25</v>
      </c>
      <c r="R28" s="6" t="s">
        <v>29</v>
      </c>
      <c r="S28" s="6"/>
      <c r="T28" s="6">
        <v>916.0</v>
      </c>
      <c r="U28" s="6">
        <v>110.0</v>
      </c>
      <c r="V28" s="6">
        <v>21.0</v>
      </c>
      <c r="W28" s="6">
        <v>1.0</v>
      </c>
      <c r="X28" s="7"/>
      <c r="Y28" s="7"/>
      <c r="Z28" s="7"/>
      <c r="AA28" s="7"/>
      <c r="AB28" s="7"/>
      <c r="AC28" s="7"/>
    </row>
    <row r="29" ht="18.0" customHeight="1">
      <c r="A29" s="8">
        <v>44598.0</v>
      </c>
      <c r="B29" s="6">
        <f t="shared" si="1"/>
        <v>6</v>
      </c>
      <c r="C29" s="6" t="str">
        <f t="shared" si="2"/>
        <v>Sunday</v>
      </c>
      <c r="D29" s="9" t="s">
        <v>62</v>
      </c>
      <c r="E29" s="6" t="s">
        <v>39</v>
      </c>
      <c r="F29" s="10">
        <v>0.7048611111111112</v>
      </c>
      <c r="G29" s="11">
        <v>18.0</v>
      </c>
      <c r="H29" s="11">
        <v>0.0</v>
      </c>
      <c r="I29" s="11">
        <v>6.0</v>
      </c>
      <c r="J29" s="11">
        <v>0.0</v>
      </c>
      <c r="K29" s="11">
        <f t="shared" si="3"/>
        <v>24</v>
      </c>
      <c r="L29" s="6">
        <v>587.0</v>
      </c>
      <c r="M29" s="6">
        <v>661.0</v>
      </c>
      <c r="N29" s="12">
        <f t="shared" si="4"/>
        <v>0.04088586031</v>
      </c>
      <c r="O29" s="6" t="str">
        <f t="shared" si="5"/>
        <v>Feb-2022</v>
      </c>
      <c r="P29" s="6">
        <f t="shared" si="6"/>
        <v>2022</v>
      </c>
      <c r="Q29" s="6" t="s">
        <v>31</v>
      </c>
      <c r="R29" s="6" t="s">
        <v>31</v>
      </c>
      <c r="S29" s="6">
        <v>136.0</v>
      </c>
      <c r="T29" s="6">
        <v>290.0</v>
      </c>
      <c r="U29" s="6">
        <v>143.0</v>
      </c>
      <c r="V29" s="6">
        <v>92.0</v>
      </c>
      <c r="W29" s="6"/>
      <c r="X29" s="7"/>
      <c r="Y29" s="7"/>
      <c r="Z29" s="7"/>
      <c r="AA29" s="7"/>
      <c r="AB29" s="7"/>
      <c r="AC29" s="7"/>
    </row>
    <row r="30" ht="18.0" customHeight="1">
      <c r="A30" s="8">
        <v>44600.0</v>
      </c>
      <c r="B30" s="6">
        <f t="shared" si="1"/>
        <v>6</v>
      </c>
      <c r="C30" s="6" t="str">
        <f t="shared" si="2"/>
        <v>Tuesday</v>
      </c>
      <c r="D30" s="9" t="s">
        <v>63</v>
      </c>
      <c r="E30" s="6" t="s">
        <v>39</v>
      </c>
      <c r="F30" s="10">
        <v>0.6930555555555555</v>
      </c>
      <c r="G30" s="11">
        <v>20.0</v>
      </c>
      <c r="H30" s="11">
        <v>0.0</v>
      </c>
      <c r="I30" s="11">
        <v>10.0</v>
      </c>
      <c r="J30" s="11">
        <v>0.0</v>
      </c>
      <c r="K30" s="11">
        <f t="shared" si="3"/>
        <v>30</v>
      </c>
      <c r="L30" s="6">
        <v>601.0</v>
      </c>
      <c r="M30" s="6">
        <v>706.0</v>
      </c>
      <c r="N30" s="12">
        <f t="shared" si="4"/>
        <v>0.04991680532</v>
      </c>
      <c r="O30" s="6" t="str">
        <f t="shared" si="5"/>
        <v>Feb-2022</v>
      </c>
      <c r="P30" s="6">
        <f t="shared" si="6"/>
        <v>2022</v>
      </c>
      <c r="Q30" s="6" t="s">
        <v>31</v>
      </c>
      <c r="R30" s="6" t="s">
        <v>31</v>
      </c>
      <c r="S30" s="6">
        <v>187.0</v>
      </c>
      <c r="T30" s="6">
        <v>346.0</v>
      </c>
      <c r="U30" s="6">
        <v>151.0</v>
      </c>
      <c r="V30" s="6">
        <v>16.0</v>
      </c>
      <c r="W30" s="6"/>
      <c r="X30" s="7"/>
      <c r="Y30" s="7"/>
      <c r="Z30" s="7"/>
      <c r="AA30" s="7"/>
      <c r="AB30" s="7"/>
      <c r="AC30" s="7"/>
    </row>
    <row r="31" ht="18.0" customHeight="1">
      <c r="A31" s="8">
        <v>44600.0</v>
      </c>
      <c r="B31" s="6">
        <f t="shared" si="1"/>
        <v>6</v>
      </c>
      <c r="C31" s="6" t="str">
        <f t="shared" si="2"/>
        <v>Tuesday</v>
      </c>
      <c r="D31" s="9" t="s">
        <v>64</v>
      </c>
      <c r="E31" s="6" t="s">
        <v>28</v>
      </c>
      <c r="F31" s="10">
        <v>0.8333333333333334</v>
      </c>
      <c r="G31" s="11">
        <v>21.0</v>
      </c>
      <c r="H31" s="11">
        <v>0.0</v>
      </c>
      <c r="I31" s="11">
        <v>2.0</v>
      </c>
      <c r="J31" s="11">
        <v>1.0</v>
      </c>
      <c r="K31" s="11">
        <f t="shared" si="3"/>
        <v>24</v>
      </c>
      <c r="L31" s="6">
        <v>544.0</v>
      </c>
      <c r="M31" s="6">
        <v>660.0</v>
      </c>
      <c r="N31" s="12">
        <f t="shared" si="4"/>
        <v>0.04411764706</v>
      </c>
      <c r="O31" s="6" t="str">
        <f t="shared" si="5"/>
        <v>Feb-2022</v>
      </c>
      <c r="P31" s="6">
        <f t="shared" si="6"/>
        <v>2022</v>
      </c>
      <c r="Q31" s="6" t="s">
        <v>25</v>
      </c>
      <c r="R31" s="6" t="s">
        <v>33</v>
      </c>
      <c r="S31" s="6">
        <v>78.0</v>
      </c>
      <c r="T31" s="6">
        <v>378.0</v>
      </c>
      <c r="U31" s="6">
        <v>180.0</v>
      </c>
      <c r="V31" s="6">
        <v>10.0</v>
      </c>
      <c r="W31" s="6"/>
      <c r="X31" s="7"/>
      <c r="Y31" s="7"/>
      <c r="Z31" s="7"/>
      <c r="AA31" s="7"/>
      <c r="AB31" s="7"/>
      <c r="AC31" s="7"/>
    </row>
    <row r="32" ht="18.0" customHeight="1">
      <c r="A32" s="8">
        <v>44601.0</v>
      </c>
      <c r="B32" s="6">
        <f t="shared" si="1"/>
        <v>7</v>
      </c>
      <c r="C32" s="6" t="str">
        <f t="shared" si="2"/>
        <v>Wednesday</v>
      </c>
      <c r="D32" s="9" t="s">
        <v>65</v>
      </c>
      <c r="E32" s="6" t="s">
        <v>28</v>
      </c>
      <c r="F32" s="10">
        <v>0.5576388888888889</v>
      </c>
      <c r="G32" s="11">
        <v>15.0</v>
      </c>
      <c r="H32" s="11">
        <v>0.0</v>
      </c>
      <c r="I32" s="11">
        <v>16.0</v>
      </c>
      <c r="J32" s="11">
        <v>2.0</v>
      </c>
      <c r="K32" s="11">
        <f t="shared" si="3"/>
        <v>33</v>
      </c>
      <c r="L32" s="6">
        <v>470.0</v>
      </c>
      <c r="M32" s="6">
        <v>597.0</v>
      </c>
      <c r="N32" s="12">
        <f t="shared" si="4"/>
        <v>0.07021276596</v>
      </c>
      <c r="O32" s="6" t="str">
        <f t="shared" si="5"/>
        <v>Feb-2022</v>
      </c>
      <c r="P32" s="6">
        <f t="shared" si="6"/>
        <v>2022</v>
      </c>
      <c r="Q32" s="6" t="s">
        <v>31</v>
      </c>
      <c r="R32" s="6" t="s">
        <v>66</v>
      </c>
      <c r="S32" s="6">
        <v>66.0</v>
      </c>
      <c r="T32" s="6">
        <v>335.0</v>
      </c>
      <c r="U32" s="6">
        <v>187.0</v>
      </c>
      <c r="V32" s="6">
        <v>8.0</v>
      </c>
      <c r="W32" s="6"/>
      <c r="X32" s="7"/>
      <c r="Y32" s="7"/>
      <c r="Z32" s="7"/>
      <c r="AA32" s="7"/>
      <c r="AB32" s="7"/>
      <c r="AC32" s="7"/>
    </row>
    <row r="33" ht="18.0" customHeight="1">
      <c r="A33" s="8">
        <v>44601.0</v>
      </c>
      <c r="B33" s="6">
        <f t="shared" si="1"/>
        <v>7</v>
      </c>
      <c r="C33" s="6" t="str">
        <f t="shared" si="2"/>
        <v>Wednesday</v>
      </c>
      <c r="D33" s="9" t="s">
        <v>67</v>
      </c>
      <c r="E33" s="6" t="s">
        <v>24</v>
      </c>
      <c r="F33" s="10">
        <v>0.4201388888888889</v>
      </c>
      <c r="G33" s="11">
        <v>17.0</v>
      </c>
      <c r="H33" s="11">
        <v>0.0</v>
      </c>
      <c r="I33" s="11">
        <v>4.0</v>
      </c>
      <c r="J33" s="11">
        <v>0.0</v>
      </c>
      <c r="K33" s="11">
        <f t="shared" si="3"/>
        <v>21</v>
      </c>
      <c r="L33" s="6">
        <v>498.0</v>
      </c>
      <c r="M33" s="6">
        <v>556.0</v>
      </c>
      <c r="N33" s="12">
        <f t="shared" si="4"/>
        <v>0.0421686747</v>
      </c>
      <c r="O33" s="6" t="str">
        <f t="shared" si="5"/>
        <v>Feb-2022</v>
      </c>
      <c r="P33" s="6">
        <f t="shared" si="6"/>
        <v>2022</v>
      </c>
      <c r="Q33" s="6" t="s">
        <v>25</v>
      </c>
      <c r="R33" s="6" t="s">
        <v>41</v>
      </c>
      <c r="S33" s="6">
        <v>112.0</v>
      </c>
      <c r="T33" s="6">
        <v>288.0</v>
      </c>
      <c r="U33" s="6">
        <v>175.0</v>
      </c>
      <c r="V33" s="6">
        <v>12.0</v>
      </c>
      <c r="W33" s="6"/>
      <c r="X33" s="7"/>
      <c r="Y33" s="7"/>
      <c r="Z33" s="7"/>
      <c r="AA33" s="7"/>
      <c r="AB33" s="7"/>
      <c r="AC33" s="7"/>
    </row>
    <row r="34" ht="18.0" customHeight="1">
      <c r="A34" s="8">
        <v>44601.0</v>
      </c>
      <c r="B34" s="6">
        <f t="shared" si="1"/>
        <v>7</v>
      </c>
      <c r="C34" s="6" t="str">
        <f t="shared" si="2"/>
        <v>Wednesday</v>
      </c>
      <c r="D34" s="9" t="s">
        <v>68</v>
      </c>
      <c r="E34" s="6" t="s">
        <v>24</v>
      </c>
      <c r="F34" s="10">
        <v>0.3854166666666667</v>
      </c>
      <c r="G34" s="11">
        <v>13.0</v>
      </c>
      <c r="H34" s="11">
        <v>0.0</v>
      </c>
      <c r="I34" s="11">
        <v>4.0</v>
      </c>
      <c r="J34" s="11">
        <v>0.0</v>
      </c>
      <c r="K34" s="11">
        <f t="shared" si="3"/>
        <v>17</v>
      </c>
      <c r="L34" s="6">
        <v>490.0</v>
      </c>
      <c r="M34" s="6">
        <v>555.0</v>
      </c>
      <c r="N34" s="12">
        <f t="shared" si="4"/>
        <v>0.03469387755</v>
      </c>
      <c r="O34" s="6" t="str">
        <f t="shared" si="5"/>
        <v>Feb-2022</v>
      </c>
      <c r="P34" s="6">
        <f t="shared" si="6"/>
        <v>2022</v>
      </c>
      <c r="Q34" s="6" t="s">
        <v>25</v>
      </c>
      <c r="R34" s="6" t="s">
        <v>41</v>
      </c>
      <c r="S34" s="6"/>
      <c r="T34" s="6">
        <v>252.0</v>
      </c>
      <c r="U34" s="6">
        <v>230.0</v>
      </c>
      <c r="V34" s="6">
        <v>6.0</v>
      </c>
      <c r="W34" s="6">
        <v>42.0</v>
      </c>
      <c r="X34" s="7"/>
      <c r="Y34" s="7"/>
      <c r="Z34" s="7"/>
      <c r="AA34" s="7"/>
      <c r="AB34" s="7"/>
      <c r="AC34" s="7"/>
    </row>
    <row r="35" ht="18.0" customHeight="1">
      <c r="A35" s="8">
        <v>44603.0</v>
      </c>
      <c r="B35" s="6">
        <f t="shared" si="1"/>
        <v>7</v>
      </c>
      <c r="C35" s="6" t="str">
        <f t="shared" si="2"/>
        <v>Friday</v>
      </c>
      <c r="D35" s="9" t="s">
        <v>69</v>
      </c>
      <c r="E35" s="6" t="s">
        <v>28</v>
      </c>
      <c r="F35" s="10">
        <v>0.40069444444444446</v>
      </c>
      <c r="G35" s="11">
        <v>37.0</v>
      </c>
      <c r="H35" s="11">
        <v>0.0</v>
      </c>
      <c r="I35" s="11">
        <v>2.0</v>
      </c>
      <c r="J35" s="11">
        <v>3.0</v>
      </c>
      <c r="K35" s="11">
        <f t="shared" si="3"/>
        <v>42</v>
      </c>
      <c r="L35" s="6">
        <v>829.0</v>
      </c>
      <c r="M35" s="6">
        <v>1002.0</v>
      </c>
      <c r="N35" s="12">
        <f t="shared" si="4"/>
        <v>0.05066344994</v>
      </c>
      <c r="O35" s="6" t="str">
        <f t="shared" si="5"/>
        <v>Feb-2022</v>
      </c>
      <c r="P35" s="6">
        <f t="shared" si="6"/>
        <v>2022</v>
      </c>
      <c r="Q35" s="6" t="s">
        <v>25</v>
      </c>
      <c r="R35" s="6" t="s">
        <v>70</v>
      </c>
      <c r="S35" s="6">
        <v>66.0</v>
      </c>
      <c r="T35" s="6">
        <v>684.0</v>
      </c>
      <c r="U35" s="6">
        <v>213.0</v>
      </c>
      <c r="V35" s="6">
        <v>12.0</v>
      </c>
      <c r="W35" s="6"/>
      <c r="X35" s="7"/>
      <c r="Y35" s="7"/>
      <c r="Z35" s="7"/>
      <c r="AA35" s="7"/>
      <c r="AB35" s="7"/>
      <c r="AC35" s="7"/>
    </row>
    <row r="36" ht="18.0" customHeight="1">
      <c r="A36" s="8">
        <v>44604.0</v>
      </c>
      <c r="B36" s="6">
        <f t="shared" si="1"/>
        <v>7</v>
      </c>
      <c r="C36" s="6" t="str">
        <f t="shared" si="2"/>
        <v>Saturday</v>
      </c>
      <c r="D36" s="9" t="s">
        <v>71</v>
      </c>
      <c r="E36" s="6" t="s">
        <v>28</v>
      </c>
      <c r="F36" s="10">
        <v>0.5979166666666667</v>
      </c>
      <c r="G36" s="11">
        <v>84.0</v>
      </c>
      <c r="H36" s="11">
        <v>3.0</v>
      </c>
      <c r="I36" s="11">
        <v>9.0</v>
      </c>
      <c r="J36" s="11">
        <v>5.0</v>
      </c>
      <c r="K36" s="11">
        <f t="shared" si="3"/>
        <v>101</v>
      </c>
      <c r="L36" s="6">
        <v>2780.0</v>
      </c>
      <c r="M36" s="6">
        <v>3100.0</v>
      </c>
      <c r="N36" s="12">
        <f t="shared" si="4"/>
        <v>0.03633093525</v>
      </c>
      <c r="O36" s="6" t="str">
        <f t="shared" si="5"/>
        <v>Feb-2022</v>
      </c>
      <c r="P36" s="6">
        <f t="shared" si="6"/>
        <v>2022</v>
      </c>
      <c r="Q36" s="6" t="s">
        <v>25</v>
      </c>
      <c r="R36" s="6" t="s">
        <v>29</v>
      </c>
      <c r="S36" s="6">
        <v>37.0</v>
      </c>
      <c r="T36" s="6">
        <v>1510.0</v>
      </c>
      <c r="U36" s="6">
        <v>1503.0</v>
      </c>
      <c r="V36" s="6">
        <v>17.0</v>
      </c>
      <c r="W36" s="6"/>
      <c r="X36" s="7"/>
      <c r="Y36" s="7"/>
      <c r="Z36" s="7"/>
      <c r="AA36" s="7"/>
      <c r="AB36" s="7"/>
      <c r="AC36" s="7"/>
    </row>
    <row r="37" ht="18.0" customHeight="1">
      <c r="A37" s="8">
        <v>44605.0</v>
      </c>
      <c r="B37" s="6">
        <f t="shared" si="1"/>
        <v>7</v>
      </c>
      <c r="C37" s="6" t="str">
        <f t="shared" si="2"/>
        <v>Sunday</v>
      </c>
      <c r="D37" s="9" t="s">
        <v>72</v>
      </c>
      <c r="E37" s="6" t="s">
        <v>24</v>
      </c>
      <c r="F37" s="10">
        <v>0.5645833333333333</v>
      </c>
      <c r="G37" s="11">
        <v>18.0</v>
      </c>
      <c r="H37" s="11">
        <v>1.0</v>
      </c>
      <c r="I37" s="11">
        <v>4.0</v>
      </c>
      <c r="J37" s="11">
        <v>0.0</v>
      </c>
      <c r="K37" s="11">
        <f t="shared" si="3"/>
        <v>23</v>
      </c>
      <c r="L37" s="6">
        <v>630.0</v>
      </c>
      <c r="M37" s="6">
        <v>702.0</v>
      </c>
      <c r="N37" s="12">
        <f t="shared" si="4"/>
        <v>0.03650793651</v>
      </c>
      <c r="O37" s="6" t="str">
        <f t="shared" si="5"/>
        <v>Feb-2022</v>
      </c>
      <c r="P37" s="6">
        <f t="shared" si="6"/>
        <v>2022</v>
      </c>
      <c r="Q37" s="6" t="s">
        <v>25</v>
      </c>
      <c r="R37" s="6" t="s">
        <v>73</v>
      </c>
      <c r="S37" s="6">
        <v>101.0</v>
      </c>
      <c r="T37" s="6">
        <v>288.0</v>
      </c>
      <c r="U37" s="6">
        <v>180.0</v>
      </c>
      <c r="V37" s="6">
        <v>8.0</v>
      </c>
      <c r="W37" s="6"/>
      <c r="X37" s="7"/>
      <c r="Y37" s="7"/>
      <c r="Z37" s="7"/>
      <c r="AA37" s="7"/>
      <c r="AB37" s="7"/>
      <c r="AC37" s="7"/>
    </row>
    <row r="38" ht="18.0" customHeight="1">
      <c r="A38" s="8">
        <v>44605.0</v>
      </c>
      <c r="B38" s="6">
        <f t="shared" si="1"/>
        <v>7</v>
      </c>
      <c r="C38" s="6" t="str">
        <f t="shared" si="2"/>
        <v>Sunday</v>
      </c>
      <c r="D38" s="9" t="s">
        <v>74</v>
      </c>
      <c r="E38" s="6" t="s">
        <v>28</v>
      </c>
      <c r="F38" s="10">
        <v>0.7479166666666667</v>
      </c>
      <c r="G38" s="11">
        <v>18.0</v>
      </c>
      <c r="H38" s="11">
        <v>0.0</v>
      </c>
      <c r="I38" s="11">
        <v>4.0</v>
      </c>
      <c r="J38" s="11">
        <v>0.0</v>
      </c>
      <c r="K38" s="11">
        <f t="shared" si="3"/>
        <v>22</v>
      </c>
      <c r="L38" s="6">
        <v>634.0</v>
      </c>
      <c r="M38" s="6">
        <v>747.0</v>
      </c>
      <c r="N38" s="12">
        <f t="shared" si="4"/>
        <v>0.03470031546</v>
      </c>
      <c r="O38" s="6" t="str">
        <f t="shared" si="5"/>
        <v>Feb-2022</v>
      </c>
      <c r="P38" s="6">
        <f t="shared" si="6"/>
        <v>2022</v>
      </c>
      <c r="Q38" s="6" t="s">
        <v>31</v>
      </c>
      <c r="R38" s="6" t="s">
        <v>45</v>
      </c>
      <c r="S38" s="6">
        <v>51.0</v>
      </c>
      <c r="T38" s="6">
        <v>416.0</v>
      </c>
      <c r="U38" s="6">
        <v>267.0</v>
      </c>
      <c r="V38" s="6">
        <v>8.0</v>
      </c>
      <c r="W38" s="6"/>
      <c r="X38" s="7"/>
      <c r="Y38" s="7"/>
      <c r="Z38" s="7"/>
      <c r="AA38" s="7"/>
      <c r="AB38" s="7"/>
      <c r="AC38" s="7"/>
    </row>
    <row r="39" ht="18.0" customHeight="1">
      <c r="A39" s="8">
        <v>44606.0</v>
      </c>
      <c r="B39" s="6">
        <f t="shared" si="1"/>
        <v>7</v>
      </c>
      <c r="C39" s="6" t="str">
        <f t="shared" si="2"/>
        <v>Monday</v>
      </c>
      <c r="D39" s="9" t="s">
        <v>75</v>
      </c>
      <c r="E39" s="6" t="s">
        <v>24</v>
      </c>
      <c r="F39" s="10">
        <v>0.49027777777777776</v>
      </c>
      <c r="G39" s="11">
        <v>26.0</v>
      </c>
      <c r="H39" s="11">
        <v>0.0</v>
      </c>
      <c r="I39" s="11">
        <v>2.0</v>
      </c>
      <c r="J39" s="11">
        <v>1.0</v>
      </c>
      <c r="K39" s="11">
        <f t="shared" si="3"/>
        <v>29</v>
      </c>
      <c r="L39" s="6">
        <v>488.0</v>
      </c>
      <c r="M39" s="6">
        <v>550.0</v>
      </c>
      <c r="N39" s="12">
        <f t="shared" si="4"/>
        <v>0.05942622951</v>
      </c>
      <c r="O39" s="6" t="str">
        <f t="shared" si="5"/>
        <v>Feb-2022</v>
      </c>
      <c r="P39" s="6">
        <f t="shared" si="6"/>
        <v>2022</v>
      </c>
      <c r="Q39" s="6" t="s">
        <v>25</v>
      </c>
      <c r="R39" s="6" t="s">
        <v>41</v>
      </c>
      <c r="S39" s="6">
        <v>15.0</v>
      </c>
      <c r="T39" s="6">
        <v>421.0</v>
      </c>
      <c r="U39" s="6">
        <v>100.0</v>
      </c>
      <c r="V39" s="6">
        <v>10.0</v>
      </c>
      <c r="W39" s="6"/>
      <c r="X39" s="7"/>
      <c r="Y39" s="7"/>
      <c r="Z39" s="7"/>
      <c r="AA39" s="7"/>
      <c r="AB39" s="7"/>
      <c r="AC39" s="7"/>
    </row>
    <row r="40" ht="18.0" customHeight="1">
      <c r="A40" s="8">
        <v>44610.0</v>
      </c>
      <c r="B40" s="6">
        <f t="shared" si="1"/>
        <v>8</v>
      </c>
      <c r="C40" s="6" t="str">
        <f t="shared" si="2"/>
        <v>Friday</v>
      </c>
      <c r="D40" s="9" t="s">
        <v>76</v>
      </c>
      <c r="E40" s="6" t="s">
        <v>39</v>
      </c>
      <c r="F40" s="10">
        <v>0.79375</v>
      </c>
      <c r="G40" s="11">
        <v>20.0</v>
      </c>
      <c r="H40" s="11">
        <v>0.0</v>
      </c>
      <c r="I40" s="11">
        <v>6.0</v>
      </c>
      <c r="J40" s="11">
        <v>1.0</v>
      </c>
      <c r="K40" s="11">
        <f t="shared" si="3"/>
        <v>27</v>
      </c>
      <c r="L40" s="6">
        <v>543.0</v>
      </c>
      <c r="M40" s="6">
        <v>605.0</v>
      </c>
      <c r="N40" s="12">
        <f t="shared" si="4"/>
        <v>0.04972375691</v>
      </c>
      <c r="O40" s="6" t="str">
        <f t="shared" si="5"/>
        <v>Feb-2022</v>
      </c>
      <c r="P40" s="6">
        <f t="shared" si="6"/>
        <v>2022</v>
      </c>
      <c r="Q40" s="6" t="s">
        <v>31</v>
      </c>
      <c r="R40" s="6" t="s">
        <v>45</v>
      </c>
      <c r="S40" s="6">
        <v>86.0</v>
      </c>
      <c r="T40" s="6">
        <v>344.0</v>
      </c>
      <c r="U40" s="6">
        <v>64.0</v>
      </c>
      <c r="V40" s="6">
        <v>111.0</v>
      </c>
      <c r="W40" s="6"/>
      <c r="X40" s="7"/>
      <c r="Y40" s="7"/>
      <c r="Z40" s="7"/>
      <c r="AA40" s="7"/>
      <c r="AB40" s="7"/>
      <c r="AC40" s="7"/>
    </row>
    <row r="41" ht="18.0" customHeight="1">
      <c r="A41" s="8">
        <v>44612.0</v>
      </c>
      <c r="B41" s="6">
        <f t="shared" si="1"/>
        <v>8</v>
      </c>
      <c r="C41" s="6" t="str">
        <f t="shared" si="2"/>
        <v>Sunday</v>
      </c>
      <c r="D41" s="9" t="s">
        <v>77</v>
      </c>
      <c r="E41" s="6" t="s">
        <v>28</v>
      </c>
      <c r="F41" s="10">
        <v>0.7069444444444445</v>
      </c>
      <c r="G41" s="11">
        <v>24.0</v>
      </c>
      <c r="H41" s="11">
        <v>0.0</v>
      </c>
      <c r="I41" s="11">
        <v>0.0</v>
      </c>
      <c r="J41" s="11">
        <v>1.0</v>
      </c>
      <c r="K41" s="11">
        <f t="shared" si="3"/>
        <v>25</v>
      </c>
      <c r="L41" s="6">
        <v>397.0</v>
      </c>
      <c r="M41" s="6">
        <v>521.0</v>
      </c>
      <c r="N41" s="12">
        <f t="shared" si="4"/>
        <v>0.06297229219</v>
      </c>
      <c r="O41" s="6" t="str">
        <f t="shared" si="5"/>
        <v>Feb-2022</v>
      </c>
      <c r="P41" s="6">
        <f t="shared" si="6"/>
        <v>2022</v>
      </c>
      <c r="Q41" s="6" t="s">
        <v>25</v>
      </c>
      <c r="R41" s="6" t="s">
        <v>29</v>
      </c>
      <c r="S41" s="6"/>
      <c r="T41" s="6">
        <v>400.0</v>
      </c>
      <c r="U41" s="6">
        <v>67.0</v>
      </c>
      <c r="V41" s="6">
        <v>4.0</v>
      </c>
      <c r="W41" s="6">
        <v>42.0</v>
      </c>
      <c r="X41" s="7"/>
      <c r="Y41" s="7"/>
      <c r="Z41" s="7"/>
      <c r="AA41" s="7"/>
      <c r="AB41" s="7"/>
      <c r="AC41" s="7"/>
    </row>
    <row r="42" ht="18.0" customHeight="1">
      <c r="A42" s="8">
        <v>44612.0</v>
      </c>
      <c r="B42" s="6">
        <f t="shared" si="1"/>
        <v>8</v>
      </c>
      <c r="C42" s="6" t="str">
        <f t="shared" si="2"/>
        <v>Sunday</v>
      </c>
      <c r="D42" s="9" t="s">
        <v>78</v>
      </c>
      <c r="E42" s="6" t="s">
        <v>39</v>
      </c>
      <c r="F42" s="10">
        <v>0.8909722222222223</v>
      </c>
      <c r="G42" s="11">
        <v>32.0</v>
      </c>
      <c r="H42" s="11">
        <v>1.0</v>
      </c>
      <c r="I42" s="11">
        <v>5.0</v>
      </c>
      <c r="J42" s="11">
        <v>0.0</v>
      </c>
      <c r="K42" s="11">
        <f t="shared" si="3"/>
        <v>38</v>
      </c>
      <c r="L42" s="6">
        <v>950.0</v>
      </c>
      <c r="M42" s="6">
        <v>1068.0</v>
      </c>
      <c r="N42" s="12">
        <f t="shared" si="4"/>
        <v>0.04</v>
      </c>
      <c r="O42" s="6" t="str">
        <f t="shared" si="5"/>
        <v>Feb-2022</v>
      </c>
      <c r="P42" s="6">
        <f t="shared" si="6"/>
        <v>2022</v>
      </c>
      <c r="Q42" s="6" t="s">
        <v>25</v>
      </c>
      <c r="R42" s="6" t="s">
        <v>41</v>
      </c>
      <c r="S42" s="6">
        <v>35.0</v>
      </c>
      <c r="T42" s="6">
        <v>411.0</v>
      </c>
      <c r="U42" s="6">
        <v>419.0</v>
      </c>
      <c r="V42" s="6">
        <v>172.0</v>
      </c>
      <c r="W42" s="6"/>
      <c r="X42" s="7"/>
      <c r="Y42" s="15">
        <f>average(K23:K53)</f>
        <v>27.93548387</v>
      </c>
      <c r="Z42" s="7"/>
      <c r="AA42" s="7"/>
      <c r="AB42" s="7"/>
      <c r="AC42" s="7"/>
    </row>
    <row r="43" ht="18.0" customHeight="1">
      <c r="A43" s="8">
        <v>44614.0</v>
      </c>
      <c r="B43" s="6">
        <f t="shared" si="1"/>
        <v>8</v>
      </c>
      <c r="C43" s="6" t="str">
        <f t="shared" si="2"/>
        <v>Tuesday</v>
      </c>
      <c r="D43" s="9" t="s">
        <v>79</v>
      </c>
      <c r="E43" s="6" t="s">
        <v>28</v>
      </c>
      <c r="F43" s="10">
        <v>0.8069444444444445</v>
      </c>
      <c r="G43" s="11">
        <v>55.0</v>
      </c>
      <c r="H43" s="11">
        <v>1.0</v>
      </c>
      <c r="I43" s="11">
        <v>2.0</v>
      </c>
      <c r="J43" s="11">
        <v>0.0</v>
      </c>
      <c r="K43" s="11">
        <f t="shared" si="3"/>
        <v>58</v>
      </c>
      <c r="L43" s="6">
        <v>811.0</v>
      </c>
      <c r="M43" s="6">
        <v>979.0</v>
      </c>
      <c r="N43" s="12">
        <f t="shared" si="4"/>
        <v>0.07151664612</v>
      </c>
      <c r="O43" s="6" t="str">
        <f t="shared" si="5"/>
        <v>Feb-2022</v>
      </c>
      <c r="P43" s="6">
        <f t="shared" si="6"/>
        <v>2022</v>
      </c>
      <c r="Q43" s="6" t="s">
        <v>25</v>
      </c>
      <c r="R43" s="6" t="s">
        <v>70</v>
      </c>
      <c r="S43" s="6"/>
      <c r="T43" s="6">
        <v>905.0</v>
      </c>
      <c r="U43" s="6">
        <v>54.0</v>
      </c>
      <c r="V43" s="6">
        <v>19.0</v>
      </c>
      <c r="W43" s="6">
        <v>1.0</v>
      </c>
      <c r="X43" s="7"/>
      <c r="Y43" s="7">
        <v>64.0</v>
      </c>
      <c r="Z43" s="7"/>
      <c r="AA43" s="7"/>
      <c r="AB43" s="7"/>
      <c r="AC43" s="7"/>
    </row>
    <row r="44" ht="18.0" customHeight="1">
      <c r="A44" s="8">
        <v>44615.0</v>
      </c>
      <c r="B44" s="6">
        <f t="shared" si="1"/>
        <v>9</v>
      </c>
      <c r="C44" s="6" t="str">
        <f t="shared" si="2"/>
        <v>Wednesday</v>
      </c>
      <c r="D44" s="9" t="s">
        <v>80</v>
      </c>
      <c r="E44" s="6" t="s">
        <v>24</v>
      </c>
      <c r="F44" s="10">
        <v>0.4166666666666667</v>
      </c>
      <c r="G44" s="11">
        <v>20.0</v>
      </c>
      <c r="H44" s="11">
        <v>1.0</v>
      </c>
      <c r="I44" s="11">
        <v>4.0</v>
      </c>
      <c r="J44" s="11">
        <v>0.0</v>
      </c>
      <c r="K44" s="11">
        <f t="shared" si="3"/>
        <v>25</v>
      </c>
      <c r="L44" s="6">
        <v>306.0</v>
      </c>
      <c r="M44" s="6">
        <v>335.0</v>
      </c>
      <c r="N44" s="12">
        <f t="shared" si="4"/>
        <v>0.08169934641</v>
      </c>
      <c r="O44" s="6" t="str">
        <f t="shared" si="5"/>
        <v>Feb-2022</v>
      </c>
      <c r="P44" s="6">
        <f t="shared" si="6"/>
        <v>2022</v>
      </c>
      <c r="Q44" s="6" t="s">
        <v>25</v>
      </c>
      <c r="R44" s="6" t="s">
        <v>41</v>
      </c>
      <c r="S44" s="6"/>
      <c r="T44" s="6">
        <v>268.0</v>
      </c>
      <c r="U44" s="6">
        <v>58.0</v>
      </c>
      <c r="V44" s="6">
        <v>7.0</v>
      </c>
      <c r="W44" s="6">
        <v>2.0</v>
      </c>
      <c r="X44" s="7"/>
      <c r="Y44" s="16">
        <f>(Y43-Y42)/Y42</f>
        <v>1.290993072</v>
      </c>
      <c r="Z44" s="7"/>
      <c r="AA44" s="7"/>
      <c r="AB44" s="7"/>
      <c r="AC44" s="7"/>
    </row>
    <row r="45" ht="18.0" customHeight="1">
      <c r="A45" s="8">
        <v>44616.0</v>
      </c>
      <c r="B45" s="6">
        <f t="shared" si="1"/>
        <v>9</v>
      </c>
      <c r="C45" s="6" t="str">
        <f t="shared" si="2"/>
        <v>Thursday</v>
      </c>
      <c r="D45" s="9" t="s">
        <v>81</v>
      </c>
      <c r="E45" s="6" t="s">
        <v>28</v>
      </c>
      <c r="F45" s="10">
        <v>0.7381944444444445</v>
      </c>
      <c r="G45" s="11">
        <v>20.0</v>
      </c>
      <c r="H45" s="11">
        <v>0.0</v>
      </c>
      <c r="I45" s="11">
        <v>10.0</v>
      </c>
      <c r="J45" s="11">
        <v>1.0</v>
      </c>
      <c r="K45" s="11">
        <f t="shared" si="3"/>
        <v>31</v>
      </c>
      <c r="L45" s="6">
        <v>341.0</v>
      </c>
      <c r="M45" s="6">
        <v>450.0</v>
      </c>
      <c r="N45" s="12">
        <f t="shared" si="4"/>
        <v>0.09090909091</v>
      </c>
      <c r="O45" s="6" t="str">
        <f t="shared" si="5"/>
        <v>Feb-2022</v>
      </c>
      <c r="P45" s="6">
        <f t="shared" si="6"/>
        <v>2022</v>
      </c>
      <c r="Q45" s="6" t="s">
        <v>31</v>
      </c>
      <c r="R45" s="6" t="s">
        <v>45</v>
      </c>
      <c r="S45" s="6"/>
      <c r="T45" s="6">
        <v>388.0</v>
      </c>
      <c r="U45" s="6">
        <v>39.0</v>
      </c>
      <c r="V45" s="6">
        <v>19.0</v>
      </c>
      <c r="W45" s="6">
        <v>3.0</v>
      </c>
      <c r="X45" s="7"/>
      <c r="Y45" s="7"/>
      <c r="Z45" s="7"/>
      <c r="AA45" s="7"/>
      <c r="AB45" s="7"/>
      <c r="AC45" s="7"/>
    </row>
    <row r="46" ht="18.0" customHeight="1">
      <c r="A46" s="8">
        <v>44617.0</v>
      </c>
      <c r="B46" s="6">
        <f t="shared" si="1"/>
        <v>9</v>
      </c>
      <c r="C46" s="6" t="str">
        <f t="shared" si="2"/>
        <v>Friday</v>
      </c>
      <c r="D46" s="9" t="s">
        <v>82</v>
      </c>
      <c r="E46" s="6" t="s">
        <v>28</v>
      </c>
      <c r="F46" s="10">
        <v>0.4166666666666667</v>
      </c>
      <c r="G46" s="11">
        <v>13.0</v>
      </c>
      <c r="H46" s="11">
        <v>0.0</v>
      </c>
      <c r="I46" s="11">
        <v>2.0</v>
      </c>
      <c r="J46" s="11">
        <v>1.0</v>
      </c>
      <c r="K46" s="11">
        <f t="shared" si="3"/>
        <v>16</v>
      </c>
      <c r="L46" s="6">
        <v>212.0</v>
      </c>
      <c r="M46" s="6">
        <v>283.0</v>
      </c>
      <c r="N46" s="12">
        <f t="shared" si="4"/>
        <v>0.07547169811</v>
      </c>
      <c r="O46" s="6" t="str">
        <f t="shared" si="5"/>
        <v>Feb-2022</v>
      </c>
      <c r="P46" s="6">
        <f t="shared" si="6"/>
        <v>2022</v>
      </c>
      <c r="Q46" s="6" t="s">
        <v>25</v>
      </c>
      <c r="R46" s="6" t="s">
        <v>33</v>
      </c>
      <c r="S46" s="6"/>
      <c r="T46" s="6">
        <v>238.0</v>
      </c>
      <c r="U46" s="6">
        <v>27.0</v>
      </c>
      <c r="V46" s="6">
        <v>2.0</v>
      </c>
      <c r="W46" s="6">
        <v>12.0</v>
      </c>
      <c r="X46" s="7"/>
      <c r="Y46" s="7"/>
      <c r="Z46" s="7"/>
      <c r="AA46" s="7"/>
      <c r="AB46" s="7"/>
      <c r="AC46" s="7"/>
    </row>
    <row r="47" ht="18.0" customHeight="1">
      <c r="A47" s="8">
        <v>44618.0</v>
      </c>
      <c r="B47" s="6">
        <f t="shared" si="1"/>
        <v>9</v>
      </c>
      <c r="C47" s="6" t="str">
        <f t="shared" si="2"/>
        <v>Saturday</v>
      </c>
      <c r="D47" s="9" t="s">
        <v>83</v>
      </c>
      <c r="E47" s="6" t="s">
        <v>28</v>
      </c>
      <c r="F47" s="10">
        <v>0.63125</v>
      </c>
      <c r="G47" s="11">
        <v>12.0</v>
      </c>
      <c r="H47" s="11">
        <v>0.0</v>
      </c>
      <c r="I47" s="11">
        <v>0.0</v>
      </c>
      <c r="J47" s="11">
        <v>0.0</v>
      </c>
      <c r="K47" s="11">
        <f t="shared" si="3"/>
        <v>12</v>
      </c>
      <c r="L47" s="6">
        <v>221.0</v>
      </c>
      <c r="M47" s="6">
        <v>296.0</v>
      </c>
      <c r="N47" s="12">
        <f t="shared" si="4"/>
        <v>0.05429864253</v>
      </c>
      <c r="O47" s="6" t="str">
        <f t="shared" si="5"/>
        <v>Feb-2022</v>
      </c>
      <c r="P47" s="6">
        <f t="shared" si="6"/>
        <v>2022</v>
      </c>
      <c r="Q47" s="6" t="s">
        <v>31</v>
      </c>
      <c r="R47" s="6" t="s">
        <v>45</v>
      </c>
      <c r="S47" s="6"/>
      <c r="T47" s="6">
        <v>268.0</v>
      </c>
      <c r="U47" s="6">
        <v>24.0</v>
      </c>
      <c r="V47" s="6">
        <v>1.0</v>
      </c>
      <c r="W47" s="6">
        <v>2.0</v>
      </c>
      <c r="X47" s="7"/>
      <c r="Y47" s="7"/>
      <c r="Z47" s="7"/>
      <c r="AA47" s="7"/>
      <c r="AB47" s="7"/>
      <c r="AC47" s="7"/>
    </row>
    <row r="48" ht="18.0" customHeight="1">
      <c r="A48" s="8">
        <v>44618.0</v>
      </c>
      <c r="B48" s="6">
        <f t="shared" si="1"/>
        <v>9</v>
      </c>
      <c r="C48" s="6" t="str">
        <f t="shared" si="2"/>
        <v>Saturday</v>
      </c>
      <c r="D48" s="9" t="s">
        <v>84</v>
      </c>
      <c r="E48" s="6" t="s">
        <v>28</v>
      </c>
      <c r="F48" s="10">
        <v>0.5597222222222222</v>
      </c>
      <c r="G48" s="11">
        <v>10.0</v>
      </c>
      <c r="H48" s="11">
        <v>0.0</v>
      </c>
      <c r="I48" s="11">
        <v>0.0</v>
      </c>
      <c r="J48" s="11">
        <v>0.0</v>
      </c>
      <c r="K48" s="11">
        <f t="shared" si="3"/>
        <v>10</v>
      </c>
      <c r="L48" s="6">
        <v>229.0</v>
      </c>
      <c r="M48" s="6">
        <v>319.0</v>
      </c>
      <c r="N48" s="12">
        <f t="shared" si="4"/>
        <v>0.04366812227</v>
      </c>
      <c r="O48" s="6" t="str">
        <f t="shared" si="5"/>
        <v>Feb-2022</v>
      </c>
      <c r="P48" s="6">
        <f t="shared" si="6"/>
        <v>2022</v>
      </c>
      <c r="Q48" s="6" t="s">
        <v>31</v>
      </c>
      <c r="R48" s="6" t="s">
        <v>45</v>
      </c>
      <c r="S48" s="6"/>
      <c r="T48" s="6">
        <v>297.0</v>
      </c>
      <c r="U48" s="6">
        <v>21.0</v>
      </c>
      <c r="V48" s="6"/>
      <c r="W48" s="6">
        <v>1.0</v>
      </c>
      <c r="X48" s="7"/>
      <c r="Y48" s="7"/>
      <c r="Z48" s="7"/>
      <c r="AA48" s="7"/>
      <c r="AB48" s="7"/>
      <c r="AC48" s="7"/>
    </row>
    <row r="49" ht="18.0" customHeight="1">
      <c r="A49" s="8">
        <v>44618.0</v>
      </c>
      <c r="B49" s="6">
        <f t="shared" si="1"/>
        <v>9</v>
      </c>
      <c r="C49" s="6" t="str">
        <f t="shared" si="2"/>
        <v>Saturday</v>
      </c>
      <c r="D49" s="9" t="s">
        <v>85</v>
      </c>
      <c r="E49" s="6" t="s">
        <v>28</v>
      </c>
      <c r="F49" s="10">
        <v>0.7902777777777777</v>
      </c>
      <c r="G49" s="11">
        <v>17.0</v>
      </c>
      <c r="H49" s="11">
        <v>3.0</v>
      </c>
      <c r="I49" s="11">
        <v>0.0</v>
      </c>
      <c r="J49" s="11">
        <v>5.0</v>
      </c>
      <c r="K49" s="11">
        <f t="shared" si="3"/>
        <v>25</v>
      </c>
      <c r="L49" s="6">
        <v>861.0</v>
      </c>
      <c r="M49" s="6">
        <v>1073.0</v>
      </c>
      <c r="N49" s="12">
        <f t="shared" si="4"/>
        <v>0.02903600465</v>
      </c>
      <c r="O49" s="6" t="str">
        <f t="shared" si="5"/>
        <v>Feb-2022</v>
      </c>
      <c r="P49" s="6">
        <f t="shared" si="6"/>
        <v>2022</v>
      </c>
      <c r="Q49" s="6" t="s">
        <v>25</v>
      </c>
      <c r="R49" s="6" t="s">
        <v>29</v>
      </c>
      <c r="S49" s="6"/>
      <c r="T49" s="6">
        <v>984.0</v>
      </c>
      <c r="U49" s="6">
        <v>75.0</v>
      </c>
      <c r="V49" s="6">
        <v>4.0</v>
      </c>
      <c r="W49" s="6">
        <v>7.0</v>
      </c>
      <c r="X49" s="7"/>
      <c r="Y49" s="7"/>
      <c r="Z49" s="7"/>
      <c r="AA49" s="7"/>
      <c r="AB49" s="7"/>
      <c r="AC49" s="7"/>
    </row>
    <row r="50" ht="18.0" customHeight="1">
      <c r="A50" s="8">
        <v>44619.0</v>
      </c>
      <c r="B50" s="6">
        <f t="shared" si="1"/>
        <v>9</v>
      </c>
      <c r="C50" s="6" t="str">
        <f t="shared" si="2"/>
        <v>Sunday</v>
      </c>
      <c r="D50" s="9" t="s">
        <v>86</v>
      </c>
      <c r="E50" s="6" t="s">
        <v>39</v>
      </c>
      <c r="F50" s="10">
        <v>0.8298611111111112</v>
      </c>
      <c r="G50" s="11">
        <v>12.0</v>
      </c>
      <c r="H50" s="11">
        <v>2.0</v>
      </c>
      <c r="I50" s="11">
        <v>0.0</v>
      </c>
      <c r="J50" s="11">
        <v>0.0</v>
      </c>
      <c r="K50" s="11">
        <f t="shared" si="3"/>
        <v>14</v>
      </c>
      <c r="L50" s="6">
        <v>208.0</v>
      </c>
      <c r="M50" s="6">
        <v>236.0</v>
      </c>
      <c r="N50" s="12">
        <f t="shared" si="4"/>
        <v>0.06730769231</v>
      </c>
      <c r="O50" s="6" t="str">
        <f t="shared" si="5"/>
        <v>Feb-2022</v>
      </c>
      <c r="P50" s="6">
        <f t="shared" si="6"/>
        <v>2022</v>
      </c>
      <c r="Q50" s="6" t="s">
        <v>31</v>
      </c>
      <c r="R50" s="6" t="s">
        <v>45</v>
      </c>
      <c r="S50" s="6">
        <v>10.0</v>
      </c>
      <c r="T50" s="6">
        <v>196.0</v>
      </c>
      <c r="U50" s="6">
        <v>26.0</v>
      </c>
      <c r="V50" s="6">
        <v>4.0</v>
      </c>
      <c r="W50" s="6"/>
      <c r="X50" s="7"/>
      <c r="Y50" s="7"/>
      <c r="Z50" s="7"/>
      <c r="AA50" s="7"/>
      <c r="AB50" s="7"/>
      <c r="AC50" s="7"/>
    </row>
    <row r="51" ht="18.0" customHeight="1">
      <c r="A51" s="8">
        <v>44620.0</v>
      </c>
      <c r="B51" s="6">
        <f t="shared" si="1"/>
        <v>9</v>
      </c>
      <c r="C51" s="6" t="str">
        <f t="shared" si="2"/>
        <v>Monday</v>
      </c>
      <c r="D51" s="9" t="s">
        <v>87</v>
      </c>
      <c r="E51" s="6" t="s">
        <v>24</v>
      </c>
      <c r="F51" s="10">
        <v>0.35694444444444445</v>
      </c>
      <c r="G51" s="11">
        <v>12.0</v>
      </c>
      <c r="H51" s="11">
        <v>2.0</v>
      </c>
      <c r="I51" s="11">
        <v>14.0</v>
      </c>
      <c r="J51" s="11">
        <v>0.0</v>
      </c>
      <c r="K51" s="11">
        <f t="shared" si="3"/>
        <v>28</v>
      </c>
      <c r="L51" s="6">
        <v>330.0</v>
      </c>
      <c r="M51" s="6">
        <v>377.0</v>
      </c>
      <c r="N51" s="12">
        <f t="shared" si="4"/>
        <v>0.08484848485</v>
      </c>
      <c r="O51" s="6" t="str">
        <f t="shared" si="5"/>
        <v>Feb-2022</v>
      </c>
      <c r="P51" s="6">
        <f t="shared" si="6"/>
        <v>2022</v>
      </c>
      <c r="Q51" s="6" t="s">
        <v>25</v>
      </c>
      <c r="R51" s="6" t="s">
        <v>26</v>
      </c>
      <c r="S51" s="6"/>
      <c r="T51" s="6">
        <v>326.0</v>
      </c>
      <c r="U51" s="6">
        <v>22.0</v>
      </c>
      <c r="V51" s="6">
        <v>8.0</v>
      </c>
      <c r="W51" s="6">
        <v>17.0</v>
      </c>
      <c r="X51" s="7"/>
      <c r="Y51" s="7"/>
      <c r="Z51" s="7"/>
      <c r="AA51" s="7"/>
      <c r="AB51" s="7"/>
      <c r="AC51" s="7"/>
    </row>
    <row r="52" ht="18.0" customHeight="1">
      <c r="A52" s="8">
        <v>44620.0</v>
      </c>
      <c r="B52" s="6">
        <f t="shared" si="1"/>
        <v>9</v>
      </c>
      <c r="C52" s="6" t="str">
        <f t="shared" si="2"/>
        <v>Monday</v>
      </c>
      <c r="D52" s="9" t="s">
        <v>88</v>
      </c>
      <c r="E52" s="6" t="s">
        <v>24</v>
      </c>
      <c r="F52" s="10">
        <v>0.5270833333333333</v>
      </c>
      <c r="G52" s="11">
        <v>12.0</v>
      </c>
      <c r="H52" s="11">
        <v>0.0</v>
      </c>
      <c r="I52" s="11">
        <v>2.0</v>
      </c>
      <c r="J52" s="11">
        <v>0.0</v>
      </c>
      <c r="K52" s="11">
        <f t="shared" si="3"/>
        <v>14</v>
      </c>
      <c r="L52" s="6">
        <v>254.0</v>
      </c>
      <c r="M52" s="6">
        <v>278.0</v>
      </c>
      <c r="N52" s="12">
        <f t="shared" si="4"/>
        <v>0.05511811024</v>
      </c>
      <c r="O52" s="6" t="str">
        <f t="shared" si="5"/>
        <v>Feb-2022</v>
      </c>
      <c r="P52" s="6">
        <f t="shared" si="6"/>
        <v>2022</v>
      </c>
      <c r="Q52" s="6" t="s">
        <v>25</v>
      </c>
      <c r="R52" s="6" t="s">
        <v>41</v>
      </c>
      <c r="S52" s="6"/>
      <c r="T52" s="6">
        <v>234.0</v>
      </c>
      <c r="U52" s="6">
        <v>34.0</v>
      </c>
      <c r="V52" s="6">
        <v>3.0</v>
      </c>
      <c r="W52" s="6">
        <v>7.0</v>
      </c>
      <c r="X52" s="7"/>
      <c r="Y52" s="7"/>
      <c r="Z52" s="7"/>
      <c r="AA52" s="7"/>
      <c r="AB52" s="7"/>
      <c r="AC52" s="7"/>
    </row>
    <row r="53" ht="18.0" customHeight="1">
      <c r="A53" s="8">
        <v>44620.0</v>
      </c>
      <c r="B53" s="6">
        <f t="shared" si="1"/>
        <v>9</v>
      </c>
      <c r="C53" s="6" t="str">
        <f t="shared" si="2"/>
        <v>Monday</v>
      </c>
      <c r="D53" s="9" t="s">
        <v>89</v>
      </c>
      <c r="E53" s="6" t="s">
        <v>24</v>
      </c>
      <c r="F53" s="10">
        <v>0.6527777777777778</v>
      </c>
      <c r="G53" s="11">
        <v>12.0</v>
      </c>
      <c r="H53" s="11">
        <v>1.0</v>
      </c>
      <c r="I53" s="11">
        <v>2.0</v>
      </c>
      <c r="J53" s="11">
        <v>1.0</v>
      </c>
      <c r="K53" s="11">
        <f t="shared" si="3"/>
        <v>16</v>
      </c>
      <c r="L53" s="6">
        <v>403.0</v>
      </c>
      <c r="M53" s="6">
        <v>431.0</v>
      </c>
      <c r="N53" s="12">
        <f t="shared" si="4"/>
        <v>0.03970223325</v>
      </c>
      <c r="O53" s="6" t="str">
        <f t="shared" si="5"/>
        <v>Feb-2022</v>
      </c>
      <c r="P53" s="6">
        <f t="shared" si="6"/>
        <v>2022</v>
      </c>
      <c r="Q53" s="6" t="s">
        <v>25</v>
      </c>
      <c r="R53" s="6" t="s">
        <v>41</v>
      </c>
      <c r="S53" s="6"/>
      <c r="T53" s="6">
        <v>382.0</v>
      </c>
      <c r="U53" s="6">
        <v>16.0</v>
      </c>
      <c r="V53" s="6">
        <v>6.0</v>
      </c>
      <c r="W53" s="6">
        <v>15.0</v>
      </c>
      <c r="X53" s="7"/>
      <c r="Y53" s="7"/>
      <c r="Z53" s="7"/>
      <c r="AA53" s="7"/>
      <c r="AB53" s="7"/>
      <c r="AC53" s="7"/>
    </row>
    <row r="54" ht="18.0" customHeight="1">
      <c r="A54" s="17">
        <v>44623.0</v>
      </c>
      <c r="B54" s="6">
        <f t="shared" si="1"/>
        <v>10</v>
      </c>
      <c r="C54" s="6" t="str">
        <f t="shared" si="2"/>
        <v>Thursday</v>
      </c>
      <c r="D54" s="9" t="s">
        <v>90</v>
      </c>
      <c r="E54" s="18" t="s">
        <v>24</v>
      </c>
      <c r="F54" s="19">
        <v>0.7104166666666667</v>
      </c>
      <c r="G54" s="20">
        <v>19.0</v>
      </c>
      <c r="H54" s="20">
        <v>0.0</v>
      </c>
      <c r="I54" s="20">
        <v>4.0</v>
      </c>
      <c r="J54" s="20">
        <v>0.0</v>
      </c>
      <c r="K54" s="11">
        <f t="shared" si="3"/>
        <v>23</v>
      </c>
      <c r="L54" s="18">
        <v>344.0</v>
      </c>
      <c r="M54" s="18">
        <v>399.0</v>
      </c>
      <c r="N54" s="12">
        <f t="shared" si="4"/>
        <v>0.06686046512</v>
      </c>
      <c r="O54" s="6" t="str">
        <f t="shared" si="5"/>
        <v>Mar-2022</v>
      </c>
      <c r="P54" s="6">
        <f t="shared" si="6"/>
        <v>2022</v>
      </c>
      <c r="Q54" s="6" t="s">
        <v>25</v>
      </c>
      <c r="R54" s="6" t="s">
        <v>26</v>
      </c>
      <c r="S54" s="6"/>
      <c r="T54" s="6"/>
      <c r="U54" s="6"/>
      <c r="V54" s="6"/>
      <c r="W54" s="6"/>
      <c r="X54" s="21"/>
      <c r="Y54" s="21"/>
      <c r="Z54" s="21"/>
      <c r="AA54" s="21"/>
      <c r="AB54" s="21"/>
      <c r="AC54" s="21"/>
    </row>
    <row r="55" ht="18.0" customHeight="1">
      <c r="A55" s="8">
        <v>44624.0</v>
      </c>
      <c r="B55" s="6">
        <f t="shared" si="1"/>
        <v>10</v>
      </c>
      <c r="C55" s="6" t="str">
        <f t="shared" si="2"/>
        <v>Friday</v>
      </c>
      <c r="D55" s="9" t="s">
        <v>91</v>
      </c>
      <c r="E55" s="6" t="s">
        <v>39</v>
      </c>
      <c r="F55" s="22">
        <v>2.0</v>
      </c>
      <c r="G55" s="11">
        <v>18.0</v>
      </c>
      <c r="H55" s="11">
        <v>0.0</v>
      </c>
      <c r="I55" s="11">
        <v>2.0</v>
      </c>
      <c r="J55" s="11">
        <v>0.0</v>
      </c>
      <c r="K55" s="11">
        <f t="shared" si="3"/>
        <v>20</v>
      </c>
      <c r="L55" s="6">
        <v>248.0</v>
      </c>
      <c r="M55" s="6">
        <v>297.0</v>
      </c>
      <c r="N55" s="12">
        <f t="shared" si="4"/>
        <v>0.08064516129</v>
      </c>
      <c r="O55" s="6" t="str">
        <f t="shared" si="5"/>
        <v>Mar-2022</v>
      </c>
      <c r="P55" s="6">
        <f t="shared" si="6"/>
        <v>2022</v>
      </c>
      <c r="Q55" s="6" t="s">
        <v>31</v>
      </c>
      <c r="R55" s="6" t="s">
        <v>31</v>
      </c>
      <c r="S55" s="6"/>
      <c r="T55" s="6"/>
      <c r="U55" s="6"/>
      <c r="V55" s="6"/>
      <c r="W55" s="6"/>
      <c r="X55" s="23"/>
      <c r="Y55" s="23"/>
      <c r="Z55" s="23"/>
      <c r="AA55" s="23"/>
      <c r="AB55" s="23"/>
      <c r="AC55" s="23"/>
    </row>
    <row r="56" ht="18.0" customHeight="1">
      <c r="A56" s="17">
        <v>44625.0</v>
      </c>
      <c r="B56" s="6">
        <f t="shared" si="1"/>
        <v>10</v>
      </c>
      <c r="C56" s="6" t="str">
        <f t="shared" si="2"/>
        <v>Saturday</v>
      </c>
      <c r="D56" s="9" t="s">
        <v>92</v>
      </c>
      <c r="E56" s="18" t="s">
        <v>28</v>
      </c>
      <c r="F56" s="19">
        <v>0.08541666666666667</v>
      </c>
      <c r="G56" s="20">
        <v>37.0</v>
      </c>
      <c r="H56" s="20">
        <v>1.0</v>
      </c>
      <c r="I56" s="20">
        <v>4.0</v>
      </c>
      <c r="J56" s="20">
        <v>1.0</v>
      </c>
      <c r="K56" s="11">
        <f t="shared" si="3"/>
        <v>43</v>
      </c>
      <c r="L56" s="18">
        <v>696.0</v>
      </c>
      <c r="M56" s="18">
        <v>898.0</v>
      </c>
      <c r="N56" s="12">
        <f t="shared" si="4"/>
        <v>0.0617816092</v>
      </c>
      <c r="O56" s="6" t="str">
        <f t="shared" si="5"/>
        <v>Mar-2022</v>
      </c>
      <c r="P56" s="6">
        <f t="shared" si="6"/>
        <v>2022</v>
      </c>
      <c r="Q56" s="6" t="s">
        <v>25</v>
      </c>
      <c r="R56" s="6" t="s">
        <v>29</v>
      </c>
      <c r="S56" s="6"/>
      <c r="T56" s="6"/>
      <c r="U56" s="6"/>
      <c r="V56" s="6"/>
      <c r="W56" s="6"/>
      <c r="X56" s="21"/>
      <c r="Y56" s="21"/>
      <c r="Z56" s="21"/>
      <c r="AA56" s="21"/>
      <c r="AB56" s="21"/>
      <c r="AC56" s="21"/>
    </row>
    <row r="57" ht="18.0" customHeight="1">
      <c r="A57" s="8">
        <v>44626.0</v>
      </c>
      <c r="B57" s="6">
        <f t="shared" si="1"/>
        <v>10</v>
      </c>
      <c r="C57" s="6" t="str">
        <f t="shared" si="2"/>
        <v>Sunday</v>
      </c>
      <c r="D57" s="9" t="s">
        <v>93</v>
      </c>
      <c r="E57" s="6" t="s">
        <v>39</v>
      </c>
      <c r="F57" s="22">
        <v>2.0</v>
      </c>
      <c r="G57" s="11">
        <v>20.0</v>
      </c>
      <c r="H57" s="11">
        <v>0.0</v>
      </c>
      <c r="I57" s="11">
        <v>2.0</v>
      </c>
      <c r="J57" s="11">
        <v>1.0</v>
      </c>
      <c r="K57" s="11">
        <f t="shared" si="3"/>
        <v>23</v>
      </c>
      <c r="L57" s="6">
        <v>268.0</v>
      </c>
      <c r="M57" s="6">
        <v>325.0</v>
      </c>
      <c r="N57" s="12">
        <f t="shared" si="4"/>
        <v>0.08582089552</v>
      </c>
      <c r="O57" s="6" t="str">
        <f t="shared" si="5"/>
        <v>Mar-2022</v>
      </c>
      <c r="P57" s="6">
        <f t="shared" si="6"/>
        <v>2022</v>
      </c>
      <c r="Q57" s="6" t="s">
        <v>25</v>
      </c>
      <c r="R57" s="6" t="s">
        <v>94</v>
      </c>
      <c r="S57" s="6"/>
      <c r="T57" s="6"/>
      <c r="U57" s="6"/>
      <c r="V57" s="6"/>
      <c r="W57" s="6"/>
      <c r="X57" s="24"/>
      <c r="Y57" s="24"/>
      <c r="Z57" s="24"/>
      <c r="AA57" s="24"/>
      <c r="AB57" s="24"/>
      <c r="AC57" s="24"/>
    </row>
    <row r="58" ht="18.0" customHeight="1">
      <c r="A58" s="17">
        <v>44627.0</v>
      </c>
      <c r="B58" s="6">
        <f t="shared" si="1"/>
        <v>10</v>
      </c>
      <c r="C58" s="6" t="str">
        <f t="shared" si="2"/>
        <v>Monday</v>
      </c>
      <c r="D58" s="9" t="s">
        <v>95</v>
      </c>
      <c r="E58" s="18" t="s">
        <v>24</v>
      </c>
      <c r="F58" s="19">
        <v>0.7520833333333333</v>
      </c>
      <c r="G58" s="20">
        <v>23.0</v>
      </c>
      <c r="H58" s="20">
        <v>0.0</v>
      </c>
      <c r="I58" s="20">
        <v>2.0</v>
      </c>
      <c r="J58" s="20">
        <v>2.0</v>
      </c>
      <c r="K58" s="11">
        <f t="shared" si="3"/>
        <v>27</v>
      </c>
      <c r="L58" s="18">
        <v>476.0</v>
      </c>
      <c r="M58" s="18">
        <v>550.0</v>
      </c>
      <c r="N58" s="12">
        <f t="shared" si="4"/>
        <v>0.05672268908</v>
      </c>
      <c r="O58" s="6" t="str">
        <f t="shared" si="5"/>
        <v>Mar-2022</v>
      </c>
      <c r="P58" s="6">
        <f t="shared" si="6"/>
        <v>2022</v>
      </c>
      <c r="Q58" s="6" t="s">
        <v>25</v>
      </c>
      <c r="R58" s="6" t="s">
        <v>41</v>
      </c>
      <c r="S58" s="6"/>
      <c r="T58" s="6"/>
      <c r="U58" s="6"/>
      <c r="V58" s="6"/>
      <c r="W58" s="6"/>
      <c r="X58" s="21"/>
      <c r="Y58" s="21"/>
      <c r="Z58" s="21"/>
      <c r="AA58" s="21"/>
      <c r="AB58" s="21"/>
      <c r="AC58" s="21"/>
    </row>
    <row r="59" ht="18.0" customHeight="1">
      <c r="A59" s="17">
        <v>44629.0</v>
      </c>
      <c r="B59" s="6">
        <f t="shared" si="1"/>
        <v>11</v>
      </c>
      <c r="C59" s="6" t="str">
        <f t="shared" si="2"/>
        <v>Wednesday</v>
      </c>
      <c r="D59" s="9" t="s">
        <v>96</v>
      </c>
      <c r="E59" s="18" t="s">
        <v>28</v>
      </c>
      <c r="F59" s="19">
        <v>0.16875</v>
      </c>
      <c r="G59" s="20">
        <v>82.0</v>
      </c>
      <c r="H59" s="20">
        <v>5.0</v>
      </c>
      <c r="I59" s="20">
        <v>13.0</v>
      </c>
      <c r="J59" s="20">
        <v>3.0</v>
      </c>
      <c r="K59" s="11">
        <f t="shared" si="3"/>
        <v>103</v>
      </c>
      <c r="L59" s="18">
        <v>1110.0</v>
      </c>
      <c r="M59" s="18">
        <v>1366.0</v>
      </c>
      <c r="N59" s="12">
        <f t="shared" si="4"/>
        <v>0.09279279279</v>
      </c>
      <c r="O59" s="6" t="str">
        <f t="shared" si="5"/>
        <v>Mar-2022</v>
      </c>
      <c r="P59" s="6">
        <f t="shared" si="6"/>
        <v>2022</v>
      </c>
      <c r="Q59" s="6" t="s">
        <v>25</v>
      </c>
      <c r="R59" s="6" t="s">
        <v>70</v>
      </c>
      <c r="S59" s="6"/>
      <c r="T59" s="6"/>
      <c r="U59" s="6"/>
      <c r="V59" s="6"/>
      <c r="W59" s="6"/>
      <c r="X59" s="21"/>
      <c r="Y59" s="21"/>
      <c r="Z59" s="21"/>
      <c r="AA59" s="21"/>
      <c r="AB59" s="21"/>
      <c r="AC59" s="21"/>
    </row>
    <row r="60" ht="18.0" customHeight="1">
      <c r="A60" s="17">
        <v>44630.0</v>
      </c>
      <c r="B60" s="6">
        <f t="shared" si="1"/>
        <v>11</v>
      </c>
      <c r="C60" s="6" t="str">
        <f t="shared" si="2"/>
        <v>Thursday</v>
      </c>
      <c r="D60" s="9" t="s">
        <v>97</v>
      </c>
      <c r="E60" s="18" t="s">
        <v>28</v>
      </c>
      <c r="F60" s="19">
        <v>0.91875</v>
      </c>
      <c r="G60" s="20">
        <v>37.0</v>
      </c>
      <c r="H60" s="20">
        <v>0.0</v>
      </c>
      <c r="I60" s="20">
        <v>12.0</v>
      </c>
      <c r="J60" s="20">
        <v>3.0</v>
      </c>
      <c r="K60" s="11">
        <f t="shared" si="3"/>
        <v>52</v>
      </c>
      <c r="L60" s="18">
        <v>504.0</v>
      </c>
      <c r="M60" s="18">
        <v>605.0</v>
      </c>
      <c r="N60" s="12">
        <f t="shared" si="4"/>
        <v>0.1031746032</v>
      </c>
      <c r="O60" s="6" t="str">
        <f t="shared" si="5"/>
        <v>Mar-2022</v>
      </c>
      <c r="P60" s="6">
        <f t="shared" si="6"/>
        <v>2022</v>
      </c>
      <c r="Q60" s="6" t="s">
        <v>25</v>
      </c>
      <c r="R60" s="6" t="s">
        <v>33</v>
      </c>
      <c r="S60" s="6"/>
      <c r="T60" s="6"/>
      <c r="U60" s="6"/>
      <c r="V60" s="6"/>
      <c r="W60" s="6"/>
      <c r="X60" s="21"/>
      <c r="Y60" s="21"/>
      <c r="Z60" s="21"/>
      <c r="AA60" s="21"/>
      <c r="AB60" s="21"/>
      <c r="AC60" s="21"/>
    </row>
    <row r="61" ht="18.0" customHeight="1">
      <c r="A61" s="17">
        <v>44630.0</v>
      </c>
      <c r="B61" s="6">
        <f t="shared" si="1"/>
        <v>11</v>
      </c>
      <c r="C61" s="6" t="str">
        <f t="shared" si="2"/>
        <v>Thursday</v>
      </c>
      <c r="D61" s="9" t="s">
        <v>98</v>
      </c>
      <c r="E61" s="18" t="s">
        <v>28</v>
      </c>
      <c r="F61" s="19">
        <v>0.08541666666666667</v>
      </c>
      <c r="G61" s="20">
        <v>30.0</v>
      </c>
      <c r="H61" s="20">
        <v>0.0</v>
      </c>
      <c r="I61" s="20">
        <v>4.0</v>
      </c>
      <c r="J61" s="20">
        <v>1.0</v>
      </c>
      <c r="K61" s="11">
        <f t="shared" si="3"/>
        <v>35</v>
      </c>
      <c r="L61" s="18">
        <v>369.0</v>
      </c>
      <c r="M61" s="18">
        <v>486.0</v>
      </c>
      <c r="N61" s="12">
        <f t="shared" si="4"/>
        <v>0.09485094851</v>
      </c>
      <c r="O61" s="6" t="str">
        <f t="shared" si="5"/>
        <v>Mar-2022</v>
      </c>
      <c r="P61" s="6">
        <f t="shared" si="6"/>
        <v>2022</v>
      </c>
      <c r="Q61" s="6" t="s">
        <v>31</v>
      </c>
      <c r="R61" s="6" t="s">
        <v>45</v>
      </c>
      <c r="S61" s="6"/>
      <c r="T61" s="6"/>
      <c r="U61" s="6"/>
      <c r="V61" s="6"/>
      <c r="W61" s="6"/>
      <c r="X61" s="21"/>
      <c r="Y61" s="21"/>
      <c r="Z61" s="21"/>
      <c r="AA61" s="21"/>
      <c r="AB61" s="21"/>
      <c r="AC61" s="21"/>
    </row>
    <row r="62" ht="18.0" customHeight="1">
      <c r="A62" s="17">
        <v>44631.0</v>
      </c>
      <c r="B62" s="6">
        <f t="shared" si="1"/>
        <v>11</v>
      </c>
      <c r="C62" s="6" t="str">
        <f t="shared" si="2"/>
        <v>Friday</v>
      </c>
      <c r="D62" s="9" t="s">
        <v>99</v>
      </c>
      <c r="E62" s="18" t="s">
        <v>24</v>
      </c>
      <c r="F62" s="19">
        <v>0.7520833333333333</v>
      </c>
      <c r="G62" s="20">
        <v>29.0</v>
      </c>
      <c r="H62" s="20">
        <v>0.0</v>
      </c>
      <c r="I62" s="20">
        <v>4.0</v>
      </c>
      <c r="J62" s="20">
        <v>2.0</v>
      </c>
      <c r="K62" s="11">
        <f t="shared" si="3"/>
        <v>35</v>
      </c>
      <c r="L62" s="18">
        <v>353.0</v>
      </c>
      <c r="M62" s="18">
        <v>418.0</v>
      </c>
      <c r="N62" s="12">
        <f t="shared" si="4"/>
        <v>0.09915014164</v>
      </c>
      <c r="O62" s="6" t="str">
        <f t="shared" si="5"/>
        <v>Mar-2022</v>
      </c>
      <c r="P62" s="6">
        <f t="shared" si="6"/>
        <v>2022</v>
      </c>
      <c r="Q62" s="6" t="s">
        <v>25</v>
      </c>
      <c r="R62" s="6" t="s">
        <v>41</v>
      </c>
      <c r="S62" s="6"/>
      <c r="T62" s="6"/>
      <c r="U62" s="6"/>
      <c r="V62" s="6"/>
      <c r="W62" s="6"/>
      <c r="X62" s="21"/>
      <c r="Y62" s="21"/>
      <c r="Z62" s="21"/>
      <c r="AA62" s="21"/>
      <c r="AB62" s="21"/>
      <c r="AC62" s="21"/>
    </row>
    <row r="63" ht="18.0" customHeight="1">
      <c r="A63" s="17">
        <v>44632.0</v>
      </c>
      <c r="B63" s="6">
        <f t="shared" si="1"/>
        <v>11</v>
      </c>
      <c r="C63" s="6" t="str">
        <f t="shared" si="2"/>
        <v>Saturday</v>
      </c>
      <c r="D63" s="9" t="s">
        <v>100</v>
      </c>
      <c r="E63" s="18" t="s">
        <v>28</v>
      </c>
      <c r="F63" s="19">
        <v>0.04375</v>
      </c>
      <c r="G63" s="20">
        <v>33.0</v>
      </c>
      <c r="H63" s="20">
        <v>0.0</v>
      </c>
      <c r="I63" s="20">
        <v>2.0</v>
      </c>
      <c r="J63" s="20">
        <v>1.0</v>
      </c>
      <c r="K63" s="11">
        <f t="shared" si="3"/>
        <v>36</v>
      </c>
      <c r="L63" s="18">
        <v>450.0</v>
      </c>
      <c r="M63" s="18">
        <v>611.0</v>
      </c>
      <c r="N63" s="12">
        <f t="shared" si="4"/>
        <v>0.08</v>
      </c>
      <c r="O63" s="6" t="str">
        <f t="shared" si="5"/>
        <v>Mar-2022</v>
      </c>
      <c r="P63" s="6">
        <f t="shared" si="6"/>
        <v>2022</v>
      </c>
      <c r="Q63" s="6" t="s">
        <v>25</v>
      </c>
      <c r="R63" s="6" t="s">
        <v>29</v>
      </c>
      <c r="S63" s="6"/>
      <c r="T63" s="6"/>
      <c r="U63" s="6"/>
      <c r="V63" s="6"/>
      <c r="W63" s="6"/>
      <c r="X63" s="21"/>
      <c r="Y63" s="21"/>
      <c r="Z63" s="21"/>
      <c r="AA63" s="21"/>
      <c r="AB63" s="21"/>
      <c r="AC63" s="21"/>
    </row>
    <row r="64" ht="18.0" customHeight="1">
      <c r="A64" s="17">
        <v>44634.0</v>
      </c>
      <c r="B64" s="6">
        <f t="shared" si="1"/>
        <v>11</v>
      </c>
      <c r="C64" s="6" t="str">
        <f t="shared" si="2"/>
        <v>Monday</v>
      </c>
      <c r="D64" s="9" t="s">
        <v>101</v>
      </c>
      <c r="E64" s="18" t="s">
        <v>28</v>
      </c>
      <c r="F64" s="19">
        <v>0.2520833333333333</v>
      </c>
      <c r="G64" s="20">
        <v>107.0</v>
      </c>
      <c r="H64" s="20">
        <v>11.0</v>
      </c>
      <c r="I64" s="20">
        <v>68.0</v>
      </c>
      <c r="J64" s="20">
        <v>3.0</v>
      </c>
      <c r="K64" s="11">
        <f t="shared" si="3"/>
        <v>189</v>
      </c>
      <c r="L64" s="18">
        <v>1552.0</v>
      </c>
      <c r="M64" s="18">
        <v>1916.0</v>
      </c>
      <c r="N64" s="12">
        <f t="shared" si="4"/>
        <v>0.1217783505</v>
      </c>
      <c r="O64" s="6" t="str">
        <f t="shared" si="5"/>
        <v>Mar-2022</v>
      </c>
      <c r="P64" s="6">
        <f t="shared" si="6"/>
        <v>2022</v>
      </c>
      <c r="Q64" s="6" t="s">
        <v>25</v>
      </c>
      <c r="R64" s="6" t="s">
        <v>70</v>
      </c>
      <c r="S64" s="6"/>
      <c r="T64" s="6"/>
      <c r="U64" s="6"/>
      <c r="V64" s="6"/>
      <c r="W64" s="6"/>
      <c r="X64" s="21"/>
      <c r="Y64" s="21"/>
      <c r="Z64" s="21"/>
      <c r="AA64" s="21"/>
      <c r="AB64" s="21"/>
      <c r="AC64" s="21"/>
    </row>
    <row r="65" ht="18.0" customHeight="1">
      <c r="A65" s="17">
        <v>44634.0</v>
      </c>
      <c r="B65" s="6">
        <f t="shared" si="1"/>
        <v>11</v>
      </c>
      <c r="C65" s="6" t="str">
        <f t="shared" si="2"/>
        <v>Monday</v>
      </c>
      <c r="D65" s="9" t="s">
        <v>102</v>
      </c>
      <c r="E65" s="18" t="s">
        <v>28</v>
      </c>
      <c r="F65" s="19">
        <v>0.0020833333333333333</v>
      </c>
      <c r="G65" s="20">
        <v>37.0</v>
      </c>
      <c r="H65" s="20">
        <v>0.0</v>
      </c>
      <c r="I65" s="20">
        <v>13.0</v>
      </c>
      <c r="J65" s="20">
        <v>2.0</v>
      </c>
      <c r="K65" s="11">
        <f t="shared" si="3"/>
        <v>52</v>
      </c>
      <c r="L65" s="18">
        <v>489.0</v>
      </c>
      <c r="M65" s="18">
        <v>634.0</v>
      </c>
      <c r="N65" s="12">
        <f t="shared" si="4"/>
        <v>0.1063394683</v>
      </c>
      <c r="O65" s="6" t="str">
        <f t="shared" si="5"/>
        <v>Mar-2022</v>
      </c>
      <c r="P65" s="6">
        <f t="shared" si="6"/>
        <v>2022</v>
      </c>
      <c r="Q65" s="6" t="s">
        <v>31</v>
      </c>
      <c r="R65" s="6" t="s">
        <v>103</v>
      </c>
      <c r="S65" s="6"/>
      <c r="T65" s="6"/>
      <c r="U65" s="6"/>
      <c r="V65" s="6"/>
      <c r="W65" s="6"/>
      <c r="X65" s="21"/>
      <c r="Y65" s="21"/>
      <c r="Z65" s="21"/>
      <c r="AA65" s="21"/>
      <c r="AB65" s="21"/>
      <c r="AC65" s="21"/>
    </row>
    <row r="66" ht="18.0" customHeight="1">
      <c r="A66" s="17">
        <v>44636.0</v>
      </c>
      <c r="B66" s="6">
        <f t="shared" si="1"/>
        <v>12</v>
      </c>
      <c r="C66" s="6" t="str">
        <f t="shared" si="2"/>
        <v>Wednesday</v>
      </c>
      <c r="D66" s="9" t="s">
        <v>104</v>
      </c>
      <c r="E66" s="18" t="s">
        <v>24</v>
      </c>
      <c r="F66" s="19">
        <v>0.8354166666666667</v>
      </c>
      <c r="G66" s="20">
        <v>34.0</v>
      </c>
      <c r="H66" s="20">
        <v>4.0</v>
      </c>
      <c r="I66" s="20">
        <v>12.0</v>
      </c>
      <c r="J66" s="20">
        <v>0.0</v>
      </c>
      <c r="K66" s="11">
        <f t="shared" si="3"/>
        <v>50</v>
      </c>
      <c r="L66" s="18">
        <v>418.0</v>
      </c>
      <c r="M66" s="18">
        <v>464.0</v>
      </c>
      <c r="N66" s="12">
        <f t="shared" si="4"/>
        <v>0.1196172249</v>
      </c>
      <c r="O66" s="6" t="str">
        <f t="shared" si="5"/>
        <v>Mar-2022</v>
      </c>
      <c r="P66" s="6">
        <f t="shared" si="6"/>
        <v>2022</v>
      </c>
      <c r="Q66" s="6" t="s">
        <v>25</v>
      </c>
      <c r="R66" s="6" t="s">
        <v>41</v>
      </c>
      <c r="S66" s="6"/>
      <c r="T66" s="6"/>
      <c r="U66" s="6"/>
      <c r="V66" s="6"/>
      <c r="W66" s="6"/>
      <c r="X66" s="21"/>
      <c r="Y66" s="21"/>
      <c r="Z66" s="21"/>
      <c r="AA66" s="21"/>
      <c r="AB66" s="21"/>
      <c r="AC66" s="21"/>
    </row>
    <row r="67" ht="18.0" customHeight="1">
      <c r="A67" s="17">
        <v>44637.0</v>
      </c>
      <c r="B67" s="6">
        <f t="shared" si="1"/>
        <v>12</v>
      </c>
      <c r="C67" s="6" t="str">
        <f t="shared" si="2"/>
        <v>Thursday</v>
      </c>
      <c r="D67" s="9" t="s">
        <v>105</v>
      </c>
      <c r="E67" s="18" t="s">
        <v>28</v>
      </c>
      <c r="F67" s="19">
        <v>0.8770833333333333</v>
      </c>
      <c r="G67" s="20">
        <v>35.0</v>
      </c>
      <c r="H67" s="20">
        <v>1.0</v>
      </c>
      <c r="I67" s="20">
        <v>0.0</v>
      </c>
      <c r="J67" s="20">
        <v>1.0</v>
      </c>
      <c r="K67" s="11">
        <f t="shared" si="3"/>
        <v>37</v>
      </c>
      <c r="L67" s="18">
        <v>301.0</v>
      </c>
      <c r="M67" s="18">
        <v>408.0</v>
      </c>
      <c r="N67" s="12">
        <f t="shared" si="4"/>
        <v>0.122923588</v>
      </c>
      <c r="O67" s="6" t="str">
        <f t="shared" si="5"/>
        <v>Mar-2022</v>
      </c>
      <c r="P67" s="6">
        <f t="shared" si="6"/>
        <v>2022</v>
      </c>
      <c r="Q67" s="6" t="s">
        <v>31</v>
      </c>
      <c r="R67" s="6" t="s">
        <v>45</v>
      </c>
      <c r="S67" s="6"/>
      <c r="T67" s="6"/>
      <c r="U67" s="6"/>
      <c r="V67" s="6"/>
      <c r="W67" s="6"/>
      <c r="X67" s="21"/>
      <c r="Y67" s="21"/>
      <c r="Z67" s="21"/>
      <c r="AA67" s="21"/>
      <c r="AB67" s="21"/>
      <c r="AC67" s="21"/>
    </row>
    <row r="68" ht="18.0" customHeight="1">
      <c r="A68" s="17">
        <v>44639.0</v>
      </c>
      <c r="B68" s="6">
        <f t="shared" si="1"/>
        <v>12</v>
      </c>
      <c r="C68" s="6" t="str">
        <f t="shared" si="2"/>
        <v>Saturday</v>
      </c>
      <c r="D68" s="9" t="s">
        <v>106</v>
      </c>
      <c r="E68" s="18" t="s">
        <v>28</v>
      </c>
      <c r="F68" s="19">
        <v>0.08541666666666667</v>
      </c>
      <c r="G68" s="20">
        <v>50.0</v>
      </c>
      <c r="H68" s="20">
        <v>1.0</v>
      </c>
      <c r="I68" s="20">
        <v>1.0</v>
      </c>
      <c r="J68" s="20">
        <v>1.0</v>
      </c>
      <c r="K68" s="11">
        <f t="shared" si="3"/>
        <v>53</v>
      </c>
      <c r="L68" s="18">
        <v>643.0</v>
      </c>
      <c r="M68" s="18">
        <v>829.0</v>
      </c>
      <c r="N68" s="12">
        <f t="shared" si="4"/>
        <v>0.08242612753</v>
      </c>
      <c r="O68" s="6" t="str">
        <f t="shared" si="5"/>
        <v>Mar-2022</v>
      </c>
      <c r="P68" s="6">
        <f t="shared" si="6"/>
        <v>2022</v>
      </c>
      <c r="Q68" s="6" t="s">
        <v>25</v>
      </c>
      <c r="R68" s="6" t="s">
        <v>29</v>
      </c>
      <c r="S68" s="6"/>
      <c r="T68" s="6"/>
      <c r="U68" s="6"/>
      <c r="V68" s="6"/>
      <c r="W68" s="6"/>
      <c r="X68" s="21"/>
      <c r="Y68" s="21"/>
      <c r="Z68" s="21"/>
      <c r="AA68" s="21"/>
      <c r="AB68" s="21"/>
      <c r="AC68" s="21"/>
    </row>
    <row r="69" ht="18.0" customHeight="1">
      <c r="A69" s="17">
        <v>44640.0</v>
      </c>
      <c r="B69" s="6">
        <f t="shared" si="1"/>
        <v>12</v>
      </c>
      <c r="C69" s="6" t="str">
        <f t="shared" si="2"/>
        <v>Sunday</v>
      </c>
      <c r="D69" s="9" t="s">
        <v>107</v>
      </c>
      <c r="E69" s="18" t="s">
        <v>28</v>
      </c>
      <c r="F69" s="19">
        <v>0.8354166666666667</v>
      </c>
      <c r="G69" s="20">
        <v>64.0</v>
      </c>
      <c r="H69" s="20">
        <v>0.0</v>
      </c>
      <c r="I69" s="20">
        <v>4.0</v>
      </c>
      <c r="J69" s="20">
        <v>2.0</v>
      </c>
      <c r="K69" s="11">
        <f t="shared" si="3"/>
        <v>70</v>
      </c>
      <c r="L69" s="18">
        <v>750.0</v>
      </c>
      <c r="M69" s="18">
        <v>917.0</v>
      </c>
      <c r="N69" s="12">
        <f t="shared" si="4"/>
        <v>0.09333333333</v>
      </c>
      <c r="O69" s="6" t="str">
        <f t="shared" si="5"/>
        <v>Mar-2022</v>
      </c>
      <c r="P69" s="6">
        <f t="shared" si="6"/>
        <v>2022</v>
      </c>
      <c r="Q69" s="6" t="s">
        <v>25</v>
      </c>
      <c r="R69" s="6" t="s">
        <v>70</v>
      </c>
      <c r="S69" s="6"/>
      <c r="T69" s="6"/>
      <c r="U69" s="6"/>
      <c r="V69" s="6"/>
      <c r="W69" s="6"/>
      <c r="X69" s="21"/>
      <c r="Y69" s="21"/>
      <c r="Z69" s="21"/>
      <c r="AA69" s="21"/>
      <c r="AB69" s="21"/>
      <c r="AC69" s="21"/>
    </row>
    <row r="70" ht="18.0" customHeight="1">
      <c r="A70" s="17">
        <v>44640.0</v>
      </c>
      <c r="B70" s="6">
        <f t="shared" si="1"/>
        <v>12</v>
      </c>
      <c r="C70" s="6" t="str">
        <f t="shared" si="2"/>
        <v>Sunday</v>
      </c>
      <c r="D70" s="9" t="s">
        <v>108</v>
      </c>
      <c r="E70" s="18" t="s">
        <v>28</v>
      </c>
      <c r="F70" s="19">
        <v>0.08541666666666667</v>
      </c>
      <c r="G70" s="20">
        <v>76.0</v>
      </c>
      <c r="H70" s="20">
        <v>2.0</v>
      </c>
      <c r="I70" s="20">
        <v>2.0</v>
      </c>
      <c r="J70" s="20">
        <v>2.0</v>
      </c>
      <c r="K70" s="11">
        <f t="shared" si="3"/>
        <v>82</v>
      </c>
      <c r="L70" s="18">
        <v>945.0</v>
      </c>
      <c r="M70" s="18">
        <v>1152.0</v>
      </c>
      <c r="N70" s="12">
        <f t="shared" si="4"/>
        <v>0.08677248677</v>
      </c>
      <c r="O70" s="6" t="str">
        <f t="shared" si="5"/>
        <v>Mar-2022</v>
      </c>
      <c r="P70" s="6">
        <f t="shared" si="6"/>
        <v>2022</v>
      </c>
      <c r="Q70" s="6" t="s">
        <v>25</v>
      </c>
      <c r="R70" s="6" t="s">
        <v>70</v>
      </c>
      <c r="S70" s="6"/>
      <c r="T70" s="6"/>
      <c r="U70" s="6"/>
      <c r="V70" s="6"/>
      <c r="W70" s="6"/>
      <c r="X70" s="21"/>
      <c r="Y70" s="21"/>
      <c r="Z70" s="21"/>
      <c r="AA70" s="21"/>
      <c r="AB70" s="21"/>
      <c r="AC70" s="21"/>
    </row>
    <row r="71" ht="18.0" customHeight="1">
      <c r="A71" s="17">
        <v>44641.0</v>
      </c>
      <c r="B71" s="6">
        <f t="shared" si="1"/>
        <v>12</v>
      </c>
      <c r="C71" s="6" t="str">
        <f t="shared" si="2"/>
        <v>Monday</v>
      </c>
      <c r="D71" s="9" t="s">
        <v>109</v>
      </c>
      <c r="E71" s="18" t="s">
        <v>24</v>
      </c>
      <c r="F71" s="19">
        <v>0.8354166666666667</v>
      </c>
      <c r="G71" s="20">
        <v>51.0</v>
      </c>
      <c r="H71" s="20">
        <v>0.0</v>
      </c>
      <c r="I71" s="20">
        <v>6.0</v>
      </c>
      <c r="J71" s="20">
        <v>1.0</v>
      </c>
      <c r="K71" s="11">
        <f t="shared" si="3"/>
        <v>58</v>
      </c>
      <c r="L71" s="18">
        <v>481.0</v>
      </c>
      <c r="M71" s="18">
        <v>590.0</v>
      </c>
      <c r="N71" s="12">
        <f t="shared" si="4"/>
        <v>0.1205821206</v>
      </c>
      <c r="O71" s="6" t="str">
        <f t="shared" si="5"/>
        <v>Mar-2022</v>
      </c>
      <c r="P71" s="6">
        <f t="shared" si="6"/>
        <v>2022</v>
      </c>
      <c r="Q71" s="6" t="s">
        <v>25</v>
      </c>
      <c r="R71" s="6" t="s">
        <v>41</v>
      </c>
      <c r="S71" s="6"/>
      <c r="T71" s="6"/>
      <c r="U71" s="6"/>
      <c r="V71" s="6"/>
      <c r="W71" s="6"/>
      <c r="X71" s="21"/>
      <c r="Y71" s="21"/>
      <c r="Z71" s="21"/>
      <c r="AA71" s="21"/>
      <c r="AB71" s="21"/>
      <c r="AC71" s="21"/>
    </row>
    <row r="72" ht="18.0" customHeight="1">
      <c r="A72" s="17">
        <v>44642.0</v>
      </c>
      <c r="B72" s="6">
        <f t="shared" si="1"/>
        <v>12</v>
      </c>
      <c r="C72" s="6" t="str">
        <f t="shared" si="2"/>
        <v>Tuesday</v>
      </c>
      <c r="D72" s="9" t="s">
        <v>110</v>
      </c>
      <c r="E72" s="18" t="s">
        <v>24</v>
      </c>
      <c r="F72" s="19">
        <v>0.12708333333333333</v>
      </c>
      <c r="G72" s="20">
        <v>161.0</v>
      </c>
      <c r="H72" s="20">
        <v>274.0</v>
      </c>
      <c r="I72" s="20">
        <v>73.0</v>
      </c>
      <c r="J72" s="20">
        <v>22.0</v>
      </c>
      <c r="K72" s="11">
        <f t="shared" si="3"/>
        <v>530</v>
      </c>
      <c r="L72" s="18">
        <v>3041.0</v>
      </c>
      <c r="M72" s="18">
        <v>3484.0</v>
      </c>
      <c r="N72" s="12">
        <f t="shared" si="4"/>
        <v>0.1742847747</v>
      </c>
      <c r="O72" s="6" t="str">
        <f t="shared" si="5"/>
        <v>Mar-2022</v>
      </c>
      <c r="P72" s="6">
        <f t="shared" si="6"/>
        <v>2022</v>
      </c>
      <c r="Q72" s="6" t="s">
        <v>25</v>
      </c>
      <c r="R72" s="6" t="s">
        <v>73</v>
      </c>
      <c r="S72" s="6"/>
      <c r="T72" s="6"/>
      <c r="U72" s="6"/>
      <c r="V72" s="6"/>
      <c r="W72" s="6"/>
      <c r="X72" s="21"/>
      <c r="Y72" s="21"/>
      <c r="Z72" s="21"/>
      <c r="AA72" s="21"/>
      <c r="AB72" s="21"/>
      <c r="AC72" s="21"/>
    </row>
    <row r="73" ht="18.0" customHeight="1">
      <c r="A73" s="17">
        <v>44645.0</v>
      </c>
      <c r="B73" s="6">
        <f t="shared" si="1"/>
        <v>13</v>
      </c>
      <c r="C73" s="6" t="str">
        <f t="shared" si="2"/>
        <v>Friday</v>
      </c>
      <c r="D73" s="9" t="s">
        <v>111</v>
      </c>
      <c r="E73" s="18" t="s">
        <v>28</v>
      </c>
      <c r="F73" s="19">
        <v>0.7520833333333333</v>
      </c>
      <c r="G73" s="20">
        <v>42.0</v>
      </c>
      <c r="H73" s="20">
        <v>0.0</v>
      </c>
      <c r="I73" s="20">
        <v>7.0</v>
      </c>
      <c r="J73" s="20">
        <v>0.0</v>
      </c>
      <c r="K73" s="11">
        <f t="shared" si="3"/>
        <v>49</v>
      </c>
      <c r="L73" s="18">
        <v>490.0</v>
      </c>
      <c r="M73" s="18">
        <v>645.0</v>
      </c>
      <c r="N73" s="12">
        <f t="shared" si="4"/>
        <v>0.1</v>
      </c>
      <c r="O73" s="6" t="str">
        <f t="shared" si="5"/>
        <v>Mar-2022</v>
      </c>
      <c r="P73" s="6">
        <f t="shared" si="6"/>
        <v>2022</v>
      </c>
      <c r="Q73" s="6" t="s">
        <v>31</v>
      </c>
      <c r="R73" s="6" t="s">
        <v>45</v>
      </c>
      <c r="S73" s="6"/>
      <c r="T73" s="6"/>
      <c r="U73" s="6"/>
      <c r="V73" s="6"/>
      <c r="W73" s="6"/>
      <c r="X73" s="21"/>
      <c r="Y73" s="21"/>
      <c r="Z73" s="21"/>
      <c r="AA73" s="21"/>
      <c r="AB73" s="21"/>
      <c r="AC73" s="21"/>
    </row>
    <row r="74" ht="18.0" customHeight="1">
      <c r="A74" s="17">
        <v>44646.0</v>
      </c>
      <c r="B74" s="6">
        <f t="shared" si="1"/>
        <v>13</v>
      </c>
      <c r="C74" s="6" t="str">
        <f t="shared" si="2"/>
        <v>Saturday</v>
      </c>
      <c r="D74" s="9" t="s">
        <v>112</v>
      </c>
      <c r="E74" s="18" t="s">
        <v>24</v>
      </c>
      <c r="F74" s="19">
        <v>0.8354166666666667</v>
      </c>
      <c r="G74" s="20">
        <v>23.0</v>
      </c>
      <c r="H74" s="20">
        <v>0.0</v>
      </c>
      <c r="I74" s="20">
        <v>2.0</v>
      </c>
      <c r="J74" s="20">
        <v>1.0</v>
      </c>
      <c r="K74" s="11">
        <f t="shared" si="3"/>
        <v>26</v>
      </c>
      <c r="L74" s="18">
        <v>440.0</v>
      </c>
      <c r="M74" s="18">
        <v>476.0</v>
      </c>
      <c r="N74" s="12">
        <f t="shared" si="4"/>
        <v>0.05909090909</v>
      </c>
      <c r="O74" s="6" t="str">
        <f t="shared" si="5"/>
        <v>Mar-2022</v>
      </c>
      <c r="P74" s="6">
        <f t="shared" si="6"/>
        <v>2022</v>
      </c>
      <c r="Q74" s="6" t="s">
        <v>25</v>
      </c>
      <c r="R74" s="6" t="s">
        <v>41</v>
      </c>
      <c r="S74" s="6"/>
      <c r="T74" s="6"/>
      <c r="U74" s="6"/>
      <c r="V74" s="6"/>
      <c r="W74" s="6"/>
      <c r="X74" s="21"/>
      <c r="Y74" s="21"/>
      <c r="Z74" s="21"/>
      <c r="AA74" s="21"/>
      <c r="AB74" s="21"/>
      <c r="AC74" s="21"/>
    </row>
    <row r="75" ht="18.0" customHeight="1">
      <c r="A75" s="17">
        <v>44647.0</v>
      </c>
      <c r="B75" s="6">
        <f t="shared" si="1"/>
        <v>13</v>
      </c>
      <c r="C75" s="6" t="str">
        <f t="shared" si="2"/>
        <v>Sunday</v>
      </c>
      <c r="D75" s="9" t="s">
        <v>113</v>
      </c>
      <c r="E75" s="18" t="s">
        <v>28</v>
      </c>
      <c r="F75" s="19">
        <v>0.16875</v>
      </c>
      <c r="G75" s="20">
        <v>44.0</v>
      </c>
      <c r="H75" s="20">
        <v>0.0</v>
      </c>
      <c r="I75" s="20">
        <v>2.0</v>
      </c>
      <c r="J75" s="20">
        <v>1.0</v>
      </c>
      <c r="K75" s="11">
        <f t="shared" si="3"/>
        <v>47</v>
      </c>
      <c r="L75" s="18">
        <v>692.0</v>
      </c>
      <c r="M75" s="18">
        <v>826.0</v>
      </c>
      <c r="N75" s="12">
        <f t="shared" si="4"/>
        <v>0.06791907514</v>
      </c>
      <c r="O75" s="6" t="str">
        <f t="shared" si="5"/>
        <v>Mar-2022</v>
      </c>
      <c r="P75" s="6">
        <f t="shared" si="6"/>
        <v>2022</v>
      </c>
      <c r="Q75" s="6" t="s">
        <v>25</v>
      </c>
      <c r="R75" s="6" t="s">
        <v>29</v>
      </c>
      <c r="S75" s="6"/>
      <c r="T75" s="6"/>
      <c r="U75" s="6"/>
      <c r="V75" s="6"/>
      <c r="W75" s="6"/>
      <c r="X75" s="21"/>
      <c r="Y75" s="21"/>
      <c r="Z75" s="21"/>
      <c r="AA75" s="21"/>
      <c r="AB75" s="21"/>
      <c r="AC75" s="21"/>
    </row>
    <row r="76" ht="18.0" customHeight="1">
      <c r="A76" s="17">
        <v>44647.0</v>
      </c>
      <c r="B76" s="6">
        <f t="shared" si="1"/>
        <v>13</v>
      </c>
      <c r="C76" s="6" t="str">
        <f t="shared" si="2"/>
        <v>Sunday</v>
      </c>
      <c r="D76" s="9" t="s">
        <v>114</v>
      </c>
      <c r="E76" s="18" t="s">
        <v>28</v>
      </c>
      <c r="F76" s="19">
        <v>0.9604166666666667</v>
      </c>
      <c r="G76" s="20">
        <v>35.0</v>
      </c>
      <c r="H76" s="20">
        <v>0.0</v>
      </c>
      <c r="I76" s="20">
        <v>0.0</v>
      </c>
      <c r="J76" s="20">
        <v>1.0</v>
      </c>
      <c r="K76" s="11">
        <f t="shared" si="3"/>
        <v>36</v>
      </c>
      <c r="L76" s="18">
        <v>548.0</v>
      </c>
      <c r="M76" s="18">
        <v>652.0</v>
      </c>
      <c r="N76" s="12">
        <f t="shared" si="4"/>
        <v>0.06569343066</v>
      </c>
      <c r="O76" s="6" t="str">
        <f t="shared" si="5"/>
        <v>Mar-2022</v>
      </c>
      <c r="P76" s="6">
        <f t="shared" si="6"/>
        <v>2022</v>
      </c>
      <c r="Q76" s="6" t="s">
        <v>25</v>
      </c>
      <c r="R76" s="6" t="s">
        <v>70</v>
      </c>
      <c r="S76" s="6"/>
      <c r="T76" s="6"/>
      <c r="U76" s="6"/>
      <c r="V76" s="6"/>
      <c r="W76" s="6"/>
      <c r="X76" s="21"/>
      <c r="Y76" s="21"/>
      <c r="Z76" s="21"/>
      <c r="AA76" s="21"/>
      <c r="AB76" s="21"/>
      <c r="AC76" s="21"/>
    </row>
    <row r="77" ht="18.0" customHeight="1">
      <c r="A77" s="17">
        <v>44647.0</v>
      </c>
      <c r="B77" s="6">
        <f t="shared" si="1"/>
        <v>13</v>
      </c>
      <c r="C77" s="6" t="str">
        <f t="shared" si="2"/>
        <v>Sunday</v>
      </c>
      <c r="D77" s="9" t="s">
        <v>115</v>
      </c>
      <c r="E77" s="18" t="s">
        <v>24</v>
      </c>
      <c r="F77" s="19">
        <v>0.79375</v>
      </c>
      <c r="G77" s="20">
        <v>17.0</v>
      </c>
      <c r="H77" s="20">
        <v>0.0</v>
      </c>
      <c r="I77" s="20">
        <v>2.0</v>
      </c>
      <c r="J77" s="20">
        <v>1.0</v>
      </c>
      <c r="K77" s="11">
        <f t="shared" si="3"/>
        <v>20</v>
      </c>
      <c r="L77" s="18">
        <v>352.0</v>
      </c>
      <c r="M77" s="18">
        <v>385.0</v>
      </c>
      <c r="N77" s="12">
        <f t="shared" si="4"/>
        <v>0.05681818182</v>
      </c>
      <c r="O77" s="6" t="str">
        <f t="shared" si="5"/>
        <v>Mar-2022</v>
      </c>
      <c r="P77" s="6">
        <f t="shared" si="6"/>
        <v>2022</v>
      </c>
      <c r="Q77" s="6" t="s">
        <v>25</v>
      </c>
      <c r="R77" s="6" t="s">
        <v>41</v>
      </c>
      <c r="S77" s="6"/>
      <c r="T77" s="6"/>
      <c r="U77" s="6"/>
      <c r="V77" s="6"/>
      <c r="W77" s="6"/>
      <c r="X77" s="21"/>
      <c r="Y77" s="21"/>
      <c r="Z77" s="21"/>
      <c r="AA77" s="21"/>
      <c r="AB77" s="21"/>
      <c r="AC77" s="21"/>
    </row>
    <row r="78" ht="18.0" customHeight="1">
      <c r="A78" s="17">
        <v>44648.0</v>
      </c>
      <c r="B78" s="6">
        <f t="shared" si="1"/>
        <v>13</v>
      </c>
      <c r="C78" s="6" t="str">
        <f t="shared" si="2"/>
        <v>Monday</v>
      </c>
      <c r="D78" s="9" t="s">
        <v>116</v>
      </c>
      <c r="E78" s="18" t="s">
        <v>28</v>
      </c>
      <c r="F78" s="19">
        <v>0.12708333333333333</v>
      </c>
      <c r="G78" s="20">
        <v>33.0</v>
      </c>
      <c r="H78" s="20">
        <v>0.0</v>
      </c>
      <c r="I78" s="20">
        <v>2.0</v>
      </c>
      <c r="J78" s="20">
        <v>0.0</v>
      </c>
      <c r="K78" s="11">
        <f t="shared" si="3"/>
        <v>35</v>
      </c>
      <c r="L78" s="18">
        <v>389.0</v>
      </c>
      <c r="M78" s="18">
        <v>480.0</v>
      </c>
      <c r="N78" s="12">
        <f t="shared" si="4"/>
        <v>0.08997429306</v>
      </c>
      <c r="O78" s="6" t="str">
        <f t="shared" si="5"/>
        <v>Mar-2022</v>
      </c>
      <c r="P78" s="6">
        <f t="shared" si="6"/>
        <v>2022</v>
      </c>
      <c r="Q78" s="6" t="s">
        <v>31</v>
      </c>
      <c r="R78" s="6" t="s">
        <v>45</v>
      </c>
      <c r="S78" s="6"/>
      <c r="T78" s="6"/>
      <c r="U78" s="6"/>
      <c r="V78" s="6"/>
      <c r="W78" s="6"/>
      <c r="X78" s="21"/>
      <c r="Y78" s="21"/>
      <c r="Z78" s="21"/>
      <c r="AA78" s="21"/>
      <c r="AB78" s="21"/>
      <c r="AC78" s="21"/>
    </row>
    <row r="79" ht="18.0" customHeight="1">
      <c r="A79" s="17">
        <v>44648.0</v>
      </c>
      <c r="B79" s="6">
        <f t="shared" si="1"/>
        <v>13</v>
      </c>
      <c r="C79" s="6" t="str">
        <f t="shared" si="2"/>
        <v>Monday</v>
      </c>
      <c r="D79" s="9" t="s">
        <v>117</v>
      </c>
      <c r="E79" s="18" t="s">
        <v>28</v>
      </c>
      <c r="F79" s="19">
        <v>0.9604166666666667</v>
      </c>
      <c r="G79" s="20">
        <v>49.0</v>
      </c>
      <c r="H79" s="20">
        <v>1.0</v>
      </c>
      <c r="I79" s="20">
        <v>10.0</v>
      </c>
      <c r="J79" s="20">
        <v>2.0</v>
      </c>
      <c r="K79" s="11">
        <f t="shared" si="3"/>
        <v>62</v>
      </c>
      <c r="L79" s="18">
        <v>753.0</v>
      </c>
      <c r="M79" s="18">
        <v>907.0</v>
      </c>
      <c r="N79" s="12">
        <f t="shared" si="4"/>
        <v>0.0823373174</v>
      </c>
      <c r="O79" s="6" t="str">
        <f t="shared" si="5"/>
        <v>Mar-2022</v>
      </c>
      <c r="P79" s="6">
        <f t="shared" si="6"/>
        <v>2022</v>
      </c>
      <c r="Q79" s="6" t="s">
        <v>25</v>
      </c>
      <c r="R79" s="25" t="s">
        <v>70</v>
      </c>
      <c r="S79" s="6"/>
      <c r="T79" s="6"/>
      <c r="U79" s="6"/>
      <c r="V79" s="6"/>
      <c r="W79" s="6"/>
      <c r="X79" s="21"/>
      <c r="Y79" s="21"/>
      <c r="Z79" s="21"/>
      <c r="AA79" s="21"/>
      <c r="AB79" s="21"/>
      <c r="AC79" s="21"/>
    </row>
    <row r="80" ht="18.0" customHeight="1">
      <c r="A80" s="17">
        <v>44648.0</v>
      </c>
      <c r="B80" s="6">
        <f t="shared" si="1"/>
        <v>13</v>
      </c>
      <c r="C80" s="6" t="str">
        <f t="shared" si="2"/>
        <v>Monday</v>
      </c>
      <c r="D80" s="9" t="s">
        <v>118</v>
      </c>
      <c r="E80" s="18" t="s">
        <v>24</v>
      </c>
      <c r="F80" s="19">
        <v>0.04375</v>
      </c>
      <c r="G80" s="20">
        <v>24.0</v>
      </c>
      <c r="H80" s="20">
        <v>1.0</v>
      </c>
      <c r="I80" s="20">
        <v>6.0</v>
      </c>
      <c r="J80" s="20">
        <v>0.0</v>
      </c>
      <c r="K80" s="11">
        <f t="shared" si="3"/>
        <v>31</v>
      </c>
      <c r="L80" s="18">
        <v>481.0</v>
      </c>
      <c r="M80" s="18">
        <v>531.0</v>
      </c>
      <c r="N80" s="12">
        <f t="shared" si="4"/>
        <v>0.06444906445</v>
      </c>
      <c r="O80" s="6" t="str">
        <f t="shared" si="5"/>
        <v>Mar-2022</v>
      </c>
      <c r="P80" s="6">
        <f t="shared" si="6"/>
        <v>2022</v>
      </c>
      <c r="Q80" s="6" t="s">
        <v>31</v>
      </c>
      <c r="R80" s="6" t="s">
        <v>31</v>
      </c>
      <c r="S80" s="6"/>
      <c r="T80" s="6"/>
      <c r="U80" s="6"/>
      <c r="V80" s="6"/>
      <c r="W80" s="6"/>
      <c r="X80" s="21"/>
      <c r="Y80" s="21"/>
      <c r="Z80" s="21"/>
      <c r="AA80" s="21"/>
      <c r="AB80" s="21"/>
      <c r="AC80" s="21"/>
    </row>
    <row r="81" ht="18.0" customHeight="1">
      <c r="A81" s="17">
        <v>44649.0</v>
      </c>
      <c r="B81" s="6">
        <f t="shared" si="1"/>
        <v>13</v>
      </c>
      <c r="C81" s="6" t="str">
        <f t="shared" si="2"/>
        <v>Tuesday</v>
      </c>
      <c r="D81" s="9" t="s">
        <v>119</v>
      </c>
      <c r="E81" s="18" t="s">
        <v>28</v>
      </c>
      <c r="F81" s="19">
        <v>0.12708333333333333</v>
      </c>
      <c r="G81" s="20">
        <v>21.0</v>
      </c>
      <c r="H81" s="20">
        <v>0.0</v>
      </c>
      <c r="I81" s="20">
        <v>4.0</v>
      </c>
      <c r="J81" s="20">
        <v>0.0</v>
      </c>
      <c r="K81" s="11">
        <f t="shared" si="3"/>
        <v>25</v>
      </c>
      <c r="L81" s="18">
        <v>359.0</v>
      </c>
      <c r="M81" s="18">
        <v>441.0</v>
      </c>
      <c r="N81" s="12">
        <f t="shared" si="4"/>
        <v>0.06963788301</v>
      </c>
      <c r="O81" s="6" t="str">
        <f t="shared" si="5"/>
        <v>Mar-2022</v>
      </c>
      <c r="P81" s="6">
        <f t="shared" si="6"/>
        <v>2022</v>
      </c>
      <c r="Q81" s="6" t="s">
        <v>25</v>
      </c>
      <c r="R81" s="6" t="s">
        <v>33</v>
      </c>
      <c r="S81" s="6"/>
      <c r="T81" s="6"/>
      <c r="U81" s="6"/>
      <c r="V81" s="6"/>
      <c r="W81" s="6"/>
      <c r="X81" s="21"/>
      <c r="Y81" s="21"/>
      <c r="Z81" s="21"/>
      <c r="AA81" s="21"/>
      <c r="AB81" s="21"/>
      <c r="AC81" s="21"/>
    </row>
    <row r="82" ht="18.0" customHeight="1">
      <c r="A82" s="17">
        <v>44649.0</v>
      </c>
      <c r="B82" s="6">
        <f t="shared" si="1"/>
        <v>13</v>
      </c>
      <c r="C82" s="6" t="str">
        <f t="shared" si="2"/>
        <v>Tuesday</v>
      </c>
      <c r="D82" s="9" t="s">
        <v>120</v>
      </c>
      <c r="E82" s="18" t="s">
        <v>28</v>
      </c>
      <c r="F82" s="19">
        <v>0.9604166666666667</v>
      </c>
      <c r="G82" s="20">
        <v>16.0</v>
      </c>
      <c r="H82" s="20">
        <v>0.0</v>
      </c>
      <c r="I82" s="20">
        <v>4.0</v>
      </c>
      <c r="J82" s="20">
        <v>1.0</v>
      </c>
      <c r="K82" s="11">
        <f t="shared" si="3"/>
        <v>21</v>
      </c>
      <c r="L82" s="18">
        <v>365.0</v>
      </c>
      <c r="M82" s="18">
        <v>458.0</v>
      </c>
      <c r="N82" s="12">
        <f t="shared" si="4"/>
        <v>0.05753424658</v>
      </c>
      <c r="O82" s="6" t="str">
        <f t="shared" si="5"/>
        <v>Mar-2022</v>
      </c>
      <c r="P82" s="6">
        <f t="shared" si="6"/>
        <v>2022</v>
      </c>
      <c r="Q82" s="6" t="s">
        <v>31</v>
      </c>
      <c r="R82" s="6" t="s">
        <v>45</v>
      </c>
      <c r="S82" s="6"/>
      <c r="T82" s="6"/>
      <c r="U82" s="6"/>
      <c r="V82" s="6"/>
      <c r="W82" s="6"/>
      <c r="X82" s="21"/>
      <c r="Y82" s="21"/>
      <c r="Z82" s="21"/>
      <c r="AA82" s="21"/>
      <c r="AB82" s="21"/>
      <c r="AC82" s="21"/>
    </row>
    <row r="83" ht="18.0" customHeight="1">
      <c r="A83" s="26">
        <v>44652.0</v>
      </c>
      <c r="B83" s="6">
        <f t="shared" si="1"/>
        <v>14</v>
      </c>
      <c r="C83" s="6" t="str">
        <f t="shared" si="2"/>
        <v>Friday</v>
      </c>
      <c r="D83" s="9" t="s">
        <v>121</v>
      </c>
      <c r="E83" s="25" t="s">
        <v>39</v>
      </c>
      <c r="F83" s="25"/>
      <c r="G83" s="27">
        <v>19.0</v>
      </c>
      <c r="H83" s="11">
        <v>2.0</v>
      </c>
      <c r="I83" s="27">
        <v>2.0</v>
      </c>
      <c r="J83" s="27">
        <v>0.0</v>
      </c>
      <c r="K83" s="11">
        <f t="shared" si="3"/>
        <v>23</v>
      </c>
      <c r="L83" s="6">
        <v>1867.0</v>
      </c>
      <c r="M83" s="25">
        <v>2008.0</v>
      </c>
      <c r="N83" s="12">
        <f t="shared" si="4"/>
        <v>0.01231922871</v>
      </c>
      <c r="O83" s="6" t="str">
        <f t="shared" si="5"/>
        <v>Apr-2022</v>
      </c>
      <c r="P83" s="6">
        <f t="shared" si="6"/>
        <v>2022</v>
      </c>
      <c r="Q83" s="25" t="s">
        <v>25</v>
      </c>
      <c r="R83" s="25" t="s">
        <v>41</v>
      </c>
      <c r="S83" s="25"/>
      <c r="T83" s="25"/>
      <c r="U83" s="25"/>
      <c r="V83" s="25"/>
      <c r="W83" s="25"/>
      <c r="X83" s="24"/>
      <c r="Y83" s="24"/>
      <c r="Z83" s="24"/>
      <c r="AA83" s="24"/>
      <c r="AB83" s="24"/>
      <c r="AC83" s="24"/>
    </row>
    <row r="84" ht="18.0" customHeight="1">
      <c r="A84" s="28">
        <v>44653.0</v>
      </c>
      <c r="B84" s="6">
        <f t="shared" si="1"/>
        <v>14</v>
      </c>
      <c r="C84" s="6" t="str">
        <f t="shared" si="2"/>
        <v>Saturday</v>
      </c>
      <c r="D84" s="9" t="s">
        <v>122</v>
      </c>
      <c r="E84" s="29" t="s">
        <v>24</v>
      </c>
      <c r="F84" s="25"/>
      <c r="G84" s="30">
        <v>23.0</v>
      </c>
      <c r="H84" s="30">
        <v>0.0</v>
      </c>
      <c r="I84" s="30">
        <v>12.0</v>
      </c>
      <c r="J84" s="30">
        <v>1.0</v>
      </c>
      <c r="K84" s="11">
        <f t="shared" si="3"/>
        <v>36</v>
      </c>
      <c r="L84" s="29">
        <v>465.0</v>
      </c>
      <c r="M84" s="29">
        <v>517.0</v>
      </c>
      <c r="N84" s="12">
        <f t="shared" si="4"/>
        <v>0.07741935484</v>
      </c>
      <c r="O84" s="6" t="str">
        <f t="shared" si="5"/>
        <v>Apr-2022</v>
      </c>
      <c r="P84" s="6">
        <f t="shared" si="6"/>
        <v>2022</v>
      </c>
      <c r="Q84" s="25" t="s">
        <v>25</v>
      </c>
      <c r="R84" s="31" t="s">
        <v>26</v>
      </c>
      <c r="S84" s="25"/>
      <c r="T84" s="25"/>
      <c r="U84" s="25"/>
      <c r="V84" s="25"/>
      <c r="W84" s="25"/>
      <c r="X84" s="32"/>
      <c r="Y84" s="32"/>
      <c r="Z84" s="32"/>
      <c r="AA84" s="32"/>
      <c r="AB84" s="32"/>
      <c r="AC84" s="32"/>
    </row>
    <row r="85" ht="18.0" customHeight="1">
      <c r="A85" s="28">
        <v>44653.0</v>
      </c>
      <c r="B85" s="6">
        <f t="shared" si="1"/>
        <v>14</v>
      </c>
      <c r="C85" s="6" t="str">
        <f t="shared" si="2"/>
        <v>Saturday</v>
      </c>
      <c r="D85" s="9" t="s">
        <v>123</v>
      </c>
      <c r="E85" s="29" t="s">
        <v>28</v>
      </c>
      <c r="F85" s="25"/>
      <c r="G85" s="30">
        <v>26.0</v>
      </c>
      <c r="H85" s="30">
        <v>0.0</v>
      </c>
      <c r="I85" s="30">
        <v>2.0</v>
      </c>
      <c r="J85" s="30">
        <v>0.0</v>
      </c>
      <c r="K85" s="11">
        <f t="shared" si="3"/>
        <v>28</v>
      </c>
      <c r="L85" s="29">
        <v>433.0</v>
      </c>
      <c r="M85" s="29">
        <v>541.0</v>
      </c>
      <c r="N85" s="12">
        <f t="shared" si="4"/>
        <v>0.06466512702</v>
      </c>
      <c r="O85" s="6" t="str">
        <f t="shared" si="5"/>
        <v>Apr-2022</v>
      </c>
      <c r="P85" s="6">
        <f t="shared" si="6"/>
        <v>2022</v>
      </c>
      <c r="Q85" s="25" t="s">
        <v>25</v>
      </c>
      <c r="R85" s="25" t="s">
        <v>29</v>
      </c>
      <c r="S85" s="25"/>
      <c r="T85" s="25"/>
      <c r="U85" s="25"/>
      <c r="V85" s="25"/>
      <c r="W85" s="25"/>
      <c r="X85" s="32"/>
      <c r="Y85" s="32"/>
      <c r="Z85" s="32"/>
      <c r="AA85" s="32"/>
      <c r="AB85" s="32"/>
      <c r="AC85" s="32"/>
    </row>
    <row r="86" ht="18.0" customHeight="1">
      <c r="A86" s="28">
        <v>44655.0</v>
      </c>
      <c r="B86" s="6">
        <f t="shared" si="1"/>
        <v>14</v>
      </c>
      <c r="C86" s="6" t="str">
        <f t="shared" si="2"/>
        <v>Monday</v>
      </c>
      <c r="D86" s="9" t="s">
        <v>124</v>
      </c>
      <c r="E86" s="29" t="s">
        <v>24</v>
      </c>
      <c r="F86" s="25"/>
      <c r="G86" s="30">
        <v>28.0</v>
      </c>
      <c r="H86" s="30">
        <v>0.0</v>
      </c>
      <c r="I86" s="30">
        <v>4.0</v>
      </c>
      <c r="J86" s="30">
        <v>1.0</v>
      </c>
      <c r="K86" s="11">
        <f t="shared" si="3"/>
        <v>33</v>
      </c>
      <c r="L86" s="29">
        <v>651.0</v>
      </c>
      <c r="M86" s="29">
        <v>712.0</v>
      </c>
      <c r="N86" s="12">
        <f t="shared" si="4"/>
        <v>0.05069124424</v>
      </c>
      <c r="O86" s="6" t="str">
        <f t="shared" si="5"/>
        <v>Apr-2022</v>
      </c>
      <c r="P86" s="6">
        <f t="shared" si="6"/>
        <v>2022</v>
      </c>
      <c r="Q86" s="25" t="s">
        <v>25</v>
      </c>
      <c r="R86" s="25" t="s">
        <v>41</v>
      </c>
      <c r="S86" s="25"/>
      <c r="T86" s="25"/>
      <c r="U86" s="25"/>
      <c r="V86" s="25"/>
      <c r="W86" s="25"/>
      <c r="X86" s="32"/>
      <c r="Y86" s="32"/>
      <c r="Z86" s="32"/>
      <c r="AA86" s="32"/>
      <c r="AB86" s="32"/>
      <c r="AC86" s="32"/>
    </row>
    <row r="87" ht="18.0" customHeight="1">
      <c r="A87" s="28">
        <v>44655.0</v>
      </c>
      <c r="B87" s="6">
        <f t="shared" si="1"/>
        <v>14</v>
      </c>
      <c r="C87" s="6" t="str">
        <f t="shared" si="2"/>
        <v>Monday</v>
      </c>
      <c r="D87" s="9" t="s">
        <v>125</v>
      </c>
      <c r="E87" s="29" t="s">
        <v>24</v>
      </c>
      <c r="F87" s="25"/>
      <c r="G87" s="30">
        <v>14.0</v>
      </c>
      <c r="H87" s="30">
        <v>0.0</v>
      </c>
      <c r="I87" s="30">
        <v>2.0</v>
      </c>
      <c r="J87" s="30">
        <v>1.0</v>
      </c>
      <c r="K87" s="11">
        <f t="shared" si="3"/>
        <v>17</v>
      </c>
      <c r="L87" s="29">
        <v>338.0</v>
      </c>
      <c r="M87" s="29">
        <v>387.0</v>
      </c>
      <c r="N87" s="12">
        <f t="shared" si="4"/>
        <v>0.05029585799</v>
      </c>
      <c r="O87" s="6" t="str">
        <f t="shared" si="5"/>
        <v>Apr-2022</v>
      </c>
      <c r="P87" s="6">
        <f t="shared" si="6"/>
        <v>2022</v>
      </c>
      <c r="Q87" s="25" t="s">
        <v>25</v>
      </c>
      <c r="R87" s="25" t="s">
        <v>41</v>
      </c>
      <c r="S87" s="27">
        <f>average(K84:K114)</f>
        <v>32.06451613</v>
      </c>
      <c r="T87" s="25"/>
      <c r="U87" s="25"/>
      <c r="V87" s="25"/>
      <c r="W87" s="25"/>
      <c r="X87" s="32"/>
      <c r="Y87" s="32"/>
      <c r="Z87" s="32"/>
      <c r="AA87" s="32"/>
      <c r="AB87" s="32"/>
      <c r="AC87" s="32"/>
    </row>
    <row r="88" ht="18.0" customHeight="1">
      <c r="A88" s="28">
        <v>44657.0</v>
      </c>
      <c r="B88" s="6">
        <f t="shared" si="1"/>
        <v>15</v>
      </c>
      <c r="C88" s="6" t="str">
        <f t="shared" si="2"/>
        <v>Wednesday</v>
      </c>
      <c r="D88" s="9" t="s">
        <v>126</v>
      </c>
      <c r="E88" s="29" t="s">
        <v>24</v>
      </c>
      <c r="F88" s="25"/>
      <c r="G88" s="30">
        <v>27.0</v>
      </c>
      <c r="H88" s="30">
        <v>0.0</v>
      </c>
      <c r="I88" s="30">
        <v>2.0</v>
      </c>
      <c r="J88" s="30">
        <v>2.0</v>
      </c>
      <c r="K88" s="11">
        <f t="shared" si="3"/>
        <v>31</v>
      </c>
      <c r="L88" s="29">
        <v>214.0</v>
      </c>
      <c r="M88" s="29">
        <v>261.0</v>
      </c>
      <c r="N88" s="12">
        <f t="shared" si="4"/>
        <v>0.1448598131</v>
      </c>
      <c r="O88" s="6" t="str">
        <f t="shared" si="5"/>
        <v>Apr-2022</v>
      </c>
      <c r="P88" s="6">
        <f t="shared" si="6"/>
        <v>2022</v>
      </c>
      <c r="Q88" s="25" t="s">
        <v>31</v>
      </c>
      <c r="R88" s="25" t="s">
        <v>45</v>
      </c>
      <c r="S88" s="25"/>
      <c r="T88" s="25"/>
      <c r="U88" s="25"/>
      <c r="V88" s="25"/>
      <c r="W88" s="25"/>
      <c r="X88" s="32"/>
      <c r="Y88" s="32"/>
      <c r="Z88" s="32"/>
      <c r="AA88" s="32"/>
      <c r="AB88" s="32"/>
      <c r="AC88" s="32"/>
    </row>
    <row r="89" ht="18.0" customHeight="1">
      <c r="A89" s="28">
        <v>44657.0</v>
      </c>
      <c r="B89" s="6">
        <f t="shared" si="1"/>
        <v>15</v>
      </c>
      <c r="C89" s="6" t="str">
        <f t="shared" si="2"/>
        <v>Wednesday</v>
      </c>
      <c r="D89" s="9" t="s">
        <v>127</v>
      </c>
      <c r="E89" s="29" t="s">
        <v>24</v>
      </c>
      <c r="F89" s="25"/>
      <c r="G89" s="30">
        <v>26.0</v>
      </c>
      <c r="H89" s="30">
        <v>0.0</v>
      </c>
      <c r="I89" s="30">
        <v>2.0</v>
      </c>
      <c r="J89" s="30">
        <v>1.0</v>
      </c>
      <c r="K89" s="11">
        <f t="shared" si="3"/>
        <v>29</v>
      </c>
      <c r="L89" s="29">
        <v>244.0</v>
      </c>
      <c r="M89" s="29">
        <v>279.0</v>
      </c>
      <c r="N89" s="12">
        <f t="shared" si="4"/>
        <v>0.118852459</v>
      </c>
      <c r="O89" s="6" t="str">
        <f t="shared" si="5"/>
        <v>Apr-2022</v>
      </c>
      <c r="P89" s="6">
        <f t="shared" si="6"/>
        <v>2022</v>
      </c>
      <c r="Q89" s="25" t="s">
        <v>31</v>
      </c>
      <c r="R89" s="25" t="s">
        <v>45</v>
      </c>
      <c r="S89" s="25"/>
      <c r="T89" s="25"/>
      <c r="U89" s="25"/>
      <c r="V89" s="25"/>
      <c r="W89" s="25"/>
      <c r="X89" s="32"/>
      <c r="Y89" s="32"/>
      <c r="Z89" s="32"/>
      <c r="AA89" s="32"/>
      <c r="AB89" s="32"/>
      <c r="AC89" s="32"/>
    </row>
    <row r="90" ht="18.0" customHeight="1">
      <c r="A90" s="26">
        <v>44657.0</v>
      </c>
      <c r="B90" s="6">
        <f t="shared" si="1"/>
        <v>15</v>
      </c>
      <c r="C90" s="6" t="str">
        <f t="shared" si="2"/>
        <v>Wednesday</v>
      </c>
      <c r="D90" s="9" t="s">
        <v>128</v>
      </c>
      <c r="E90" s="25" t="s">
        <v>39</v>
      </c>
      <c r="F90" s="25"/>
      <c r="G90" s="27">
        <v>37.0</v>
      </c>
      <c r="H90" s="11">
        <v>0.0</v>
      </c>
      <c r="I90" s="27">
        <v>37.0</v>
      </c>
      <c r="J90" s="27">
        <v>1.0</v>
      </c>
      <c r="K90" s="11">
        <f t="shared" si="3"/>
        <v>75</v>
      </c>
      <c r="L90" s="6">
        <v>844.0</v>
      </c>
      <c r="M90" s="25">
        <v>938.0</v>
      </c>
      <c r="N90" s="12">
        <f t="shared" si="4"/>
        <v>0.08886255924</v>
      </c>
      <c r="O90" s="6" t="str">
        <f t="shared" si="5"/>
        <v>Apr-2022</v>
      </c>
      <c r="P90" s="6">
        <f t="shared" si="6"/>
        <v>2022</v>
      </c>
      <c r="Q90" s="25" t="s">
        <v>31</v>
      </c>
      <c r="R90" s="25" t="s">
        <v>45</v>
      </c>
      <c r="S90" s="25"/>
      <c r="T90" s="25"/>
      <c r="U90" s="25"/>
      <c r="V90" s="25"/>
      <c r="W90" s="25"/>
      <c r="X90" s="24"/>
      <c r="Y90" s="24"/>
      <c r="Z90" s="24"/>
      <c r="AA90" s="24"/>
      <c r="AB90" s="24"/>
      <c r="AC90" s="24"/>
    </row>
    <row r="91" ht="18.0" customHeight="1">
      <c r="A91" s="28">
        <v>44658.0</v>
      </c>
      <c r="B91" s="6">
        <f t="shared" si="1"/>
        <v>15</v>
      </c>
      <c r="C91" s="6" t="str">
        <f t="shared" si="2"/>
        <v>Thursday</v>
      </c>
      <c r="D91" s="9" t="s">
        <v>129</v>
      </c>
      <c r="E91" s="29" t="s">
        <v>24</v>
      </c>
      <c r="F91" s="25"/>
      <c r="G91" s="30">
        <v>31.0</v>
      </c>
      <c r="H91" s="30">
        <v>2.0</v>
      </c>
      <c r="I91" s="30">
        <v>2.0</v>
      </c>
      <c r="J91" s="30">
        <v>1.0</v>
      </c>
      <c r="K91" s="11">
        <f t="shared" si="3"/>
        <v>36</v>
      </c>
      <c r="L91" s="29">
        <v>592.0</v>
      </c>
      <c r="M91" s="29">
        <v>664.0</v>
      </c>
      <c r="N91" s="12">
        <f t="shared" si="4"/>
        <v>0.06081081081</v>
      </c>
      <c r="O91" s="6" t="str">
        <f t="shared" si="5"/>
        <v>Apr-2022</v>
      </c>
      <c r="P91" s="6">
        <f t="shared" si="6"/>
        <v>2022</v>
      </c>
      <c r="Q91" s="25" t="s">
        <v>25</v>
      </c>
      <c r="R91" s="25" t="s">
        <v>41</v>
      </c>
      <c r="S91" s="25"/>
      <c r="T91" s="25"/>
      <c r="U91" s="25"/>
      <c r="V91" s="25"/>
      <c r="W91" s="25"/>
      <c r="X91" s="32"/>
      <c r="Y91" s="32"/>
      <c r="Z91" s="32"/>
      <c r="AA91" s="32"/>
      <c r="AB91" s="32"/>
      <c r="AC91" s="32"/>
    </row>
    <row r="92" ht="18.0" customHeight="1">
      <c r="A92" s="28">
        <v>44658.0</v>
      </c>
      <c r="B92" s="6">
        <f t="shared" si="1"/>
        <v>15</v>
      </c>
      <c r="C92" s="6" t="str">
        <f t="shared" si="2"/>
        <v>Thursday</v>
      </c>
      <c r="D92" s="9" t="s">
        <v>130</v>
      </c>
      <c r="E92" s="29" t="s">
        <v>28</v>
      </c>
      <c r="F92" s="25"/>
      <c r="G92" s="30">
        <v>21.0</v>
      </c>
      <c r="H92" s="30">
        <v>0.0</v>
      </c>
      <c r="I92" s="30">
        <v>9.0</v>
      </c>
      <c r="J92" s="30">
        <v>1.0</v>
      </c>
      <c r="K92" s="11">
        <f t="shared" si="3"/>
        <v>31</v>
      </c>
      <c r="L92" s="29">
        <v>337.0</v>
      </c>
      <c r="M92" s="29">
        <v>444.0</v>
      </c>
      <c r="N92" s="12">
        <f t="shared" si="4"/>
        <v>0.09198813056</v>
      </c>
      <c r="O92" s="6" t="str">
        <f t="shared" si="5"/>
        <v>Apr-2022</v>
      </c>
      <c r="P92" s="6">
        <f t="shared" si="6"/>
        <v>2022</v>
      </c>
      <c r="Q92" s="25" t="s">
        <v>31</v>
      </c>
      <c r="R92" s="25" t="s">
        <v>66</v>
      </c>
      <c r="S92" s="25"/>
      <c r="T92" s="25"/>
      <c r="U92" s="25"/>
      <c r="V92" s="25"/>
      <c r="W92" s="25"/>
      <c r="X92" s="32"/>
      <c r="Y92" s="32"/>
      <c r="Z92" s="32"/>
      <c r="AA92" s="32"/>
      <c r="AB92" s="32"/>
      <c r="AC92" s="32"/>
    </row>
    <row r="93" ht="18.0" customHeight="1">
      <c r="A93" s="28">
        <v>44659.0</v>
      </c>
      <c r="B93" s="6">
        <f t="shared" si="1"/>
        <v>15</v>
      </c>
      <c r="C93" s="6" t="str">
        <f t="shared" si="2"/>
        <v>Friday</v>
      </c>
      <c r="D93" s="9" t="s">
        <v>131</v>
      </c>
      <c r="E93" s="29" t="s">
        <v>24</v>
      </c>
      <c r="F93" s="25"/>
      <c r="G93" s="30">
        <v>16.0</v>
      </c>
      <c r="H93" s="30">
        <v>0.0</v>
      </c>
      <c r="I93" s="30">
        <v>2.0</v>
      </c>
      <c r="J93" s="30">
        <v>1.0</v>
      </c>
      <c r="K93" s="11">
        <f t="shared" si="3"/>
        <v>19</v>
      </c>
      <c r="L93" s="29">
        <v>302.0</v>
      </c>
      <c r="M93" s="29">
        <v>348.0</v>
      </c>
      <c r="N93" s="12">
        <f t="shared" si="4"/>
        <v>0.06291390728</v>
      </c>
      <c r="O93" s="6" t="str">
        <f t="shared" si="5"/>
        <v>Apr-2022</v>
      </c>
      <c r="P93" s="6">
        <f t="shared" si="6"/>
        <v>2022</v>
      </c>
      <c r="Q93" s="25" t="s">
        <v>25</v>
      </c>
      <c r="R93" s="25" t="s">
        <v>41</v>
      </c>
      <c r="S93" s="25"/>
      <c r="T93" s="25"/>
      <c r="U93" s="25"/>
      <c r="V93" s="25"/>
      <c r="W93" s="25"/>
      <c r="X93" s="32"/>
      <c r="Y93" s="32"/>
      <c r="Z93" s="32"/>
      <c r="AA93" s="32"/>
      <c r="AB93" s="32"/>
      <c r="AC93" s="32"/>
    </row>
    <row r="94" ht="18.0" customHeight="1">
      <c r="A94" s="28">
        <v>44660.0</v>
      </c>
      <c r="B94" s="6">
        <f t="shared" si="1"/>
        <v>15</v>
      </c>
      <c r="C94" s="6" t="str">
        <f t="shared" si="2"/>
        <v>Saturday</v>
      </c>
      <c r="D94" s="9" t="s">
        <v>132</v>
      </c>
      <c r="E94" s="29" t="s">
        <v>28</v>
      </c>
      <c r="F94" s="25"/>
      <c r="G94" s="30">
        <v>48.0</v>
      </c>
      <c r="H94" s="30">
        <v>0.0</v>
      </c>
      <c r="I94" s="30">
        <v>5.0</v>
      </c>
      <c r="J94" s="30">
        <v>4.0</v>
      </c>
      <c r="K94" s="11">
        <f t="shared" si="3"/>
        <v>57</v>
      </c>
      <c r="L94" s="29">
        <v>1064.0</v>
      </c>
      <c r="M94" s="29">
        <v>1331.0</v>
      </c>
      <c r="N94" s="12">
        <f t="shared" si="4"/>
        <v>0.05357142857</v>
      </c>
      <c r="O94" s="6" t="str">
        <f t="shared" si="5"/>
        <v>Apr-2022</v>
      </c>
      <c r="P94" s="6">
        <f t="shared" si="6"/>
        <v>2022</v>
      </c>
      <c r="Q94" s="25" t="s">
        <v>25</v>
      </c>
      <c r="R94" s="25" t="s">
        <v>29</v>
      </c>
      <c r="S94" s="25"/>
      <c r="T94" s="25"/>
      <c r="U94" s="25"/>
      <c r="V94" s="25"/>
      <c r="W94" s="25"/>
      <c r="X94" s="32"/>
      <c r="Y94" s="32"/>
      <c r="Z94" s="32"/>
      <c r="AA94" s="32"/>
      <c r="AB94" s="32"/>
      <c r="AC94" s="32"/>
    </row>
    <row r="95" ht="18.0" customHeight="1">
      <c r="A95" s="28">
        <v>44662.0</v>
      </c>
      <c r="B95" s="6">
        <f t="shared" si="1"/>
        <v>15</v>
      </c>
      <c r="C95" s="6" t="str">
        <f t="shared" si="2"/>
        <v>Monday</v>
      </c>
      <c r="D95" s="9" t="s">
        <v>133</v>
      </c>
      <c r="E95" s="29" t="s">
        <v>28</v>
      </c>
      <c r="F95" s="25"/>
      <c r="G95" s="30">
        <v>50.0</v>
      </c>
      <c r="H95" s="30">
        <v>0.0</v>
      </c>
      <c r="I95" s="30">
        <v>7.0</v>
      </c>
      <c r="J95" s="30">
        <v>1.0</v>
      </c>
      <c r="K95" s="11">
        <f t="shared" si="3"/>
        <v>58</v>
      </c>
      <c r="L95" s="29">
        <v>850.0</v>
      </c>
      <c r="M95" s="29">
        <v>1023.0</v>
      </c>
      <c r="N95" s="12">
        <f t="shared" si="4"/>
        <v>0.06823529412</v>
      </c>
      <c r="O95" s="6" t="str">
        <f t="shared" si="5"/>
        <v>Apr-2022</v>
      </c>
      <c r="P95" s="6">
        <f t="shared" si="6"/>
        <v>2022</v>
      </c>
      <c r="Q95" s="25" t="s">
        <v>25</v>
      </c>
      <c r="R95" s="25" t="s">
        <v>70</v>
      </c>
      <c r="S95" s="25"/>
      <c r="T95" s="25"/>
      <c r="U95" s="25"/>
      <c r="V95" s="25"/>
      <c r="W95" s="25"/>
      <c r="X95" s="32"/>
      <c r="Y95" s="32"/>
      <c r="Z95" s="32"/>
      <c r="AA95" s="32"/>
      <c r="AB95" s="32"/>
      <c r="AC95" s="32"/>
    </row>
    <row r="96" ht="18.0" customHeight="1">
      <c r="A96" s="28">
        <v>44663.0</v>
      </c>
      <c r="B96" s="6">
        <f t="shared" si="1"/>
        <v>15</v>
      </c>
      <c r="C96" s="6" t="str">
        <f t="shared" si="2"/>
        <v>Tuesday</v>
      </c>
      <c r="D96" s="9" t="s">
        <v>134</v>
      </c>
      <c r="E96" s="29" t="s">
        <v>24</v>
      </c>
      <c r="F96" s="25"/>
      <c r="G96" s="30">
        <v>21.0</v>
      </c>
      <c r="H96" s="30">
        <v>0.0</v>
      </c>
      <c r="I96" s="30">
        <v>2.0</v>
      </c>
      <c r="J96" s="30">
        <v>2.0</v>
      </c>
      <c r="K96" s="11">
        <f t="shared" si="3"/>
        <v>25</v>
      </c>
      <c r="L96" s="29">
        <v>512.0</v>
      </c>
      <c r="M96" s="29">
        <v>545.0</v>
      </c>
      <c r="N96" s="12">
        <f t="shared" si="4"/>
        <v>0.048828125</v>
      </c>
      <c r="O96" s="6" t="str">
        <f t="shared" si="5"/>
        <v>Apr-2022</v>
      </c>
      <c r="P96" s="6">
        <f t="shared" si="6"/>
        <v>2022</v>
      </c>
      <c r="Q96" s="25" t="s">
        <v>31</v>
      </c>
      <c r="R96" s="25" t="s">
        <v>33</v>
      </c>
      <c r="S96" s="25"/>
      <c r="T96" s="25"/>
      <c r="U96" s="25"/>
      <c r="V96" s="25"/>
      <c r="W96" s="25"/>
      <c r="X96" s="32"/>
      <c r="Y96" s="32"/>
      <c r="Z96" s="32"/>
      <c r="AA96" s="32"/>
      <c r="AB96" s="32"/>
      <c r="AC96" s="32"/>
    </row>
    <row r="97" ht="18.0" customHeight="1">
      <c r="A97" s="28">
        <v>44663.0</v>
      </c>
      <c r="B97" s="6">
        <f t="shared" si="1"/>
        <v>15</v>
      </c>
      <c r="C97" s="6" t="str">
        <f t="shared" si="2"/>
        <v>Tuesday</v>
      </c>
      <c r="D97" s="9" t="s">
        <v>135</v>
      </c>
      <c r="E97" s="29" t="s">
        <v>24</v>
      </c>
      <c r="F97" s="25"/>
      <c r="G97" s="30">
        <v>31.0</v>
      </c>
      <c r="H97" s="30">
        <v>0.0</v>
      </c>
      <c r="I97" s="30">
        <v>6.0</v>
      </c>
      <c r="J97" s="30">
        <v>3.0</v>
      </c>
      <c r="K97" s="11">
        <f t="shared" si="3"/>
        <v>40</v>
      </c>
      <c r="L97" s="29">
        <v>453.0</v>
      </c>
      <c r="M97" s="29">
        <v>507.0</v>
      </c>
      <c r="N97" s="12">
        <f t="shared" si="4"/>
        <v>0.08830022075</v>
      </c>
      <c r="O97" s="6" t="str">
        <f t="shared" si="5"/>
        <v>Apr-2022</v>
      </c>
      <c r="P97" s="6">
        <f t="shared" si="6"/>
        <v>2022</v>
      </c>
      <c r="Q97" s="25" t="s">
        <v>25</v>
      </c>
      <c r="R97" s="25" t="s">
        <v>41</v>
      </c>
      <c r="S97" s="25"/>
      <c r="T97" s="25"/>
      <c r="U97" s="25"/>
      <c r="V97" s="25"/>
      <c r="W97" s="25"/>
      <c r="X97" s="32"/>
      <c r="Y97" s="32"/>
      <c r="Z97" s="32"/>
      <c r="AA97" s="32"/>
      <c r="AB97" s="32"/>
      <c r="AC97" s="32"/>
    </row>
    <row r="98" ht="18.0" customHeight="1">
      <c r="A98" s="28">
        <v>44665.0</v>
      </c>
      <c r="B98" s="6">
        <f t="shared" si="1"/>
        <v>16</v>
      </c>
      <c r="C98" s="6" t="str">
        <f t="shared" si="2"/>
        <v>Thursday</v>
      </c>
      <c r="D98" s="9" t="s">
        <v>136</v>
      </c>
      <c r="E98" s="29" t="s">
        <v>24</v>
      </c>
      <c r="F98" s="25"/>
      <c r="G98" s="30">
        <v>24.0</v>
      </c>
      <c r="H98" s="30">
        <v>0.0</v>
      </c>
      <c r="I98" s="30">
        <v>4.0</v>
      </c>
      <c r="J98" s="30">
        <v>1.0</v>
      </c>
      <c r="K98" s="11">
        <f t="shared" si="3"/>
        <v>29</v>
      </c>
      <c r="L98" s="29">
        <v>336.0</v>
      </c>
      <c r="M98" s="29">
        <v>375.0</v>
      </c>
      <c r="N98" s="12">
        <f t="shared" si="4"/>
        <v>0.08630952381</v>
      </c>
      <c r="O98" s="6" t="str">
        <f t="shared" si="5"/>
        <v>Apr-2022</v>
      </c>
      <c r="P98" s="6">
        <f t="shared" si="6"/>
        <v>2022</v>
      </c>
      <c r="Q98" s="25" t="s">
        <v>25</v>
      </c>
      <c r="R98" s="25" t="s">
        <v>26</v>
      </c>
      <c r="S98" s="25"/>
      <c r="T98" s="25"/>
      <c r="U98" s="25"/>
      <c r="V98" s="25"/>
      <c r="W98" s="25"/>
      <c r="X98" s="32"/>
      <c r="Y98" s="32"/>
      <c r="Z98" s="32"/>
      <c r="AA98" s="32"/>
      <c r="AB98" s="32"/>
      <c r="AC98" s="32"/>
    </row>
    <row r="99" ht="18.0" customHeight="1">
      <c r="A99" s="28">
        <v>44665.0</v>
      </c>
      <c r="B99" s="6">
        <f t="shared" si="1"/>
        <v>16</v>
      </c>
      <c r="C99" s="6" t="str">
        <f t="shared" si="2"/>
        <v>Thursday</v>
      </c>
      <c r="D99" s="9" t="s">
        <v>137</v>
      </c>
      <c r="E99" s="29" t="s">
        <v>24</v>
      </c>
      <c r="F99" s="25"/>
      <c r="G99" s="30">
        <v>20.0</v>
      </c>
      <c r="H99" s="30">
        <v>0.0</v>
      </c>
      <c r="I99" s="30">
        <v>2.0</v>
      </c>
      <c r="J99" s="30">
        <v>1.0</v>
      </c>
      <c r="K99" s="11">
        <f t="shared" si="3"/>
        <v>23</v>
      </c>
      <c r="L99" s="29">
        <v>455.0</v>
      </c>
      <c r="M99" s="29">
        <v>499.0</v>
      </c>
      <c r="N99" s="12">
        <f t="shared" si="4"/>
        <v>0.05054945055</v>
      </c>
      <c r="O99" s="6" t="str">
        <f t="shared" si="5"/>
        <v>Apr-2022</v>
      </c>
      <c r="P99" s="6">
        <f t="shared" si="6"/>
        <v>2022</v>
      </c>
      <c r="Q99" s="25" t="s">
        <v>25</v>
      </c>
      <c r="R99" s="25" t="s">
        <v>41</v>
      </c>
      <c r="S99" s="25"/>
      <c r="T99" s="25"/>
      <c r="U99" s="25"/>
      <c r="V99" s="25"/>
      <c r="W99" s="25"/>
      <c r="X99" s="32"/>
      <c r="Y99" s="32"/>
      <c r="Z99" s="32"/>
      <c r="AA99" s="32"/>
      <c r="AB99" s="32"/>
      <c r="AC99" s="32"/>
    </row>
    <row r="100" ht="18.0" customHeight="1">
      <c r="A100" s="28">
        <v>44667.0</v>
      </c>
      <c r="B100" s="6">
        <f t="shared" si="1"/>
        <v>16</v>
      </c>
      <c r="C100" s="6" t="str">
        <f t="shared" si="2"/>
        <v>Saturday</v>
      </c>
      <c r="D100" s="9" t="s">
        <v>138</v>
      </c>
      <c r="E100" s="29" t="s">
        <v>24</v>
      </c>
      <c r="F100" s="25"/>
      <c r="G100" s="30">
        <v>16.0</v>
      </c>
      <c r="H100" s="30">
        <v>0.0</v>
      </c>
      <c r="I100" s="30">
        <v>6.0</v>
      </c>
      <c r="J100" s="30">
        <v>1.0</v>
      </c>
      <c r="K100" s="11">
        <f t="shared" si="3"/>
        <v>23</v>
      </c>
      <c r="L100" s="29">
        <v>285.0</v>
      </c>
      <c r="M100" s="29">
        <v>317.0</v>
      </c>
      <c r="N100" s="12">
        <f t="shared" si="4"/>
        <v>0.08070175439</v>
      </c>
      <c r="O100" s="6" t="str">
        <f t="shared" si="5"/>
        <v>Apr-2022</v>
      </c>
      <c r="P100" s="6">
        <f t="shared" si="6"/>
        <v>2022</v>
      </c>
      <c r="Q100" s="25" t="s">
        <v>25</v>
      </c>
      <c r="R100" s="25" t="s">
        <v>26</v>
      </c>
      <c r="S100" s="25"/>
      <c r="T100" s="25"/>
      <c r="U100" s="25"/>
      <c r="V100" s="25"/>
      <c r="W100" s="25"/>
      <c r="X100" s="32"/>
      <c r="Y100" s="32"/>
      <c r="Z100" s="32"/>
      <c r="AA100" s="32"/>
      <c r="AB100" s="32"/>
      <c r="AC100" s="32"/>
    </row>
    <row r="101" ht="18.0" customHeight="1">
      <c r="A101" s="28">
        <v>44667.0</v>
      </c>
      <c r="B101" s="6">
        <f t="shared" si="1"/>
        <v>16</v>
      </c>
      <c r="C101" s="6" t="str">
        <f t="shared" si="2"/>
        <v>Saturday</v>
      </c>
      <c r="D101" s="9" t="s">
        <v>139</v>
      </c>
      <c r="E101" s="29" t="s">
        <v>24</v>
      </c>
      <c r="F101" s="25"/>
      <c r="G101" s="30">
        <v>18.0</v>
      </c>
      <c r="H101" s="30">
        <v>0.0</v>
      </c>
      <c r="I101" s="30">
        <v>0.0</v>
      </c>
      <c r="J101" s="30">
        <v>0.0</v>
      </c>
      <c r="K101" s="11">
        <f t="shared" si="3"/>
        <v>18</v>
      </c>
      <c r="L101" s="29">
        <v>386.0</v>
      </c>
      <c r="M101" s="29">
        <v>421.0</v>
      </c>
      <c r="N101" s="12">
        <f t="shared" si="4"/>
        <v>0.04663212435</v>
      </c>
      <c r="O101" s="6" t="str">
        <f t="shared" si="5"/>
        <v>Apr-2022</v>
      </c>
      <c r="P101" s="6">
        <f t="shared" si="6"/>
        <v>2022</v>
      </c>
      <c r="Q101" s="25" t="s">
        <v>25</v>
      </c>
      <c r="R101" s="25" t="s">
        <v>41</v>
      </c>
      <c r="S101" s="25"/>
      <c r="T101" s="25"/>
      <c r="U101" s="25"/>
      <c r="V101" s="25"/>
      <c r="W101" s="25"/>
      <c r="X101" s="32"/>
      <c r="Y101" s="32"/>
      <c r="Z101" s="32"/>
      <c r="AA101" s="32"/>
      <c r="AB101" s="32"/>
      <c r="AC101" s="32"/>
    </row>
    <row r="102" ht="18.0" customHeight="1">
      <c r="A102" s="28">
        <v>44668.0</v>
      </c>
      <c r="B102" s="6">
        <f t="shared" si="1"/>
        <v>16</v>
      </c>
      <c r="C102" s="6" t="str">
        <f t="shared" si="2"/>
        <v>Sunday</v>
      </c>
      <c r="D102" s="9" t="s">
        <v>140</v>
      </c>
      <c r="E102" s="29" t="s">
        <v>28</v>
      </c>
      <c r="F102" s="25"/>
      <c r="G102" s="30">
        <v>20.0</v>
      </c>
      <c r="H102" s="30">
        <v>0.0</v>
      </c>
      <c r="I102" s="30">
        <v>2.0</v>
      </c>
      <c r="J102" s="30">
        <v>2.0</v>
      </c>
      <c r="K102" s="11">
        <f t="shared" si="3"/>
        <v>24</v>
      </c>
      <c r="L102" s="29">
        <v>321.0</v>
      </c>
      <c r="M102" s="29">
        <v>421.0</v>
      </c>
      <c r="N102" s="12">
        <f t="shared" si="4"/>
        <v>0.07476635514</v>
      </c>
      <c r="O102" s="6" t="str">
        <f t="shared" si="5"/>
        <v>Apr-2022</v>
      </c>
      <c r="P102" s="6">
        <f t="shared" si="6"/>
        <v>2022</v>
      </c>
      <c r="Q102" s="25" t="s">
        <v>31</v>
      </c>
      <c r="R102" s="25" t="s">
        <v>31</v>
      </c>
      <c r="S102" s="25"/>
      <c r="T102" s="25"/>
      <c r="U102" s="25"/>
      <c r="V102" s="25"/>
      <c r="W102" s="25"/>
      <c r="X102" s="32"/>
      <c r="Y102" s="32"/>
      <c r="Z102" s="32"/>
      <c r="AA102" s="32"/>
      <c r="AB102" s="32"/>
      <c r="AC102" s="32"/>
    </row>
    <row r="103" ht="18.0" customHeight="1">
      <c r="A103" s="28">
        <v>44668.0</v>
      </c>
      <c r="B103" s="6">
        <f t="shared" si="1"/>
        <v>16</v>
      </c>
      <c r="C103" s="6" t="str">
        <f t="shared" si="2"/>
        <v>Sunday</v>
      </c>
      <c r="D103" s="9" t="s">
        <v>141</v>
      </c>
      <c r="E103" s="29" t="s">
        <v>28</v>
      </c>
      <c r="F103" s="25"/>
      <c r="G103" s="30">
        <v>24.0</v>
      </c>
      <c r="H103" s="30">
        <v>0.0</v>
      </c>
      <c r="I103" s="30">
        <v>2.0</v>
      </c>
      <c r="J103" s="30">
        <v>2.0</v>
      </c>
      <c r="K103" s="11">
        <f t="shared" si="3"/>
        <v>28</v>
      </c>
      <c r="L103" s="29">
        <v>393.0</v>
      </c>
      <c r="M103" s="29">
        <v>524.0</v>
      </c>
      <c r="N103" s="12">
        <f t="shared" si="4"/>
        <v>0.07124681934</v>
      </c>
      <c r="O103" s="6" t="str">
        <f t="shared" si="5"/>
        <v>Apr-2022</v>
      </c>
      <c r="P103" s="6">
        <f t="shared" si="6"/>
        <v>2022</v>
      </c>
      <c r="Q103" s="25" t="s">
        <v>25</v>
      </c>
      <c r="R103" s="25" t="s">
        <v>29</v>
      </c>
      <c r="S103" s="25"/>
      <c r="T103" s="25"/>
      <c r="U103" s="25"/>
      <c r="V103" s="25"/>
      <c r="W103" s="25"/>
      <c r="X103" s="32"/>
      <c r="Y103" s="32"/>
      <c r="Z103" s="32"/>
      <c r="AA103" s="32"/>
      <c r="AB103" s="32"/>
      <c r="AC103" s="32"/>
    </row>
    <row r="104" ht="18.0" customHeight="1">
      <c r="A104" s="28">
        <v>44671.0</v>
      </c>
      <c r="B104" s="6">
        <f t="shared" si="1"/>
        <v>17</v>
      </c>
      <c r="C104" s="6" t="str">
        <f t="shared" si="2"/>
        <v>Wednesday</v>
      </c>
      <c r="D104" s="9" t="s">
        <v>142</v>
      </c>
      <c r="E104" s="29" t="s">
        <v>24</v>
      </c>
      <c r="F104" s="25"/>
      <c r="G104" s="30">
        <v>19.0</v>
      </c>
      <c r="H104" s="30">
        <v>0.0</v>
      </c>
      <c r="I104" s="30">
        <v>4.0</v>
      </c>
      <c r="J104" s="30">
        <v>1.0</v>
      </c>
      <c r="K104" s="11">
        <f t="shared" si="3"/>
        <v>24</v>
      </c>
      <c r="L104" s="29">
        <v>222.0</v>
      </c>
      <c r="M104" s="29">
        <v>256.0</v>
      </c>
      <c r="N104" s="12">
        <f t="shared" si="4"/>
        <v>0.1081081081</v>
      </c>
      <c r="O104" s="6" t="str">
        <f t="shared" si="5"/>
        <v>Apr-2022</v>
      </c>
      <c r="P104" s="6">
        <f t="shared" si="6"/>
        <v>2022</v>
      </c>
      <c r="Q104" s="25" t="s">
        <v>25</v>
      </c>
      <c r="R104" s="25" t="s">
        <v>26</v>
      </c>
      <c r="S104" s="25"/>
      <c r="T104" s="25"/>
      <c r="U104" s="25"/>
      <c r="V104" s="25"/>
      <c r="W104" s="25"/>
      <c r="X104" s="32"/>
      <c r="Y104" s="32"/>
      <c r="Z104" s="32"/>
      <c r="AA104" s="32"/>
      <c r="AB104" s="32"/>
      <c r="AC104" s="32"/>
    </row>
    <row r="105" ht="18.0" customHeight="1">
      <c r="A105" s="28">
        <v>44671.0</v>
      </c>
      <c r="B105" s="6">
        <f t="shared" si="1"/>
        <v>17</v>
      </c>
      <c r="C105" s="6" t="str">
        <f t="shared" si="2"/>
        <v>Wednesday</v>
      </c>
      <c r="D105" s="9" t="s">
        <v>143</v>
      </c>
      <c r="E105" s="29" t="s">
        <v>24</v>
      </c>
      <c r="F105" s="25"/>
      <c r="G105" s="30">
        <v>16.0</v>
      </c>
      <c r="H105" s="30">
        <v>0.0</v>
      </c>
      <c r="I105" s="30">
        <v>2.0</v>
      </c>
      <c r="J105" s="30">
        <v>0.0</v>
      </c>
      <c r="K105" s="11">
        <f t="shared" si="3"/>
        <v>18</v>
      </c>
      <c r="L105" s="29">
        <v>196.0</v>
      </c>
      <c r="M105" s="29">
        <v>219.0</v>
      </c>
      <c r="N105" s="12">
        <f t="shared" si="4"/>
        <v>0.09183673469</v>
      </c>
      <c r="O105" s="6" t="str">
        <f t="shared" si="5"/>
        <v>Apr-2022</v>
      </c>
      <c r="P105" s="6">
        <f t="shared" si="6"/>
        <v>2022</v>
      </c>
      <c r="Q105" s="25" t="s">
        <v>25</v>
      </c>
      <c r="R105" s="25" t="s">
        <v>26</v>
      </c>
      <c r="S105" s="25"/>
      <c r="T105" s="25"/>
      <c r="U105" s="25"/>
      <c r="V105" s="25"/>
      <c r="W105" s="25"/>
      <c r="X105" s="32"/>
      <c r="Y105" s="32"/>
      <c r="Z105" s="32"/>
      <c r="AA105" s="32"/>
      <c r="AB105" s="32"/>
      <c r="AC105" s="32"/>
    </row>
    <row r="106" ht="18.0" customHeight="1">
      <c r="A106" s="28">
        <v>44672.0</v>
      </c>
      <c r="B106" s="6">
        <f t="shared" si="1"/>
        <v>17</v>
      </c>
      <c r="C106" s="6" t="str">
        <f t="shared" si="2"/>
        <v>Thursday</v>
      </c>
      <c r="D106" s="9" t="s">
        <v>144</v>
      </c>
      <c r="E106" s="29" t="s">
        <v>28</v>
      </c>
      <c r="F106" s="25"/>
      <c r="G106" s="30">
        <v>20.0</v>
      </c>
      <c r="H106" s="30">
        <v>0.0</v>
      </c>
      <c r="I106" s="30">
        <v>2.0</v>
      </c>
      <c r="J106" s="30">
        <v>1.0</v>
      </c>
      <c r="K106" s="11">
        <f t="shared" si="3"/>
        <v>23</v>
      </c>
      <c r="L106" s="29">
        <v>216.0</v>
      </c>
      <c r="M106" s="29">
        <v>288.0</v>
      </c>
      <c r="N106" s="12">
        <f t="shared" si="4"/>
        <v>0.1064814815</v>
      </c>
      <c r="O106" s="6" t="str">
        <f t="shared" si="5"/>
        <v>Apr-2022</v>
      </c>
      <c r="P106" s="6">
        <f t="shared" si="6"/>
        <v>2022</v>
      </c>
      <c r="Q106" s="25" t="s">
        <v>31</v>
      </c>
      <c r="R106" s="25" t="s">
        <v>33</v>
      </c>
      <c r="S106" s="25"/>
      <c r="T106" s="25"/>
      <c r="U106" s="25"/>
      <c r="V106" s="25"/>
      <c r="W106" s="25"/>
      <c r="X106" s="32"/>
      <c r="Y106" s="32"/>
      <c r="Z106" s="32"/>
      <c r="AA106" s="32"/>
      <c r="AB106" s="32"/>
      <c r="AC106" s="32"/>
    </row>
    <row r="107" ht="18.0" customHeight="1">
      <c r="A107" s="28">
        <v>44672.0</v>
      </c>
      <c r="B107" s="6">
        <f t="shared" si="1"/>
        <v>17</v>
      </c>
      <c r="C107" s="6" t="str">
        <f t="shared" si="2"/>
        <v>Thursday</v>
      </c>
      <c r="D107" s="9" t="s">
        <v>145</v>
      </c>
      <c r="E107" s="29" t="s">
        <v>28</v>
      </c>
      <c r="F107" s="25"/>
      <c r="G107" s="30">
        <v>19.0</v>
      </c>
      <c r="H107" s="30">
        <v>0.0</v>
      </c>
      <c r="I107" s="30">
        <v>2.0</v>
      </c>
      <c r="J107" s="30">
        <v>0.0</v>
      </c>
      <c r="K107" s="11">
        <f t="shared" si="3"/>
        <v>21</v>
      </c>
      <c r="L107" s="29">
        <v>181.0</v>
      </c>
      <c r="M107" s="29">
        <v>253.0</v>
      </c>
      <c r="N107" s="12">
        <f t="shared" si="4"/>
        <v>0.1160220994</v>
      </c>
      <c r="O107" s="6" t="str">
        <f t="shared" si="5"/>
        <v>Apr-2022</v>
      </c>
      <c r="P107" s="6">
        <f t="shared" si="6"/>
        <v>2022</v>
      </c>
      <c r="Q107" s="25" t="s">
        <v>31</v>
      </c>
      <c r="R107" s="25" t="s">
        <v>58</v>
      </c>
      <c r="S107" s="25"/>
      <c r="T107" s="25"/>
      <c r="U107" s="25"/>
      <c r="V107" s="25"/>
      <c r="W107" s="25"/>
      <c r="X107" s="32"/>
      <c r="Y107" s="32"/>
      <c r="Z107" s="32"/>
      <c r="AA107" s="32"/>
      <c r="AB107" s="32"/>
      <c r="AC107" s="32"/>
    </row>
    <row r="108" ht="18.0" customHeight="1">
      <c r="A108" s="28">
        <v>44673.0</v>
      </c>
      <c r="B108" s="6">
        <f t="shared" si="1"/>
        <v>17</v>
      </c>
      <c r="C108" s="6" t="str">
        <f t="shared" si="2"/>
        <v>Friday</v>
      </c>
      <c r="D108" s="9" t="s">
        <v>146</v>
      </c>
      <c r="E108" s="29" t="s">
        <v>24</v>
      </c>
      <c r="F108" s="25"/>
      <c r="G108" s="30">
        <v>21.0</v>
      </c>
      <c r="H108" s="30">
        <v>0.0</v>
      </c>
      <c r="I108" s="30">
        <v>2.0</v>
      </c>
      <c r="J108" s="30">
        <v>1.0</v>
      </c>
      <c r="K108" s="11">
        <f t="shared" si="3"/>
        <v>24</v>
      </c>
      <c r="L108" s="29">
        <v>308.0</v>
      </c>
      <c r="M108" s="29">
        <v>340.0</v>
      </c>
      <c r="N108" s="12">
        <f t="shared" si="4"/>
        <v>0.07792207792</v>
      </c>
      <c r="O108" s="6" t="str">
        <f t="shared" si="5"/>
        <v>Apr-2022</v>
      </c>
      <c r="P108" s="6">
        <f t="shared" si="6"/>
        <v>2022</v>
      </c>
      <c r="Q108" s="25" t="s">
        <v>31</v>
      </c>
      <c r="R108" s="25" t="s">
        <v>45</v>
      </c>
      <c r="S108" s="25"/>
      <c r="T108" s="25"/>
      <c r="U108" s="25"/>
      <c r="V108" s="25"/>
      <c r="W108" s="25"/>
      <c r="X108" s="32"/>
      <c r="Y108" s="32"/>
      <c r="Z108" s="32"/>
      <c r="AA108" s="32"/>
      <c r="AB108" s="32"/>
      <c r="AC108" s="32"/>
    </row>
    <row r="109" ht="18.0" customHeight="1">
      <c r="A109" s="28">
        <v>44674.0</v>
      </c>
      <c r="B109" s="6">
        <f t="shared" si="1"/>
        <v>17</v>
      </c>
      <c r="C109" s="6" t="str">
        <f t="shared" si="2"/>
        <v>Saturday</v>
      </c>
      <c r="D109" s="9" t="s">
        <v>147</v>
      </c>
      <c r="E109" s="29" t="s">
        <v>28</v>
      </c>
      <c r="F109" s="25"/>
      <c r="G109" s="30">
        <v>35.0</v>
      </c>
      <c r="H109" s="30">
        <v>0.0</v>
      </c>
      <c r="I109" s="30">
        <v>2.0</v>
      </c>
      <c r="J109" s="30">
        <v>1.0</v>
      </c>
      <c r="K109" s="11">
        <f t="shared" si="3"/>
        <v>38</v>
      </c>
      <c r="L109" s="29">
        <v>872.0</v>
      </c>
      <c r="M109" s="29">
        <v>1073.0</v>
      </c>
      <c r="N109" s="12">
        <f t="shared" si="4"/>
        <v>0.04357798165</v>
      </c>
      <c r="O109" s="6" t="str">
        <f t="shared" si="5"/>
        <v>Apr-2022</v>
      </c>
      <c r="P109" s="6">
        <f t="shared" si="6"/>
        <v>2022</v>
      </c>
      <c r="Q109" s="25" t="s">
        <v>25</v>
      </c>
      <c r="R109" s="25" t="s">
        <v>29</v>
      </c>
      <c r="S109" s="25"/>
      <c r="T109" s="25"/>
      <c r="U109" s="25"/>
      <c r="V109" s="25"/>
      <c r="W109" s="25"/>
      <c r="X109" s="32"/>
      <c r="Y109" s="32"/>
      <c r="Z109" s="32"/>
      <c r="AA109" s="32"/>
      <c r="AB109" s="32"/>
      <c r="AC109" s="32"/>
    </row>
    <row r="110" ht="18.0" customHeight="1">
      <c r="A110" s="28">
        <v>44676.0</v>
      </c>
      <c r="B110" s="6">
        <f t="shared" si="1"/>
        <v>17</v>
      </c>
      <c r="C110" s="6" t="str">
        <f t="shared" si="2"/>
        <v>Monday</v>
      </c>
      <c r="D110" s="9" t="s">
        <v>148</v>
      </c>
      <c r="E110" s="29" t="s">
        <v>39</v>
      </c>
      <c r="F110" s="25"/>
      <c r="G110" s="30">
        <v>20.0</v>
      </c>
      <c r="H110" s="30">
        <v>0.0</v>
      </c>
      <c r="I110" s="30">
        <v>0.0</v>
      </c>
      <c r="J110" s="30">
        <v>1.0</v>
      </c>
      <c r="K110" s="11">
        <f t="shared" si="3"/>
        <v>21</v>
      </c>
      <c r="L110" s="29">
        <v>275.0</v>
      </c>
      <c r="M110" s="29">
        <v>342.0</v>
      </c>
      <c r="N110" s="12">
        <f t="shared" si="4"/>
        <v>0.07636363636</v>
      </c>
      <c r="O110" s="6" t="str">
        <f t="shared" si="5"/>
        <v>Apr-2022</v>
      </c>
      <c r="P110" s="6">
        <f t="shared" si="6"/>
        <v>2022</v>
      </c>
      <c r="Q110" s="25" t="s">
        <v>31</v>
      </c>
      <c r="R110" s="25" t="s">
        <v>31</v>
      </c>
      <c r="S110" s="25"/>
      <c r="T110" s="25"/>
      <c r="U110" s="25"/>
      <c r="V110" s="25"/>
      <c r="W110" s="25"/>
      <c r="X110" s="32"/>
      <c r="Y110" s="32"/>
      <c r="Z110" s="32"/>
      <c r="AA110" s="32"/>
      <c r="AB110" s="32"/>
      <c r="AC110" s="32"/>
    </row>
    <row r="111" ht="18.0" customHeight="1">
      <c r="A111" s="28">
        <v>44676.0</v>
      </c>
      <c r="B111" s="6">
        <f t="shared" si="1"/>
        <v>17</v>
      </c>
      <c r="C111" s="6" t="str">
        <f t="shared" si="2"/>
        <v>Monday</v>
      </c>
      <c r="D111" s="9" t="s">
        <v>149</v>
      </c>
      <c r="E111" s="29" t="s">
        <v>28</v>
      </c>
      <c r="F111" s="25"/>
      <c r="G111" s="30">
        <v>24.0</v>
      </c>
      <c r="H111" s="30">
        <v>0.0</v>
      </c>
      <c r="I111" s="30">
        <v>2.0</v>
      </c>
      <c r="J111" s="30">
        <v>0.0</v>
      </c>
      <c r="K111" s="11">
        <f t="shared" si="3"/>
        <v>26</v>
      </c>
      <c r="L111" s="29">
        <v>265.0</v>
      </c>
      <c r="M111" s="29">
        <v>366.0</v>
      </c>
      <c r="N111" s="12">
        <f t="shared" si="4"/>
        <v>0.09811320755</v>
      </c>
      <c r="O111" s="6" t="str">
        <f t="shared" si="5"/>
        <v>Apr-2022</v>
      </c>
      <c r="P111" s="6">
        <f t="shared" si="6"/>
        <v>2022</v>
      </c>
      <c r="Q111" s="25" t="s">
        <v>31</v>
      </c>
      <c r="R111" s="25" t="s">
        <v>45</v>
      </c>
      <c r="S111" s="25"/>
      <c r="T111" s="25"/>
      <c r="U111" s="25"/>
      <c r="V111" s="25"/>
      <c r="W111" s="25"/>
      <c r="X111" s="32"/>
      <c r="Y111" s="32"/>
      <c r="Z111" s="32"/>
      <c r="AA111" s="32"/>
      <c r="AB111" s="32"/>
      <c r="AC111" s="32"/>
    </row>
    <row r="112" ht="18.0" customHeight="1">
      <c r="A112" s="28">
        <v>44678.0</v>
      </c>
      <c r="B112" s="6">
        <f t="shared" si="1"/>
        <v>18</v>
      </c>
      <c r="C112" s="6" t="str">
        <f t="shared" si="2"/>
        <v>Wednesday</v>
      </c>
      <c r="D112" s="9" t="s">
        <v>150</v>
      </c>
      <c r="E112" s="29" t="s">
        <v>28</v>
      </c>
      <c r="F112" s="25"/>
      <c r="G112" s="30">
        <v>13.0</v>
      </c>
      <c r="H112" s="30">
        <v>0.0</v>
      </c>
      <c r="I112" s="30">
        <v>0.0</v>
      </c>
      <c r="J112" s="30">
        <v>0.0</v>
      </c>
      <c r="K112" s="11">
        <f t="shared" si="3"/>
        <v>13</v>
      </c>
      <c r="L112" s="29">
        <v>169.0</v>
      </c>
      <c r="M112" s="29">
        <v>227.0</v>
      </c>
      <c r="N112" s="12">
        <f t="shared" si="4"/>
        <v>0.07692307692</v>
      </c>
      <c r="O112" s="6" t="str">
        <f t="shared" si="5"/>
        <v>Apr-2022</v>
      </c>
      <c r="P112" s="6">
        <f t="shared" si="6"/>
        <v>2022</v>
      </c>
      <c r="Q112" s="25" t="s">
        <v>31</v>
      </c>
      <c r="R112" s="25" t="s">
        <v>151</v>
      </c>
      <c r="S112" s="25"/>
      <c r="T112" s="25"/>
      <c r="U112" s="25"/>
      <c r="V112" s="25"/>
      <c r="W112" s="25"/>
      <c r="X112" s="32"/>
      <c r="Y112" s="32"/>
      <c r="Z112" s="32"/>
      <c r="AA112" s="32"/>
      <c r="AB112" s="32"/>
      <c r="AC112" s="32"/>
    </row>
    <row r="113" ht="18.0" customHeight="1">
      <c r="A113" s="28">
        <v>44680.0</v>
      </c>
      <c r="B113" s="6">
        <f t="shared" si="1"/>
        <v>18</v>
      </c>
      <c r="C113" s="6" t="str">
        <f t="shared" si="2"/>
        <v>Friday</v>
      </c>
      <c r="D113" s="9" t="s">
        <v>152</v>
      </c>
      <c r="E113" s="29" t="s">
        <v>28</v>
      </c>
      <c r="F113" s="25"/>
      <c r="G113" s="30">
        <v>53.0</v>
      </c>
      <c r="H113" s="30">
        <v>2.0</v>
      </c>
      <c r="I113" s="30">
        <v>6.0</v>
      </c>
      <c r="J113" s="30">
        <v>2.0</v>
      </c>
      <c r="K113" s="11">
        <f t="shared" si="3"/>
        <v>63</v>
      </c>
      <c r="L113" s="29">
        <v>767.0</v>
      </c>
      <c r="M113" s="29">
        <v>929.0</v>
      </c>
      <c r="N113" s="12">
        <f t="shared" si="4"/>
        <v>0.08213820078</v>
      </c>
      <c r="O113" s="6" t="str">
        <f t="shared" si="5"/>
        <v>Apr-2022</v>
      </c>
      <c r="P113" s="6">
        <f t="shared" si="6"/>
        <v>2022</v>
      </c>
      <c r="Q113" s="25" t="s">
        <v>25</v>
      </c>
      <c r="R113" s="25" t="s">
        <v>70</v>
      </c>
      <c r="S113" s="25"/>
      <c r="T113" s="25"/>
      <c r="U113" s="25"/>
      <c r="V113" s="25"/>
      <c r="W113" s="25"/>
      <c r="X113" s="32"/>
      <c r="Y113" s="32"/>
      <c r="Z113" s="32"/>
      <c r="AA113" s="32"/>
      <c r="AB113" s="32"/>
      <c r="AC113" s="32"/>
    </row>
    <row r="114" ht="18.0" customHeight="1">
      <c r="A114" s="28">
        <v>44681.0</v>
      </c>
      <c r="B114" s="6">
        <f t="shared" si="1"/>
        <v>18</v>
      </c>
      <c r="C114" s="6" t="str">
        <f t="shared" si="2"/>
        <v>Saturday</v>
      </c>
      <c r="D114" s="9" t="s">
        <v>153</v>
      </c>
      <c r="E114" s="29" t="s">
        <v>28</v>
      </c>
      <c r="F114" s="25"/>
      <c r="G114" s="30">
        <v>54.0</v>
      </c>
      <c r="H114" s="30">
        <v>0.0</v>
      </c>
      <c r="I114" s="30">
        <v>7.0</v>
      </c>
      <c r="J114" s="30">
        <v>2.0</v>
      </c>
      <c r="K114" s="11">
        <f t="shared" si="3"/>
        <v>63</v>
      </c>
      <c r="L114" s="29">
        <v>785.0</v>
      </c>
      <c r="M114" s="29">
        <v>946.0</v>
      </c>
      <c r="N114" s="12">
        <f t="shared" si="4"/>
        <v>0.08025477707</v>
      </c>
      <c r="O114" s="6" t="str">
        <f t="shared" si="5"/>
        <v>Apr-2022</v>
      </c>
      <c r="P114" s="6">
        <f t="shared" si="6"/>
        <v>2022</v>
      </c>
      <c r="Q114" s="25" t="s">
        <v>25</v>
      </c>
      <c r="R114" s="25" t="s">
        <v>70</v>
      </c>
      <c r="S114" s="25"/>
      <c r="T114" s="25"/>
      <c r="U114" s="25"/>
      <c r="V114" s="25"/>
      <c r="W114" s="25"/>
      <c r="X114" s="32"/>
      <c r="Y114" s="32"/>
      <c r="Z114" s="32"/>
      <c r="AA114" s="32"/>
      <c r="AB114" s="32"/>
      <c r="AC114" s="32"/>
    </row>
    <row r="115" ht="18.0" customHeight="1">
      <c r="A115" s="28">
        <v>44681.0</v>
      </c>
      <c r="B115" s="6">
        <f t="shared" si="1"/>
        <v>18</v>
      </c>
      <c r="C115" s="6" t="str">
        <f t="shared" si="2"/>
        <v>Saturday</v>
      </c>
      <c r="D115" s="9" t="s">
        <v>154</v>
      </c>
      <c r="E115" s="29" t="s">
        <v>28</v>
      </c>
      <c r="F115" s="25"/>
      <c r="G115" s="30">
        <v>38.0</v>
      </c>
      <c r="H115" s="30">
        <v>0.0</v>
      </c>
      <c r="I115" s="30">
        <v>6.0</v>
      </c>
      <c r="J115" s="30">
        <v>1.0</v>
      </c>
      <c r="K115" s="11">
        <f t="shared" si="3"/>
        <v>45</v>
      </c>
      <c r="L115" s="29">
        <v>1134.0</v>
      </c>
      <c r="M115" s="29">
        <v>1410.0</v>
      </c>
      <c r="N115" s="12">
        <f t="shared" si="4"/>
        <v>0.03968253968</v>
      </c>
      <c r="O115" s="6" t="str">
        <f t="shared" si="5"/>
        <v>Apr-2022</v>
      </c>
      <c r="P115" s="6">
        <f t="shared" si="6"/>
        <v>2022</v>
      </c>
      <c r="Q115" s="25" t="s">
        <v>25</v>
      </c>
      <c r="R115" s="25" t="s">
        <v>29</v>
      </c>
      <c r="S115" s="25"/>
      <c r="T115" s="25"/>
      <c r="U115" s="25"/>
      <c r="V115" s="25"/>
      <c r="W115" s="25"/>
      <c r="X115" s="32"/>
      <c r="Y115" s="32"/>
      <c r="Z115" s="32"/>
      <c r="AA115" s="32"/>
      <c r="AB115" s="32"/>
      <c r="AC115" s="32"/>
    </row>
    <row r="116" ht="18.0" customHeight="1">
      <c r="A116" s="33">
        <v>44682.0</v>
      </c>
      <c r="B116" s="6">
        <f t="shared" si="1"/>
        <v>18</v>
      </c>
      <c r="C116" s="6" t="str">
        <f t="shared" si="2"/>
        <v>Sunday</v>
      </c>
      <c r="D116" s="9" t="s">
        <v>155</v>
      </c>
      <c r="E116" s="29" t="s">
        <v>39</v>
      </c>
      <c r="F116" s="25"/>
      <c r="G116" s="34">
        <v>15.0</v>
      </c>
      <c r="H116" s="34">
        <v>0.0</v>
      </c>
      <c r="I116" s="34">
        <v>2.0</v>
      </c>
      <c r="J116" s="34">
        <v>0.0</v>
      </c>
      <c r="K116" s="35">
        <f>sum(G116:J116)</f>
        <v>17</v>
      </c>
      <c r="L116" s="36">
        <v>334.0</v>
      </c>
      <c r="M116" s="36">
        <v>384.0</v>
      </c>
      <c r="N116" s="37">
        <f t="shared" si="4"/>
        <v>0.05089820359</v>
      </c>
      <c r="O116" s="6" t="str">
        <f t="shared" si="5"/>
        <v>May-2022</v>
      </c>
      <c r="P116" s="6">
        <f t="shared" si="6"/>
        <v>2022</v>
      </c>
      <c r="Q116" s="25" t="s">
        <v>25</v>
      </c>
      <c r="R116" s="36" t="s">
        <v>41</v>
      </c>
      <c r="S116" s="25"/>
      <c r="T116" s="25"/>
      <c r="U116" s="25"/>
      <c r="V116" s="25"/>
      <c r="W116" s="25"/>
      <c r="X116" s="32"/>
      <c r="Y116" s="32"/>
      <c r="Z116" s="32"/>
      <c r="AA116" s="32"/>
      <c r="AB116" s="32"/>
      <c r="AC116" s="32"/>
    </row>
    <row r="117" ht="18.0" customHeight="1">
      <c r="A117" s="28">
        <v>44682.711805555555</v>
      </c>
      <c r="B117" s="6">
        <f t="shared" si="1"/>
        <v>18</v>
      </c>
      <c r="C117" s="6" t="str">
        <f t="shared" si="2"/>
        <v>Sunday</v>
      </c>
      <c r="D117" s="9" t="s">
        <v>156</v>
      </c>
      <c r="E117" s="29" t="s">
        <v>24</v>
      </c>
      <c r="F117" s="25"/>
      <c r="G117" s="30">
        <v>19.0</v>
      </c>
      <c r="H117" s="30">
        <v>0.0</v>
      </c>
      <c r="I117" s="30">
        <v>10.0</v>
      </c>
      <c r="J117" s="30">
        <v>0.0</v>
      </c>
      <c r="K117" s="11">
        <f t="shared" ref="K117:K119" si="7">SUM(G117:J117)</f>
        <v>29</v>
      </c>
      <c r="L117" s="29">
        <v>210.0</v>
      </c>
      <c r="M117" s="29">
        <v>267.0</v>
      </c>
      <c r="N117" s="12">
        <f t="shared" si="4"/>
        <v>0.1380952381</v>
      </c>
      <c r="O117" s="6" t="str">
        <f t="shared" si="5"/>
        <v>May-2022</v>
      </c>
      <c r="P117" s="6">
        <f t="shared" si="6"/>
        <v>2022</v>
      </c>
      <c r="Q117" s="25" t="s">
        <v>25</v>
      </c>
      <c r="R117" s="25" t="s">
        <v>26</v>
      </c>
      <c r="S117" s="25"/>
      <c r="T117" s="25"/>
      <c r="U117" s="25"/>
      <c r="V117" s="25"/>
      <c r="W117" s="25"/>
      <c r="X117" s="32"/>
      <c r="Y117" s="32"/>
      <c r="Z117" s="32"/>
      <c r="AA117" s="32"/>
      <c r="AB117" s="32"/>
      <c r="AC117" s="32"/>
    </row>
    <row r="118" ht="18.0" customHeight="1">
      <c r="A118" s="28">
        <v>44688.79513888889</v>
      </c>
      <c r="B118" s="6">
        <f t="shared" si="1"/>
        <v>19</v>
      </c>
      <c r="C118" s="6" t="str">
        <f t="shared" si="2"/>
        <v>Saturday</v>
      </c>
      <c r="D118" s="9" t="s">
        <v>157</v>
      </c>
      <c r="E118" s="29" t="s">
        <v>28</v>
      </c>
      <c r="F118" s="25"/>
      <c r="G118" s="30">
        <v>26.0</v>
      </c>
      <c r="H118" s="30">
        <v>0.0</v>
      </c>
      <c r="I118" s="30">
        <v>2.0</v>
      </c>
      <c r="J118" s="30">
        <v>0.0</v>
      </c>
      <c r="K118" s="11">
        <f t="shared" si="7"/>
        <v>28</v>
      </c>
      <c r="L118" s="29">
        <v>650.0</v>
      </c>
      <c r="M118" s="29">
        <v>830.0</v>
      </c>
      <c r="N118" s="12">
        <f t="shared" si="4"/>
        <v>0.04307692308</v>
      </c>
      <c r="O118" s="6" t="str">
        <f t="shared" si="5"/>
        <v>May-2022</v>
      </c>
      <c r="P118" s="6">
        <f t="shared" si="6"/>
        <v>2022</v>
      </c>
      <c r="Q118" s="25" t="s">
        <v>25</v>
      </c>
      <c r="R118" s="25" t="s">
        <v>29</v>
      </c>
      <c r="S118" s="25"/>
      <c r="T118" s="25"/>
      <c r="U118" s="25"/>
      <c r="V118" s="25"/>
      <c r="W118" s="25"/>
      <c r="X118" s="32"/>
      <c r="Y118" s="32"/>
      <c r="Z118" s="32"/>
      <c r="AA118" s="32"/>
      <c r="AB118" s="32"/>
      <c r="AC118" s="32"/>
    </row>
    <row r="119" ht="18.0" customHeight="1">
      <c r="A119" s="28">
        <v>44691.87847222222</v>
      </c>
      <c r="B119" s="6">
        <f t="shared" si="1"/>
        <v>19</v>
      </c>
      <c r="C119" s="6" t="str">
        <f t="shared" si="2"/>
        <v>Tuesday</v>
      </c>
      <c r="D119" s="9" t="s">
        <v>158</v>
      </c>
      <c r="E119" s="29" t="s">
        <v>28</v>
      </c>
      <c r="F119" s="25"/>
      <c r="G119" s="30">
        <v>41.0</v>
      </c>
      <c r="H119" s="30">
        <v>0.0</v>
      </c>
      <c r="I119" s="30">
        <v>6.0</v>
      </c>
      <c r="J119" s="30">
        <v>3.0</v>
      </c>
      <c r="K119" s="11">
        <f t="shared" si="7"/>
        <v>50</v>
      </c>
      <c r="L119" s="29">
        <v>454.0</v>
      </c>
      <c r="M119" s="29">
        <v>599.0</v>
      </c>
      <c r="N119" s="12">
        <f t="shared" si="4"/>
        <v>0.1101321586</v>
      </c>
      <c r="O119" s="6" t="str">
        <f t="shared" si="5"/>
        <v>May-2022</v>
      </c>
      <c r="P119" s="6">
        <f t="shared" si="6"/>
        <v>2022</v>
      </c>
      <c r="Q119" s="25" t="s">
        <v>25</v>
      </c>
      <c r="R119" s="25" t="s">
        <v>70</v>
      </c>
      <c r="S119" s="25"/>
      <c r="T119" s="25"/>
      <c r="U119" s="25"/>
      <c r="V119" s="25"/>
      <c r="W119" s="25"/>
      <c r="X119" s="32"/>
      <c r="Y119" s="32"/>
      <c r="Z119" s="32"/>
      <c r="AA119" s="32"/>
      <c r="AB119" s="32"/>
      <c r="AC119" s="32"/>
    </row>
    <row r="120" ht="18.0" customHeight="1">
      <c r="A120" s="33">
        <v>44693.0</v>
      </c>
      <c r="B120" s="6">
        <f t="shared" si="1"/>
        <v>20</v>
      </c>
      <c r="C120" s="6" t="str">
        <f t="shared" si="2"/>
        <v>Thursday</v>
      </c>
      <c r="D120" s="9" t="s">
        <v>159</v>
      </c>
      <c r="E120" s="29" t="s">
        <v>39</v>
      </c>
      <c r="F120" s="25"/>
      <c r="G120" s="34">
        <v>19.0</v>
      </c>
      <c r="H120" s="34">
        <v>0.0</v>
      </c>
      <c r="I120" s="34">
        <v>2.0</v>
      </c>
      <c r="J120" s="34">
        <v>2.0</v>
      </c>
      <c r="K120" s="35">
        <f>sum(G120:J120)</f>
        <v>23</v>
      </c>
      <c r="L120" s="36">
        <v>371.0</v>
      </c>
      <c r="M120" s="36">
        <v>419.0</v>
      </c>
      <c r="N120" s="37">
        <f t="shared" si="4"/>
        <v>0.06199460916</v>
      </c>
      <c r="O120" s="6" t="str">
        <f t="shared" si="5"/>
        <v>May-2022</v>
      </c>
      <c r="P120" s="6">
        <f t="shared" si="6"/>
        <v>2022</v>
      </c>
      <c r="Q120" s="25" t="s">
        <v>25</v>
      </c>
      <c r="R120" s="25" t="s">
        <v>41</v>
      </c>
      <c r="S120" s="25"/>
      <c r="T120" s="25"/>
      <c r="U120" s="25"/>
      <c r="V120" s="25"/>
      <c r="W120" s="25"/>
      <c r="X120" s="32"/>
      <c r="Y120" s="32"/>
      <c r="Z120" s="32"/>
      <c r="AA120" s="32"/>
      <c r="AB120" s="32"/>
      <c r="AC120" s="32"/>
    </row>
    <row r="121" ht="18.0" customHeight="1">
      <c r="A121" s="28">
        <v>44693.086805555555</v>
      </c>
      <c r="B121" s="6">
        <f t="shared" si="1"/>
        <v>20</v>
      </c>
      <c r="C121" s="6" t="str">
        <f t="shared" si="2"/>
        <v>Thursday</v>
      </c>
      <c r="D121" s="9" t="s">
        <v>160</v>
      </c>
      <c r="E121" s="29" t="s">
        <v>28</v>
      </c>
      <c r="F121" s="25"/>
      <c r="G121" s="30">
        <v>20.0</v>
      </c>
      <c r="H121" s="30">
        <v>0.0</v>
      </c>
      <c r="I121" s="30">
        <v>4.0</v>
      </c>
      <c r="J121" s="30">
        <v>1.0</v>
      </c>
      <c r="K121" s="11">
        <f t="shared" ref="K121:K127" si="8">SUM(G121:J121)</f>
        <v>25</v>
      </c>
      <c r="L121" s="29">
        <v>195.0</v>
      </c>
      <c r="M121" s="29">
        <v>269.0</v>
      </c>
      <c r="N121" s="12">
        <f t="shared" si="4"/>
        <v>0.1282051282</v>
      </c>
      <c r="O121" s="6" t="str">
        <f t="shared" si="5"/>
        <v>May-2022</v>
      </c>
      <c r="P121" s="6">
        <f t="shared" si="6"/>
        <v>2022</v>
      </c>
      <c r="Q121" s="25" t="s">
        <v>31</v>
      </c>
      <c r="R121" s="25" t="s">
        <v>45</v>
      </c>
      <c r="S121" s="25"/>
      <c r="T121" s="25"/>
      <c r="U121" s="25"/>
      <c r="V121" s="25"/>
      <c r="W121" s="25"/>
      <c r="X121" s="32"/>
      <c r="Y121" s="32"/>
      <c r="Z121" s="32"/>
      <c r="AA121" s="32"/>
      <c r="AB121" s="32"/>
      <c r="AC121" s="32"/>
    </row>
    <row r="122" ht="18.0" customHeight="1">
      <c r="A122" s="28">
        <v>44693.92013888889</v>
      </c>
      <c r="B122" s="6">
        <f t="shared" si="1"/>
        <v>20</v>
      </c>
      <c r="C122" s="6" t="str">
        <f t="shared" si="2"/>
        <v>Thursday</v>
      </c>
      <c r="D122" s="9" t="s">
        <v>161</v>
      </c>
      <c r="E122" s="29" t="s">
        <v>24</v>
      </c>
      <c r="F122" s="25"/>
      <c r="G122" s="30">
        <v>20.0</v>
      </c>
      <c r="H122" s="30">
        <v>0.0</v>
      </c>
      <c r="I122" s="30">
        <v>2.0</v>
      </c>
      <c r="J122" s="30">
        <v>1.0</v>
      </c>
      <c r="K122" s="11">
        <f t="shared" si="8"/>
        <v>23</v>
      </c>
      <c r="L122" s="29">
        <v>212.0</v>
      </c>
      <c r="M122" s="29">
        <v>251.0</v>
      </c>
      <c r="N122" s="12">
        <f t="shared" si="4"/>
        <v>0.108490566</v>
      </c>
      <c r="O122" s="6" t="str">
        <f t="shared" si="5"/>
        <v>May-2022</v>
      </c>
      <c r="P122" s="6">
        <f t="shared" si="6"/>
        <v>2022</v>
      </c>
      <c r="Q122" s="25" t="s">
        <v>31</v>
      </c>
      <c r="R122" s="25" t="s">
        <v>45</v>
      </c>
      <c r="S122" s="25"/>
      <c r="T122" s="25"/>
      <c r="U122" s="25"/>
      <c r="V122" s="25"/>
      <c r="W122" s="25"/>
      <c r="X122" s="32"/>
      <c r="Y122" s="32"/>
      <c r="Z122" s="32"/>
      <c r="AA122" s="32"/>
      <c r="AB122" s="32"/>
      <c r="AC122" s="32"/>
    </row>
    <row r="123" ht="18.0" customHeight="1">
      <c r="A123" s="28">
        <v>44696.12847222222</v>
      </c>
      <c r="B123" s="6">
        <f t="shared" si="1"/>
        <v>20</v>
      </c>
      <c r="C123" s="6" t="str">
        <f t="shared" si="2"/>
        <v>Sunday</v>
      </c>
      <c r="D123" s="9" t="s">
        <v>162</v>
      </c>
      <c r="E123" s="29" t="s">
        <v>28</v>
      </c>
      <c r="F123" s="25"/>
      <c r="G123" s="30">
        <v>20.0</v>
      </c>
      <c r="H123" s="30">
        <v>0.0</v>
      </c>
      <c r="I123" s="30">
        <v>2.0</v>
      </c>
      <c r="J123" s="30">
        <v>2.0</v>
      </c>
      <c r="K123" s="11">
        <f t="shared" si="8"/>
        <v>24</v>
      </c>
      <c r="L123" s="29">
        <v>312.0</v>
      </c>
      <c r="M123" s="29">
        <v>398.0</v>
      </c>
      <c r="N123" s="12">
        <f t="shared" si="4"/>
        <v>0.07692307692</v>
      </c>
      <c r="O123" s="6" t="str">
        <f t="shared" si="5"/>
        <v>May-2022</v>
      </c>
      <c r="P123" s="6">
        <f t="shared" si="6"/>
        <v>2022</v>
      </c>
      <c r="Q123" s="25" t="s">
        <v>25</v>
      </c>
      <c r="R123" s="25" t="s">
        <v>29</v>
      </c>
      <c r="S123" s="25"/>
      <c r="T123" s="25"/>
      <c r="U123" s="25"/>
      <c r="V123" s="25"/>
      <c r="W123" s="25"/>
      <c r="X123" s="32"/>
      <c r="Y123" s="32"/>
      <c r="Z123" s="32"/>
      <c r="AA123" s="32"/>
      <c r="AB123" s="32"/>
      <c r="AC123" s="32"/>
    </row>
    <row r="124" ht="18.0" customHeight="1">
      <c r="A124" s="28">
        <v>44696.75347222222</v>
      </c>
      <c r="B124" s="6">
        <f t="shared" si="1"/>
        <v>20</v>
      </c>
      <c r="C124" s="6" t="str">
        <f t="shared" si="2"/>
        <v>Sunday</v>
      </c>
      <c r="D124" s="9" t="s">
        <v>163</v>
      </c>
      <c r="E124" s="29" t="s">
        <v>24</v>
      </c>
      <c r="F124" s="25"/>
      <c r="G124" s="30">
        <v>15.0</v>
      </c>
      <c r="H124" s="30">
        <v>0.0</v>
      </c>
      <c r="I124" s="30">
        <v>4.0</v>
      </c>
      <c r="J124" s="30">
        <v>1.0</v>
      </c>
      <c r="K124" s="11">
        <f t="shared" si="8"/>
        <v>20</v>
      </c>
      <c r="L124" s="29">
        <v>147.0</v>
      </c>
      <c r="M124" s="29">
        <v>169.0</v>
      </c>
      <c r="N124" s="12">
        <f t="shared" si="4"/>
        <v>0.1360544218</v>
      </c>
      <c r="O124" s="6" t="str">
        <f t="shared" si="5"/>
        <v>May-2022</v>
      </c>
      <c r="P124" s="6">
        <f t="shared" si="6"/>
        <v>2022</v>
      </c>
      <c r="Q124" s="25" t="s">
        <v>25</v>
      </c>
      <c r="R124" s="25" t="s">
        <v>26</v>
      </c>
      <c r="S124" s="25"/>
      <c r="T124" s="25"/>
      <c r="U124" s="25"/>
      <c r="V124" s="25"/>
      <c r="W124" s="25"/>
      <c r="X124" s="32"/>
      <c r="Y124" s="32"/>
      <c r="Z124" s="32"/>
      <c r="AA124" s="32"/>
      <c r="AB124" s="32"/>
      <c r="AC124" s="32"/>
    </row>
    <row r="125" ht="18.0" customHeight="1">
      <c r="A125" s="28">
        <v>44697.92013888889</v>
      </c>
      <c r="B125" s="6">
        <f t="shared" si="1"/>
        <v>20</v>
      </c>
      <c r="C125" s="6" t="str">
        <f t="shared" si="2"/>
        <v>Monday</v>
      </c>
      <c r="D125" s="9" t="s">
        <v>164</v>
      </c>
      <c r="E125" s="29" t="s">
        <v>28</v>
      </c>
      <c r="F125" s="25"/>
      <c r="G125" s="30">
        <v>21.0</v>
      </c>
      <c r="H125" s="30">
        <v>0.0</v>
      </c>
      <c r="I125" s="30">
        <v>4.0</v>
      </c>
      <c r="J125" s="30">
        <v>5.0</v>
      </c>
      <c r="K125" s="11">
        <f t="shared" si="8"/>
        <v>30</v>
      </c>
      <c r="L125" s="29">
        <v>244.0</v>
      </c>
      <c r="M125" s="29">
        <v>324.0</v>
      </c>
      <c r="N125" s="12">
        <f t="shared" si="4"/>
        <v>0.1229508197</v>
      </c>
      <c r="O125" s="6" t="str">
        <f t="shared" si="5"/>
        <v>May-2022</v>
      </c>
      <c r="P125" s="6">
        <f t="shared" si="6"/>
        <v>2022</v>
      </c>
      <c r="Q125" s="25" t="s">
        <v>31</v>
      </c>
      <c r="R125" s="25" t="s">
        <v>45</v>
      </c>
      <c r="S125" s="25"/>
      <c r="T125" s="25"/>
      <c r="U125" s="25"/>
      <c r="V125" s="25"/>
      <c r="W125" s="25"/>
      <c r="X125" s="32"/>
      <c r="Y125" s="32"/>
      <c r="Z125" s="32"/>
      <c r="AA125" s="32"/>
      <c r="AB125" s="32"/>
      <c r="AC125" s="32"/>
    </row>
    <row r="126" ht="18.0" customHeight="1">
      <c r="A126" s="28">
        <v>44698.211805555555</v>
      </c>
      <c r="B126" s="6">
        <f t="shared" si="1"/>
        <v>20</v>
      </c>
      <c r="C126" s="6" t="str">
        <f t="shared" si="2"/>
        <v>Tuesday</v>
      </c>
      <c r="D126" s="9" t="s">
        <v>165</v>
      </c>
      <c r="E126" s="29" t="s">
        <v>24</v>
      </c>
      <c r="F126" s="25"/>
      <c r="G126" s="30">
        <v>13.0</v>
      </c>
      <c r="H126" s="30">
        <v>0.0</v>
      </c>
      <c r="I126" s="30">
        <v>4.0</v>
      </c>
      <c r="J126" s="30">
        <v>1.0</v>
      </c>
      <c r="K126" s="11">
        <f t="shared" si="8"/>
        <v>18</v>
      </c>
      <c r="L126" s="29">
        <v>149.0</v>
      </c>
      <c r="M126" s="29">
        <v>175.0</v>
      </c>
      <c r="N126" s="12">
        <f t="shared" si="4"/>
        <v>0.1208053691</v>
      </c>
      <c r="O126" s="6" t="str">
        <f t="shared" si="5"/>
        <v>May-2022</v>
      </c>
      <c r="P126" s="6">
        <f t="shared" si="6"/>
        <v>2022</v>
      </c>
      <c r="Q126" s="25" t="s">
        <v>25</v>
      </c>
      <c r="R126" s="25" t="s">
        <v>26</v>
      </c>
      <c r="S126" s="25"/>
      <c r="T126" s="25"/>
      <c r="U126" s="25"/>
      <c r="V126" s="25"/>
      <c r="W126" s="25"/>
      <c r="X126" s="32"/>
      <c r="Y126" s="32"/>
      <c r="Z126" s="32"/>
      <c r="AA126" s="32"/>
      <c r="AB126" s="32"/>
      <c r="AC126" s="32"/>
    </row>
    <row r="127" ht="18.0" customHeight="1">
      <c r="A127" s="28">
        <v>44700.086805555555</v>
      </c>
      <c r="B127" s="6">
        <f t="shared" si="1"/>
        <v>21</v>
      </c>
      <c r="C127" s="6" t="str">
        <f t="shared" si="2"/>
        <v>Thursday</v>
      </c>
      <c r="D127" s="9" t="s">
        <v>166</v>
      </c>
      <c r="E127" s="29" t="s">
        <v>28</v>
      </c>
      <c r="F127" s="25"/>
      <c r="G127" s="30">
        <v>21.0</v>
      </c>
      <c r="H127" s="30">
        <v>0.0</v>
      </c>
      <c r="I127" s="30">
        <v>6.0</v>
      </c>
      <c r="J127" s="30">
        <v>1.0</v>
      </c>
      <c r="K127" s="11">
        <f t="shared" si="8"/>
        <v>28</v>
      </c>
      <c r="L127" s="29">
        <v>212.0</v>
      </c>
      <c r="M127" s="29">
        <v>285.0</v>
      </c>
      <c r="N127" s="12">
        <f t="shared" si="4"/>
        <v>0.1320754717</v>
      </c>
      <c r="O127" s="6" t="str">
        <f t="shared" si="5"/>
        <v>May-2022</v>
      </c>
      <c r="P127" s="6">
        <f t="shared" si="6"/>
        <v>2022</v>
      </c>
      <c r="Q127" s="25" t="s">
        <v>31</v>
      </c>
      <c r="R127" s="25" t="s">
        <v>167</v>
      </c>
      <c r="S127" s="25"/>
      <c r="T127" s="25"/>
      <c r="U127" s="25"/>
      <c r="V127" s="25"/>
      <c r="W127" s="25"/>
      <c r="X127" s="32"/>
      <c r="Y127" s="32"/>
      <c r="Z127" s="32"/>
      <c r="AA127" s="32"/>
      <c r="AB127" s="32"/>
      <c r="AC127" s="32"/>
    </row>
    <row r="128" ht="18.0" customHeight="1">
      <c r="A128" s="33">
        <v>44701.0</v>
      </c>
      <c r="B128" s="6">
        <f t="shared" si="1"/>
        <v>21</v>
      </c>
      <c r="C128" s="6" t="str">
        <f t="shared" si="2"/>
        <v>Friday</v>
      </c>
      <c r="D128" s="9" t="s">
        <v>168</v>
      </c>
      <c r="E128" s="29" t="s">
        <v>39</v>
      </c>
      <c r="F128" s="25"/>
      <c r="G128" s="34">
        <v>19.0</v>
      </c>
      <c r="H128" s="34">
        <v>0.0</v>
      </c>
      <c r="I128" s="34">
        <v>6.0</v>
      </c>
      <c r="J128" s="34">
        <v>2.0</v>
      </c>
      <c r="K128" s="35">
        <f>sum(G128:J128)</f>
        <v>27</v>
      </c>
      <c r="L128" s="36">
        <v>378.0</v>
      </c>
      <c r="M128" s="36">
        <v>442.0</v>
      </c>
      <c r="N128" s="37">
        <f t="shared" si="4"/>
        <v>0.07142857143</v>
      </c>
      <c r="O128" s="6" t="str">
        <f t="shared" si="5"/>
        <v>May-2022</v>
      </c>
      <c r="P128" s="6">
        <f t="shared" si="6"/>
        <v>2022</v>
      </c>
      <c r="Q128" s="25" t="s">
        <v>25</v>
      </c>
      <c r="R128" s="36" t="s">
        <v>70</v>
      </c>
      <c r="S128" s="25"/>
      <c r="T128" s="25"/>
      <c r="U128" s="25"/>
      <c r="V128" s="25"/>
      <c r="W128" s="25"/>
      <c r="X128" s="32"/>
      <c r="Y128" s="32"/>
      <c r="Z128" s="32"/>
      <c r="AA128" s="32"/>
      <c r="AB128" s="32"/>
      <c r="AC128" s="32"/>
    </row>
    <row r="129" ht="18.0" customHeight="1">
      <c r="A129" s="28">
        <v>44701.04513888889</v>
      </c>
      <c r="B129" s="6">
        <f t="shared" si="1"/>
        <v>21</v>
      </c>
      <c r="C129" s="6" t="str">
        <f t="shared" si="2"/>
        <v>Friday</v>
      </c>
      <c r="D129" s="9" t="s">
        <v>169</v>
      </c>
      <c r="E129" s="29" t="s">
        <v>24</v>
      </c>
      <c r="F129" s="25"/>
      <c r="G129" s="30">
        <v>16.0</v>
      </c>
      <c r="H129" s="30">
        <v>0.0</v>
      </c>
      <c r="I129" s="30">
        <v>2.0</v>
      </c>
      <c r="J129" s="30">
        <v>2.0</v>
      </c>
      <c r="K129" s="11">
        <f t="shared" ref="K129:K132" si="9">SUM(G129:J129)</f>
        <v>20</v>
      </c>
      <c r="L129" s="29">
        <v>186.0</v>
      </c>
      <c r="M129" s="29">
        <v>222.0</v>
      </c>
      <c r="N129" s="12">
        <f t="shared" si="4"/>
        <v>0.1075268817</v>
      </c>
      <c r="O129" s="6" t="str">
        <f t="shared" si="5"/>
        <v>May-2022</v>
      </c>
      <c r="P129" s="6">
        <f t="shared" si="6"/>
        <v>2022</v>
      </c>
      <c r="Q129" s="25" t="s">
        <v>31</v>
      </c>
      <c r="R129" s="25" t="s">
        <v>33</v>
      </c>
      <c r="S129" s="25"/>
      <c r="T129" s="25"/>
      <c r="U129" s="25"/>
      <c r="V129" s="25"/>
      <c r="W129" s="25"/>
      <c r="X129" s="32"/>
      <c r="Y129" s="32"/>
      <c r="Z129" s="32"/>
      <c r="AA129" s="32"/>
      <c r="AB129" s="32"/>
      <c r="AC129" s="32"/>
    </row>
    <row r="130" ht="18.0" customHeight="1">
      <c r="A130" s="28">
        <v>44701.12847222222</v>
      </c>
      <c r="B130" s="6">
        <f t="shared" si="1"/>
        <v>21</v>
      </c>
      <c r="C130" s="6" t="str">
        <f t="shared" si="2"/>
        <v>Friday</v>
      </c>
      <c r="D130" s="9" t="s">
        <v>170</v>
      </c>
      <c r="E130" s="29" t="s">
        <v>28</v>
      </c>
      <c r="F130" s="25"/>
      <c r="G130" s="30">
        <v>36.0</v>
      </c>
      <c r="H130" s="30">
        <v>0.0</v>
      </c>
      <c r="I130" s="30">
        <v>4.0</v>
      </c>
      <c r="J130" s="30">
        <v>2.0</v>
      </c>
      <c r="K130" s="11">
        <f t="shared" si="9"/>
        <v>42</v>
      </c>
      <c r="L130" s="29">
        <v>340.0</v>
      </c>
      <c r="M130" s="29">
        <v>424.0</v>
      </c>
      <c r="N130" s="12">
        <f t="shared" si="4"/>
        <v>0.1235294118</v>
      </c>
      <c r="O130" s="6" t="str">
        <f t="shared" si="5"/>
        <v>May-2022</v>
      </c>
      <c r="P130" s="6">
        <f t="shared" si="6"/>
        <v>2022</v>
      </c>
      <c r="Q130" s="25" t="s">
        <v>25</v>
      </c>
      <c r="R130" s="25" t="s">
        <v>171</v>
      </c>
      <c r="S130" s="25"/>
      <c r="T130" s="25"/>
      <c r="U130" s="25"/>
      <c r="V130" s="25"/>
      <c r="W130" s="25"/>
      <c r="X130" s="32"/>
      <c r="Y130" s="32"/>
      <c r="Z130" s="32"/>
      <c r="AA130" s="32"/>
      <c r="AB130" s="32"/>
      <c r="AC130" s="32"/>
    </row>
    <row r="131" ht="18.0" customHeight="1">
      <c r="A131" s="28">
        <v>44702.92013888889</v>
      </c>
      <c r="B131" s="6">
        <f t="shared" si="1"/>
        <v>21</v>
      </c>
      <c r="C131" s="6" t="str">
        <f t="shared" si="2"/>
        <v>Saturday</v>
      </c>
      <c r="D131" s="9" t="s">
        <v>172</v>
      </c>
      <c r="E131" s="29" t="s">
        <v>28</v>
      </c>
      <c r="F131" s="25"/>
      <c r="G131" s="30">
        <v>29.0</v>
      </c>
      <c r="H131" s="30">
        <v>0.0</v>
      </c>
      <c r="I131" s="30">
        <v>6.0</v>
      </c>
      <c r="J131" s="30">
        <v>1.0</v>
      </c>
      <c r="K131" s="11">
        <f t="shared" si="9"/>
        <v>36</v>
      </c>
      <c r="L131" s="29">
        <v>423.0</v>
      </c>
      <c r="M131" s="29">
        <v>521.0</v>
      </c>
      <c r="N131" s="12">
        <f t="shared" si="4"/>
        <v>0.08510638298</v>
      </c>
      <c r="O131" s="6" t="str">
        <f t="shared" si="5"/>
        <v>May-2022</v>
      </c>
      <c r="P131" s="6">
        <f t="shared" si="6"/>
        <v>2022</v>
      </c>
      <c r="Q131" s="25" t="s">
        <v>25</v>
      </c>
      <c r="R131" s="25" t="s">
        <v>29</v>
      </c>
      <c r="S131" s="25"/>
      <c r="T131" s="25"/>
      <c r="U131" s="25"/>
      <c r="V131" s="25"/>
      <c r="W131" s="25"/>
      <c r="X131" s="32"/>
      <c r="Y131" s="32"/>
      <c r="Z131" s="32"/>
      <c r="AA131" s="32"/>
      <c r="AB131" s="32"/>
      <c r="AC131" s="32"/>
    </row>
    <row r="132" ht="18.0" customHeight="1">
      <c r="A132" s="28">
        <v>44703.87847222222</v>
      </c>
      <c r="B132" s="6">
        <f t="shared" si="1"/>
        <v>21</v>
      </c>
      <c r="C132" s="6" t="str">
        <f t="shared" si="2"/>
        <v>Sunday</v>
      </c>
      <c r="D132" s="9" t="s">
        <v>173</v>
      </c>
      <c r="E132" s="29" t="s">
        <v>28</v>
      </c>
      <c r="F132" s="25"/>
      <c r="G132" s="30">
        <v>19.0</v>
      </c>
      <c r="H132" s="30">
        <v>0.0</v>
      </c>
      <c r="I132" s="30">
        <v>4.0</v>
      </c>
      <c r="J132" s="30">
        <v>1.0</v>
      </c>
      <c r="K132" s="11">
        <f t="shared" si="9"/>
        <v>24</v>
      </c>
      <c r="L132" s="29">
        <v>199.0</v>
      </c>
      <c r="M132" s="29">
        <v>253.0</v>
      </c>
      <c r="N132" s="12">
        <f t="shared" si="4"/>
        <v>0.1206030151</v>
      </c>
      <c r="O132" s="6" t="str">
        <f t="shared" si="5"/>
        <v>May-2022</v>
      </c>
      <c r="P132" s="6">
        <f t="shared" si="6"/>
        <v>2022</v>
      </c>
      <c r="Q132" s="25" t="s">
        <v>31</v>
      </c>
      <c r="R132" s="25" t="s">
        <v>45</v>
      </c>
      <c r="S132" s="25"/>
      <c r="T132" s="25"/>
      <c r="U132" s="25"/>
      <c r="V132" s="25"/>
      <c r="W132" s="25"/>
      <c r="X132" s="32"/>
      <c r="Y132" s="32"/>
      <c r="Z132" s="32"/>
      <c r="AA132" s="32"/>
      <c r="AB132" s="32"/>
      <c r="AC132" s="32"/>
    </row>
    <row r="133" ht="18.0" customHeight="1">
      <c r="A133" s="33">
        <v>44704.0</v>
      </c>
      <c r="B133" s="6">
        <f t="shared" si="1"/>
        <v>21</v>
      </c>
      <c r="C133" s="6" t="str">
        <f t="shared" si="2"/>
        <v>Monday</v>
      </c>
      <c r="D133" s="9" t="s">
        <v>174</v>
      </c>
      <c r="E133" s="36" t="s">
        <v>39</v>
      </c>
      <c r="F133" s="36"/>
      <c r="G133" s="34">
        <v>24.0</v>
      </c>
      <c r="H133" s="34">
        <v>0.0</v>
      </c>
      <c r="I133" s="34">
        <v>6.0</v>
      </c>
      <c r="J133" s="34">
        <v>0.0</v>
      </c>
      <c r="K133" s="35">
        <f>sum(G133:J133)</f>
        <v>30</v>
      </c>
      <c r="L133" s="36">
        <v>592.0</v>
      </c>
      <c r="M133" s="36">
        <v>667.0</v>
      </c>
      <c r="N133" s="37">
        <f t="shared" si="4"/>
        <v>0.05067567568</v>
      </c>
      <c r="O133" s="6" t="str">
        <f t="shared" si="5"/>
        <v>May-2022</v>
      </c>
      <c r="P133" s="6">
        <f t="shared" si="6"/>
        <v>2022</v>
      </c>
      <c r="Q133" s="25" t="s">
        <v>31</v>
      </c>
      <c r="R133" s="25" t="s">
        <v>45</v>
      </c>
      <c r="S133" s="25"/>
      <c r="T133" s="25"/>
      <c r="U133" s="25"/>
      <c r="V133" s="25"/>
      <c r="W133" s="25"/>
      <c r="X133" s="32"/>
      <c r="Y133" s="32"/>
      <c r="Z133" s="32"/>
      <c r="AA133" s="32"/>
      <c r="AB133" s="32"/>
      <c r="AC133" s="32"/>
    </row>
    <row r="134" ht="18.0" customHeight="1">
      <c r="A134" s="28">
        <v>44704.836805555555</v>
      </c>
      <c r="B134" s="6">
        <f t="shared" si="1"/>
        <v>21</v>
      </c>
      <c r="C134" s="6" t="str">
        <f t="shared" si="2"/>
        <v>Monday</v>
      </c>
      <c r="D134" s="9" t="s">
        <v>175</v>
      </c>
      <c r="E134" s="29" t="s">
        <v>28</v>
      </c>
      <c r="F134" s="25"/>
      <c r="G134" s="30">
        <v>21.0</v>
      </c>
      <c r="H134" s="30">
        <v>0.0</v>
      </c>
      <c r="I134" s="30">
        <v>6.0</v>
      </c>
      <c r="J134" s="30">
        <v>1.0</v>
      </c>
      <c r="K134" s="11">
        <f t="shared" ref="K134:K285" si="10">SUM(G134:J134)</f>
        <v>28</v>
      </c>
      <c r="L134" s="29">
        <v>305.0</v>
      </c>
      <c r="M134" s="29">
        <v>393.0</v>
      </c>
      <c r="N134" s="12">
        <f t="shared" si="4"/>
        <v>0.09180327869</v>
      </c>
      <c r="O134" s="6" t="str">
        <f t="shared" si="5"/>
        <v>May-2022</v>
      </c>
      <c r="P134" s="6">
        <f t="shared" si="6"/>
        <v>2022</v>
      </c>
      <c r="Q134" s="25" t="s">
        <v>31</v>
      </c>
      <c r="R134" s="25" t="s">
        <v>176</v>
      </c>
      <c r="S134" s="25"/>
      <c r="T134" s="25"/>
      <c r="U134" s="25"/>
      <c r="V134" s="25"/>
      <c r="W134" s="25"/>
      <c r="X134" s="32"/>
      <c r="Y134" s="32"/>
      <c r="Z134" s="32"/>
      <c r="AA134" s="32"/>
      <c r="AB134" s="32"/>
      <c r="AC134" s="32"/>
    </row>
    <row r="135" ht="18.0" customHeight="1">
      <c r="A135" s="28">
        <v>44705.086805555555</v>
      </c>
      <c r="B135" s="6">
        <f t="shared" si="1"/>
        <v>21</v>
      </c>
      <c r="C135" s="6" t="str">
        <f t="shared" si="2"/>
        <v>Tuesday</v>
      </c>
      <c r="D135" s="9" t="s">
        <v>177</v>
      </c>
      <c r="E135" s="29" t="s">
        <v>28</v>
      </c>
      <c r="F135" s="25"/>
      <c r="G135" s="30">
        <v>37.0</v>
      </c>
      <c r="H135" s="30">
        <v>0.0</v>
      </c>
      <c r="I135" s="30">
        <v>8.0</v>
      </c>
      <c r="J135" s="30">
        <v>2.0</v>
      </c>
      <c r="K135" s="11">
        <f t="shared" si="10"/>
        <v>47</v>
      </c>
      <c r="L135" s="29">
        <v>646.0</v>
      </c>
      <c r="M135" s="29">
        <v>783.0</v>
      </c>
      <c r="N135" s="12">
        <f t="shared" si="4"/>
        <v>0.07275541796</v>
      </c>
      <c r="O135" s="6" t="str">
        <f t="shared" si="5"/>
        <v>May-2022</v>
      </c>
      <c r="P135" s="6">
        <f t="shared" si="6"/>
        <v>2022</v>
      </c>
      <c r="Q135" s="25" t="s">
        <v>25</v>
      </c>
      <c r="R135" s="25" t="s">
        <v>178</v>
      </c>
      <c r="S135" s="25"/>
      <c r="T135" s="25"/>
      <c r="U135" s="25"/>
      <c r="V135" s="25"/>
      <c r="W135" s="25"/>
      <c r="X135" s="32"/>
      <c r="Y135" s="32"/>
      <c r="Z135" s="32"/>
      <c r="AA135" s="32"/>
      <c r="AB135" s="32"/>
      <c r="AC135" s="32"/>
    </row>
    <row r="136" ht="18.0" customHeight="1">
      <c r="A136" s="28">
        <v>44706.04513888889</v>
      </c>
      <c r="B136" s="6">
        <f t="shared" si="1"/>
        <v>22</v>
      </c>
      <c r="C136" s="6" t="str">
        <f t="shared" si="2"/>
        <v>Wednesday</v>
      </c>
      <c r="D136" s="9" t="s">
        <v>179</v>
      </c>
      <c r="E136" s="29" t="s">
        <v>24</v>
      </c>
      <c r="F136" s="25"/>
      <c r="G136" s="30">
        <v>28.0</v>
      </c>
      <c r="H136" s="30">
        <v>1.0</v>
      </c>
      <c r="I136" s="30">
        <v>9.0</v>
      </c>
      <c r="J136" s="30">
        <v>1.0</v>
      </c>
      <c r="K136" s="11">
        <f t="shared" si="10"/>
        <v>39</v>
      </c>
      <c r="L136" s="29">
        <v>301.0</v>
      </c>
      <c r="M136" s="29">
        <v>337.0</v>
      </c>
      <c r="N136" s="12">
        <f t="shared" si="4"/>
        <v>0.1295681063</v>
      </c>
      <c r="O136" s="6" t="str">
        <f t="shared" si="5"/>
        <v>May-2022</v>
      </c>
      <c r="P136" s="6">
        <f t="shared" si="6"/>
        <v>2022</v>
      </c>
      <c r="Q136" s="25" t="s">
        <v>25</v>
      </c>
      <c r="R136" s="25" t="s">
        <v>41</v>
      </c>
      <c r="S136" s="25"/>
      <c r="T136" s="25"/>
      <c r="U136" s="25"/>
      <c r="V136" s="25"/>
      <c r="W136" s="25"/>
      <c r="X136" s="32"/>
      <c r="Y136" s="32"/>
      <c r="Z136" s="32"/>
      <c r="AA136" s="32"/>
      <c r="AB136" s="32"/>
      <c r="AC136" s="32"/>
    </row>
    <row r="137" ht="18.0" customHeight="1">
      <c r="A137" s="28">
        <v>44706.836805555555</v>
      </c>
      <c r="B137" s="6">
        <f t="shared" si="1"/>
        <v>22</v>
      </c>
      <c r="C137" s="6" t="str">
        <f t="shared" si="2"/>
        <v>Wednesday</v>
      </c>
      <c r="D137" s="9" t="s">
        <v>180</v>
      </c>
      <c r="E137" s="29" t="s">
        <v>24</v>
      </c>
      <c r="F137" s="25"/>
      <c r="G137" s="30">
        <v>17.0</v>
      </c>
      <c r="H137" s="30">
        <v>0.0</v>
      </c>
      <c r="I137" s="30">
        <v>2.0</v>
      </c>
      <c r="J137" s="30">
        <v>0.0</v>
      </c>
      <c r="K137" s="11">
        <f t="shared" si="10"/>
        <v>19</v>
      </c>
      <c r="L137" s="29">
        <v>173.0</v>
      </c>
      <c r="M137" s="29">
        <v>213.0</v>
      </c>
      <c r="N137" s="12">
        <f t="shared" si="4"/>
        <v>0.1098265896</v>
      </c>
      <c r="O137" s="6" t="str">
        <f t="shared" si="5"/>
        <v>May-2022</v>
      </c>
      <c r="P137" s="6">
        <f t="shared" si="6"/>
        <v>2022</v>
      </c>
      <c r="Q137" s="25" t="s">
        <v>25</v>
      </c>
      <c r="R137" s="25" t="s">
        <v>26</v>
      </c>
      <c r="S137" s="25"/>
      <c r="T137" s="25"/>
      <c r="U137" s="25"/>
      <c r="V137" s="25"/>
      <c r="W137" s="25"/>
      <c r="X137" s="32"/>
      <c r="Y137" s="32"/>
      <c r="Z137" s="32"/>
      <c r="AA137" s="32"/>
      <c r="AB137" s="32"/>
      <c r="AC137" s="32"/>
    </row>
    <row r="138" ht="18.0" customHeight="1">
      <c r="A138" s="33">
        <v>44707.0</v>
      </c>
      <c r="B138" s="6">
        <f t="shared" si="1"/>
        <v>22</v>
      </c>
      <c r="C138" s="6" t="str">
        <f t="shared" si="2"/>
        <v>Thursday</v>
      </c>
      <c r="D138" s="9" t="s">
        <v>181</v>
      </c>
      <c r="E138" s="36" t="s">
        <v>39</v>
      </c>
      <c r="F138" s="36"/>
      <c r="G138" s="34">
        <v>24.0</v>
      </c>
      <c r="H138" s="34">
        <v>0.0</v>
      </c>
      <c r="I138" s="34">
        <v>4.0</v>
      </c>
      <c r="J138" s="34">
        <v>0.0</v>
      </c>
      <c r="K138" s="11">
        <f t="shared" si="10"/>
        <v>28</v>
      </c>
      <c r="L138" s="36">
        <v>463.0</v>
      </c>
      <c r="M138" s="36">
        <v>534.0</v>
      </c>
      <c r="N138" s="37">
        <f t="shared" si="4"/>
        <v>0.06047516199</v>
      </c>
      <c r="O138" s="6" t="str">
        <f t="shared" si="5"/>
        <v>May-2022</v>
      </c>
      <c r="P138" s="6">
        <f t="shared" si="6"/>
        <v>2022</v>
      </c>
      <c r="Q138" s="36" t="s">
        <v>25</v>
      </c>
      <c r="R138" s="36" t="s">
        <v>41</v>
      </c>
      <c r="S138" s="36"/>
      <c r="T138" s="36"/>
      <c r="U138" s="36"/>
      <c r="V138" s="36"/>
      <c r="W138" s="36"/>
      <c r="X138" s="32"/>
      <c r="Y138" s="32"/>
      <c r="Z138" s="32"/>
      <c r="AA138" s="32"/>
      <c r="AB138" s="32"/>
      <c r="AC138" s="32"/>
    </row>
    <row r="139" ht="18.0" customHeight="1">
      <c r="A139" s="28">
        <v>44707.92013888889</v>
      </c>
      <c r="B139" s="6">
        <f t="shared" si="1"/>
        <v>22</v>
      </c>
      <c r="C139" s="6" t="str">
        <f t="shared" si="2"/>
        <v>Thursday</v>
      </c>
      <c r="D139" s="9" t="s">
        <v>182</v>
      </c>
      <c r="E139" s="29" t="s">
        <v>28</v>
      </c>
      <c r="F139" s="25"/>
      <c r="G139" s="30">
        <v>20.0</v>
      </c>
      <c r="H139" s="30">
        <v>0.0</v>
      </c>
      <c r="I139" s="30">
        <v>4.0</v>
      </c>
      <c r="J139" s="30">
        <v>1.0</v>
      </c>
      <c r="K139" s="11">
        <f t="shared" si="10"/>
        <v>25</v>
      </c>
      <c r="L139" s="29">
        <v>183.0</v>
      </c>
      <c r="M139" s="29">
        <v>243.0</v>
      </c>
      <c r="N139" s="12">
        <f t="shared" si="4"/>
        <v>0.1366120219</v>
      </c>
      <c r="O139" s="6" t="str">
        <f t="shared" si="5"/>
        <v>May-2022</v>
      </c>
      <c r="P139" s="6">
        <f t="shared" si="6"/>
        <v>2022</v>
      </c>
      <c r="Q139" s="25" t="s">
        <v>25</v>
      </c>
      <c r="R139" s="25" t="s">
        <v>33</v>
      </c>
      <c r="S139" s="25"/>
      <c r="T139" s="25"/>
      <c r="U139" s="25"/>
      <c r="V139" s="25"/>
      <c r="W139" s="25"/>
      <c r="X139" s="32"/>
      <c r="Y139" s="32"/>
      <c r="Z139" s="32"/>
      <c r="AA139" s="32"/>
      <c r="AB139" s="32"/>
      <c r="AC139" s="32"/>
    </row>
    <row r="140" ht="18.0" customHeight="1">
      <c r="A140" s="28">
        <v>44708.12847222222</v>
      </c>
      <c r="B140" s="6">
        <f t="shared" si="1"/>
        <v>22</v>
      </c>
      <c r="C140" s="6" t="str">
        <f t="shared" si="2"/>
        <v>Friday</v>
      </c>
      <c r="D140" s="9" t="s">
        <v>183</v>
      </c>
      <c r="E140" s="29" t="s">
        <v>28</v>
      </c>
      <c r="F140" s="25"/>
      <c r="G140" s="30">
        <v>19.0</v>
      </c>
      <c r="H140" s="30">
        <v>0.0</v>
      </c>
      <c r="I140" s="30">
        <v>8.0</v>
      </c>
      <c r="J140" s="30">
        <v>1.0</v>
      </c>
      <c r="K140" s="11">
        <f t="shared" si="10"/>
        <v>28</v>
      </c>
      <c r="L140" s="29">
        <v>271.0</v>
      </c>
      <c r="M140" s="29">
        <v>353.0</v>
      </c>
      <c r="N140" s="12">
        <f t="shared" si="4"/>
        <v>0.1033210332</v>
      </c>
      <c r="O140" s="6" t="str">
        <f t="shared" si="5"/>
        <v>May-2022</v>
      </c>
      <c r="P140" s="6">
        <f t="shared" si="6"/>
        <v>2022</v>
      </c>
      <c r="Q140" s="25" t="s">
        <v>31</v>
      </c>
      <c r="R140" s="25" t="s">
        <v>45</v>
      </c>
      <c r="S140" s="25"/>
      <c r="T140" s="25"/>
      <c r="U140" s="25"/>
      <c r="V140" s="25"/>
      <c r="W140" s="25"/>
      <c r="X140" s="32"/>
      <c r="Y140" s="32"/>
      <c r="Z140" s="32"/>
      <c r="AA140" s="32"/>
      <c r="AB140" s="32"/>
      <c r="AC140" s="32"/>
    </row>
    <row r="141" ht="18.0" customHeight="1">
      <c r="A141" s="28">
        <v>44710.711805555555</v>
      </c>
      <c r="B141" s="6">
        <f t="shared" si="1"/>
        <v>22</v>
      </c>
      <c r="C141" s="6" t="str">
        <f t="shared" si="2"/>
        <v>Sunday</v>
      </c>
      <c r="D141" s="9" t="s">
        <v>184</v>
      </c>
      <c r="E141" s="29" t="s">
        <v>28</v>
      </c>
      <c r="F141" s="25"/>
      <c r="G141" s="30">
        <v>40.0</v>
      </c>
      <c r="H141" s="30">
        <v>0.0</v>
      </c>
      <c r="I141" s="30">
        <v>5.0</v>
      </c>
      <c r="J141" s="30">
        <v>1.0</v>
      </c>
      <c r="K141" s="11">
        <f t="shared" si="10"/>
        <v>46</v>
      </c>
      <c r="L141" s="29">
        <v>750.0</v>
      </c>
      <c r="M141" s="29">
        <v>901.0</v>
      </c>
      <c r="N141" s="12">
        <f t="shared" si="4"/>
        <v>0.06133333333</v>
      </c>
      <c r="O141" s="6" t="str">
        <f t="shared" si="5"/>
        <v>May-2022</v>
      </c>
      <c r="P141" s="6">
        <f t="shared" si="6"/>
        <v>2022</v>
      </c>
      <c r="Q141" s="25" t="s">
        <v>25</v>
      </c>
      <c r="R141" s="25" t="s">
        <v>29</v>
      </c>
      <c r="S141" s="25"/>
      <c r="T141" s="25"/>
      <c r="U141" s="25"/>
      <c r="V141" s="25"/>
      <c r="W141" s="25"/>
      <c r="X141" s="32"/>
      <c r="Y141" s="32"/>
      <c r="Z141" s="32"/>
      <c r="AA141" s="32"/>
      <c r="AB141" s="32"/>
      <c r="AC141" s="32"/>
    </row>
    <row r="142" ht="18.0" customHeight="1">
      <c r="A142" s="28">
        <v>44710.87847222222</v>
      </c>
      <c r="B142" s="6">
        <f t="shared" si="1"/>
        <v>22</v>
      </c>
      <c r="C142" s="6" t="str">
        <f t="shared" si="2"/>
        <v>Sunday</v>
      </c>
      <c r="D142" s="9" t="s">
        <v>185</v>
      </c>
      <c r="E142" s="29" t="s">
        <v>28</v>
      </c>
      <c r="F142" s="25"/>
      <c r="G142" s="30">
        <v>15.0</v>
      </c>
      <c r="H142" s="30">
        <v>0.0</v>
      </c>
      <c r="I142" s="30">
        <v>4.0</v>
      </c>
      <c r="J142" s="30">
        <v>0.0</v>
      </c>
      <c r="K142" s="11">
        <f t="shared" si="10"/>
        <v>19</v>
      </c>
      <c r="L142" s="29">
        <v>223.0</v>
      </c>
      <c r="M142" s="29">
        <v>282.0</v>
      </c>
      <c r="N142" s="12">
        <f t="shared" si="4"/>
        <v>0.08520179372</v>
      </c>
      <c r="O142" s="6" t="str">
        <f t="shared" si="5"/>
        <v>May-2022</v>
      </c>
      <c r="P142" s="6">
        <f t="shared" si="6"/>
        <v>2022</v>
      </c>
      <c r="Q142" s="25" t="s">
        <v>25</v>
      </c>
      <c r="R142" s="25" t="s">
        <v>171</v>
      </c>
      <c r="S142" s="25"/>
      <c r="T142" s="25"/>
      <c r="U142" s="25"/>
      <c r="V142" s="25"/>
      <c r="W142" s="25"/>
      <c r="X142" s="32"/>
      <c r="Y142" s="32"/>
      <c r="Z142" s="32"/>
      <c r="AA142" s="32"/>
      <c r="AB142" s="32"/>
      <c r="AC142" s="32"/>
    </row>
    <row r="143" ht="18.0" customHeight="1">
      <c r="A143" s="38">
        <v>44713.10255787037</v>
      </c>
      <c r="B143" s="6">
        <f t="shared" si="1"/>
        <v>23</v>
      </c>
      <c r="C143" s="6" t="str">
        <f t="shared" si="2"/>
        <v>Wednesday</v>
      </c>
      <c r="D143" s="9" t="s">
        <v>186</v>
      </c>
      <c r="E143" s="29" t="s">
        <v>24</v>
      </c>
      <c r="F143" s="39"/>
      <c r="G143" s="40">
        <v>49.0</v>
      </c>
      <c r="H143" s="40">
        <v>1.0</v>
      </c>
      <c r="I143" s="40">
        <v>4.0</v>
      </c>
      <c r="J143" s="40">
        <v>0.0</v>
      </c>
      <c r="K143" s="11">
        <f t="shared" si="10"/>
        <v>54</v>
      </c>
      <c r="L143" s="39">
        <v>231.0</v>
      </c>
      <c r="M143" s="39">
        <v>274.0</v>
      </c>
      <c r="N143" s="12">
        <f t="shared" si="4"/>
        <v>0.2337662338</v>
      </c>
      <c r="O143" s="6" t="str">
        <f t="shared" si="5"/>
        <v>Jun-2022</v>
      </c>
      <c r="P143" s="6">
        <f t="shared" si="6"/>
        <v>2022</v>
      </c>
      <c r="Q143" s="39" t="s">
        <v>25</v>
      </c>
      <c r="R143" s="36" t="s">
        <v>26</v>
      </c>
      <c r="S143" s="39"/>
      <c r="T143" s="39"/>
      <c r="U143" s="39"/>
      <c r="V143" s="39"/>
      <c r="W143" s="39"/>
      <c r="X143" s="32"/>
      <c r="Y143" s="32"/>
      <c r="Z143" s="32"/>
      <c r="AA143" s="32"/>
      <c r="AB143" s="32"/>
      <c r="AC143" s="32"/>
    </row>
    <row r="144" ht="18.0" customHeight="1">
      <c r="A144" s="38">
        <v>44713.20989583333</v>
      </c>
      <c r="B144" s="6">
        <f t="shared" si="1"/>
        <v>23</v>
      </c>
      <c r="C144" s="6" t="str">
        <f t="shared" si="2"/>
        <v>Wednesday</v>
      </c>
      <c r="D144" s="9" t="s">
        <v>187</v>
      </c>
      <c r="E144" s="36" t="s">
        <v>39</v>
      </c>
      <c r="F144" s="39"/>
      <c r="G144" s="40">
        <v>52.0</v>
      </c>
      <c r="H144" s="40">
        <v>1.0</v>
      </c>
      <c r="I144" s="40">
        <v>5.0</v>
      </c>
      <c r="J144" s="40">
        <v>0.0</v>
      </c>
      <c r="K144" s="11">
        <f t="shared" si="10"/>
        <v>58</v>
      </c>
      <c r="L144" s="39">
        <v>3764.0</v>
      </c>
      <c r="M144" s="39">
        <v>4006.0</v>
      </c>
      <c r="N144" s="12">
        <f t="shared" si="4"/>
        <v>0.01540913921</v>
      </c>
      <c r="O144" s="6" t="str">
        <f t="shared" si="5"/>
        <v>Jun-2022</v>
      </c>
      <c r="P144" s="6">
        <f t="shared" si="6"/>
        <v>2022</v>
      </c>
      <c r="Q144" s="39" t="s">
        <v>25</v>
      </c>
      <c r="R144" s="36" t="s">
        <v>41</v>
      </c>
      <c r="S144" s="39"/>
      <c r="T144" s="39"/>
      <c r="U144" s="39"/>
      <c r="V144" s="39"/>
      <c r="W144" s="39"/>
      <c r="X144" s="32"/>
      <c r="Y144" s="32"/>
      <c r="Z144" s="32"/>
      <c r="AA144" s="32"/>
      <c r="AB144" s="32"/>
      <c r="AC144" s="32"/>
    </row>
    <row r="145" ht="18.0" customHeight="1">
      <c r="A145" s="38">
        <v>44714.16564814815</v>
      </c>
      <c r="B145" s="6">
        <f t="shared" si="1"/>
        <v>23</v>
      </c>
      <c r="C145" s="6" t="str">
        <f t="shared" si="2"/>
        <v>Thursday</v>
      </c>
      <c r="D145" s="9" t="s">
        <v>188</v>
      </c>
      <c r="E145" s="36" t="s">
        <v>24</v>
      </c>
      <c r="F145" s="39"/>
      <c r="G145" s="40">
        <v>49.0</v>
      </c>
      <c r="H145" s="40">
        <v>0.0</v>
      </c>
      <c r="I145" s="40">
        <v>4.0</v>
      </c>
      <c r="J145" s="40">
        <v>0.0</v>
      </c>
      <c r="K145" s="11">
        <f t="shared" si="10"/>
        <v>53</v>
      </c>
      <c r="L145" s="39">
        <v>256.0</v>
      </c>
      <c r="M145" s="39">
        <v>311.0</v>
      </c>
      <c r="N145" s="12">
        <f t="shared" si="4"/>
        <v>0.20703125</v>
      </c>
      <c r="O145" s="6" t="str">
        <f t="shared" si="5"/>
        <v>Jun-2022</v>
      </c>
      <c r="P145" s="6">
        <f t="shared" si="6"/>
        <v>2022</v>
      </c>
      <c r="Q145" s="39" t="s">
        <v>31</v>
      </c>
      <c r="R145" s="36" t="s">
        <v>45</v>
      </c>
      <c r="S145" s="39"/>
      <c r="T145" s="39"/>
      <c r="U145" s="39"/>
      <c r="V145" s="39"/>
      <c r="W145" s="39"/>
      <c r="X145" s="32"/>
      <c r="Y145" s="32"/>
      <c r="Z145" s="32"/>
      <c r="AA145" s="32"/>
      <c r="AB145" s="32"/>
      <c r="AC145" s="32"/>
    </row>
    <row r="146" ht="18.0" customHeight="1">
      <c r="A146" s="38">
        <v>44715.4005787037</v>
      </c>
      <c r="B146" s="6">
        <f t="shared" si="1"/>
        <v>23</v>
      </c>
      <c r="C146" s="6" t="str">
        <f t="shared" si="2"/>
        <v>Friday</v>
      </c>
      <c r="D146" s="9" t="s">
        <v>189</v>
      </c>
      <c r="E146" s="36" t="s">
        <v>28</v>
      </c>
      <c r="F146" s="39"/>
      <c r="G146" s="40">
        <v>72.0</v>
      </c>
      <c r="H146" s="40">
        <v>2.0</v>
      </c>
      <c r="I146" s="40">
        <v>5.0</v>
      </c>
      <c r="J146" s="40">
        <v>0.0</v>
      </c>
      <c r="K146" s="11">
        <f t="shared" si="10"/>
        <v>79</v>
      </c>
      <c r="L146" s="39">
        <v>555.0</v>
      </c>
      <c r="M146" s="39">
        <v>728.0</v>
      </c>
      <c r="N146" s="37">
        <f t="shared" si="4"/>
        <v>0.1423423423</v>
      </c>
      <c r="O146" s="6" t="str">
        <f t="shared" si="5"/>
        <v>Jun-2022</v>
      </c>
      <c r="P146" s="6">
        <f t="shared" si="6"/>
        <v>2022</v>
      </c>
      <c r="Q146" s="25" t="s">
        <v>25</v>
      </c>
      <c r="R146" s="36" t="s">
        <v>70</v>
      </c>
      <c r="S146" s="39"/>
      <c r="T146" s="39"/>
      <c r="U146" s="39"/>
      <c r="V146" s="39"/>
      <c r="W146" s="39"/>
      <c r="X146" s="32"/>
      <c r="Y146" s="32"/>
      <c r="Z146" s="32"/>
      <c r="AA146" s="32"/>
      <c r="AB146" s="32"/>
      <c r="AC146" s="32"/>
    </row>
    <row r="147" ht="18.0" customHeight="1">
      <c r="A147" s="38">
        <v>44717.33255787037</v>
      </c>
      <c r="B147" s="6">
        <f t="shared" si="1"/>
        <v>23</v>
      </c>
      <c r="C147" s="6" t="str">
        <f t="shared" si="2"/>
        <v>Sunday</v>
      </c>
      <c r="D147" s="9" t="s">
        <v>190</v>
      </c>
      <c r="E147" s="36" t="s">
        <v>28</v>
      </c>
      <c r="F147" s="39"/>
      <c r="G147" s="40">
        <v>63.0</v>
      </c>
      <c r="H147" s="40">
        <v>4.0</v>
      </c>
      <c r="I147" s="40">
        <v>6.0</v>
      </c>
      <c r="J147" s="40">
        <v>1.0</v>
      </c>
      <c r="K147" s="11">
        <f t="shared" si="10"/>
        <v>74</v>
      </c>
      <c r="L147" s="39">
        <v>624.0</v>
      </c>
      <c r="M147" s="39">
        <v>827.0</v>
      </c>
      <c r="N147" s="12">
        <f t="shared" si="4"/>
        <v>0.1185897436</v>
      </c>
      <c r="O147" s="6" t="str">
        <f t="shared" si="5"/>
        <v>Jun-2022</v>
      </c>
      <c r="P147" s="6">
        <f t="shared" si="6"/>
        <v>2022</v>
      </c>
      <c r="Q147" s="25" t="s">
        <v>25</v>
      </c>
      <c r="R147" s="36" t="s">
        <v>191</v>
      </c>
      <c r="S147" s="39"/>
      <c r="T147" s="39"/>
      <c r="U147" s="39"/>
      <c r="V147" s="39"/>
      <c r="W147" s="39"/>
      <c r="X147" s="32"/>
      <c r="Y147" s="32"/>
      <c r="Z147" s="32"/>
      <c r="AA147" s="32"/>
      <c r="AB147" s="32"/>
      <c r="AC147" s="32"/>
    </row>
    <row r="148" ht="18.0" customHeight="1">
      <c r="A148" s="38">
        <v>44720.26621527778</v>
      </c>
      <c r="B148" s="6">
        <f t="shared" si="1"/>
        <v>24</v>
      </c>
      <c r="C148" s="6" t="str">
        <f t="shared" si="2"/>
        <v>Wednesday</v>
      </c>
      <c r="D148" s="9" t="s">
        <v>192</v>
      </c>
      <c r="E148" s="25" t="s">
        <v>24</v>
      </c>
      <c r="F148" s="39"/>
      <c r="G148" s="40">
        <v>188.0</v>
      </c>
      <c r="H148" s="40">
        <v>552.0</v>
      </c>
      <c r="I148" s="40">
        <v>76.0</v>
      </c>
      <c r="J148" s="40">
        <v>12.0</v>
      </c>
      <c r="K148" s="11">
        <f t="shared" si="10"/>
        <v>828</v>
      </c>
      <c r="L148" s="39">
        <v>2477.0</v>
      </c>
      <c r="M148" s="39">
        <v>2894.0</v>
      </c>
      <c r="N148" s="12">
        <f t="shared" si="4"/>
        <v>0.3342753331</v>
      </c>
      <c r="O148" s="6" t="str">
        <f t="shared" si="5"/>
        <v>Jun-2022</v>
      </c>
      <c r="P148" s="6">
        <f t="shared" si="6"/>
        <v>2022</v>
      </c>
      <c r="Q148" s="25" t="s">
        <v>25</v>
      </c>
      <c r="R148" s="36" t="s">
        <v>193</v>
      </c>
      <c r="S148" s="39"/>
      <c r="T148" s="39"/>
      <c r="U148" s="39"/>
      <c r="V148" s="39"/>
      <c r="W148" s="39"/>
      <c r="X148" s="32"/>
      <c r="Y148" s="32"/>
      <c r="Z148" s="32"/>
      <c r="AA148" s="32"/>
      <c r="AB148" s="32"/>
      <c r="AC148" s="32"/>
    </row>
    <row r="149" ht="18.0" customHeight="1">
      <c r="A149" s="38">
        <v>44721.31003472222</v>
      </c>
      <c r="B149" s="6">
        <f t="shared" si="1"/>
        <v>24</v>
      </c>
      <c r="C149" s="6" t="str">
        <f t="shared" si="2"/>
        <v>Thursday</v>
      </c>
      <c r="D149" s="9" t="s">
        <v>194</v>
      </c>
      <c r="E149" s="36" t="s">
        <v>24</v>
      </c>
      <c r="F149" s="39"/>
      <c r="G149" s="40">
        <v>36.0</v>
      </c>
      <c r="H149" s="40">
        <v>1.0</v>
      </c>
      <c r="I149" s="40">
        <v>6.0</v>
      </c>
      <c r="J149" s="40">
        <v>0.0</v>
      </c>
      <c r="K149" s="11">
        <f t="shared" si="10"/>
        <v>43</v>
      </c>
      <c r="L149" s="39">
        <v>249.0</v>
      </c>
      <c r="M149" s="39">
        <v>323.0</v>
      </c>
      <c r="N149" s="12">
        <f t="shared" si="4"/>
        <v>0.1726907631</v>
      </c>
      <c r="O149" s="6" t="str">
        <f t="shared" si="5"/>
        <v>Jun-2022</v>
      </c>
      <c r="P149" s="6">
        <f t="shared" si="6"/>
        <v>2022</v>
      </c>
      <c r="Q149" s="39" t="s">
        <v>31</v>
      </c>
      <c r="R149" s="36" t="s">
        <v>195</v>
      </c>
      <c r="S149" s="39"/>
      <c r="T149" s="39"/>
      <c r="U149" s="39"/>
      <c r="V149" s="39"/>
      <c r="W149" s="39"/>
      <c r="X149" s="32"/>
      <c r="Y149" s="32"/>
      <c r="Z149" s="32"/>
      <c r="AA149" s="32"/>
      <c r="AB149" s="32"/>
      <c r="AC149" s="32"/>
    </row>
    <row r="150" ht="18.0" customHeight="1">
      <c r="A150" s="38">
        <v>44722.25577546296</v>
      </c>
      <c r="B150" s="6">
        <f t="shared" si="1"/>
        <v>24</v>
      </c>
      <c r="C150" s="6" t="str">
        <f t="shared" si="2"/>
        <v>Friday</v>
      </c>
      <c r="D150" s="9" t="s">
        <v>196</v>
      </c>
      <c r="E150" s="36" t="s">
        <v>28</v>
      </c>
      <c r="F150" s="39"/>
      <c r="G150" s="40">
        <v>34.0</v>
      </c>
      <c r="H150" s="40">
        <v>0.0</v>
      </c>
      <c r="I150" s="40">
        <v>6.0</v>
      </c>
      <c r="J150" s="40">
        <v>1.0</v>
      </c>
      <c r="K150" s="11">
        <f t="shared" si="10"/>
        <v>41</v>
      </c>
      <c r="L150" s="39">
        <v>275.0</v>
      </c>
      <c r="M150" s="39">
        <v>392.0</v>
      </c>
      <c r="N150" s="12">
        <f t="shared" si="4"/>
        <v>0.1490909091</v>
      </c>
      <c r="O150" s="6" t="str">
        <f t="shared" si="5"/>
        <v>Jun-2022</v>
      </c>
      <c r="P150" s="6">
        <f t="shared" si="6"/>
        <v>2022</v>
      </c>
      <c r="Q150" s="39" t="s">
        <v>31</v>
      </c>
      <c r="R150" s="36" t="s">
        <v>197</v>
      </c>
      <c r="S150" s="39"/>
      <c r="T150" s="39"/>
      <c r="U150" s="39"/>
      <c r="V150" s="39"/>
      <c r="W150" s="39"/>
      <c r="X150" s="32"/>
      <c r="Y150" s="32"/>
      <c r="Z150" s="32"/>
      <c r="AA150" s="32"/>
      <c r="AB150" s="32"/>
      <c r="AC150" s="32"/>
    </row>
    <row r="151" ht="18.0" customHeight="1">
      <c r="A151" s="38">
        <v>44723.19059027778</v>
      </c>
      <c r="B151" s="6">
        <f t="shared" si="1"/>
        <v>24</v>
      </c>
      <c r="C151" s="6" t="str">
        <f t="shared" si="2"/>
        <v>Saturday</v>
      </c>
      <c r="D151" s="9" t="s">
        <v>198</v>
      </c>
      <c r="E151" s="36" t="s">
        <v>28</v>
      </c>
      <c r="F151" s="39"/>
      <c r="G151" s="40">
        <v>49.0</v>
      </c>
      <c r="H151" s="40">
        <v>5.0</v>
      </c>
      <c r="I151" s="40">
        <v>6.0</v>
      </c>
      <c r="J151" s="40">
        <v>5.0</v>
      </c>
      <c r="K151" s="11">
        <f t="shared" si="10"/>
        <v>65</v>
      </c>
      <c r="L151" s="39">
        <v>653.0</v>
      </c>
      <c r="M151" s="39">
        <v>865.0</v>
      </c>
      <c r="N151" s="12">
        <f t="shared" si="4"/>
        <v>0.09954058193</v>
      </c>
      <c r="O151" s="6" t="str">
        <f t="shared" si="5"/>
        <v>Jun-2022</v>
      </c>
      <c r="P151" s="6">
        <f t="shared" si="6"/>
        <v>2022</v>
      </c>
      <c r="Q151" s="39" t="s">
        <v>25</v>
      </c>
      <c r="R151" s="36" t="s">
        <v>191</v>
      </c>
      <c r="S151" s="39"/>
      <c r="T151" s="39"/>
      <c r="U151" s="39"/>
      <c r="V151" s="39"/>
      <c r="W151" s="39"/>
      <c r="X151" s="32"/>
      <c r="Y151" s="32"/>
      <c r="Z151" s="32"/>
      <c r="AA151" s="32"/>
      <c r="AB151" s="32"/>
      <c r="AC151" s="32"/>
    </row>
    <row r="152" ht="18.0" customHeight="1">
      <c r="A152" s="38">
        <v>44731.15342592593</v>
      </c>
      <c r="B152" s="6">
        <f t="shared" si="1"/>
        <v>25</v>
      </c>
      <c r="C152" s="6" t="str">
        <f t="shared" si="2"/>
        <v>Sunday</v>
      </c>
      <c r="D152" s="9" t="s">
        <v>199</v>
      </c>
      <c r="E152" s="36" t="s">
        <v>28</v>
      </c>
      <c r="F152" s="39"/>
      <c r="G152" s="40">
        <v>39.0</v>
      </c>
      <c r="H152" s="40">
        <v>0.0</v>
      </c>
      <c r="I152" s="40">
        <v>4.0</v>
      </c>
      <c r="J152" s="40">
        <v>2.0</v>
      </c>
      <c r="K152" s="11">
        <f t="shared" si="10"/>
        <v>45</v>
      </c>
      <c r="L152" s="39">
        <v>700.0</v>
      </c>
      <c r="M152" s="39">
        <v>860.0</v>
      </c>
      <c r="N152" s="12">
        <f t="shared" si="4"/>
        <v>0.06428571429</v>
      </c>
      <c r="O152" s="6" t="str">
        <f t="shared" si="5"/>
        <v>Jun-2022</v>
      </c>
      <c r="P152" s="6">
        <f t="shared" si="6"/>
        <v>2022</v>
      </c>
      <c r="Q152" s="39" t="s">
        <v>25</v>
      </c>
      <c r="R152" s="25" t="s">
        <v>191</v>
      </c>
      <c r="S152" s="39"/>
      <c r="T152" s="39"/>
      <c r="U152" s="39"/>
      <c r="V152" s="39"/>
      <c r="W152" s="39"/>
      <c r="X152" s="32"/>
      <c r="Y152" s="32"/>
      <c r="Z152" s="32"/>
      <c r="AA152" s="32"/>
      <c r="AB152" s="32"/>
      <c r="AC152" s="32"/>
    </row>
    <row r="153" ht="18.0" customHeight="1">
      <c r="A153" s="38">
        <v>44733.13619212963</v>
      </c>
      <c r="B153" s="6">
        <f t="shared" si="1"/>
        <v>25</v>
      </c>
      <c r="C153" s="6" t="str">
        <f t="shared" si="2"/>
        <v>Tuesday</v>
      </c>
      <c r="D153" s="9" t="s">
        <v>200</v>
      </c>
      <c r="E153" s="36" t="s">
        <v>24</v>
      </c>
      <c r="F153" s="39"/>
      <c r="G153" s="40">
        <v>38.0</v>
      </c>
      <c r="H153" s="40">
        <v>0.0</v>
      </c>
      <c r="I153" s="40">
        <v>20.0</v>
      </c>
      <c r="J153" s="40">
        <v>3.0</v>
      </c>
      <c r="K153" s="11">
        <f t="shared" si="10"/>
        <v>61</v>
      </c>
      <c r="L153" s="39">
        <v>475.0</v>
      </c>
      <c r="M153" s="39">
        <v>528.0</v>
      </c>
      <c r="N153" s="12">
        <f t="shared" si="4"/>
        <v>0.1284210526</v>
      </c>
      <c r="O153" s="6" t="str">
        <f t="shared" si="5"/>
        <v>Jun-2022</v>
      </c>
      <c r="P153" s="6">
        <f t="shared" si="6"/>
        <v>2022</v>
      </c>
      <c r="Q153" s="39" t="s">
        <v>25</v>
      </c>
      <c r="R153" s="36" t="s">
        <v>41</v>
      </c>
      <c r="S153" s="39"/>
      <c r="T153" s="39"/>
      <c r="U153" s="39"/>
      <c r="V153" s="39"/>
      <c r="W153" s="39"/>
      <c r="X153" s="32"/>
      <c r="Y153" s="32"/>
      <c r="Z153" s="32"/>
      <c r="AA153" s="32"/>
      <c r="AB153" s="32"/>
      <c r="AC153" s="32"/>
    </row>
    <row r="154" ht="18.0" customHeight="1">
      <c r="A154" s="38">
        <v>44734.252604166664</v>
      </c>
      <c r="B154" s="6">
        <f t="shared" si="1"/>
        <v>26</v>
      </c>
      <c r="C154" s="6" t="str">
        <f t="shared" si="2"/>
        <v>Wednesday</v>
      </c>
      <c r="D154" s="9" t="s">
        <v>201</v>
      </c>
      <c r="E154" s="36" t="s">
        <v>24</v>
      </c>
      <c r="F154" s="39"/>
      <c r="G154" s="40">
        <v>29.0</v>
      </c>
      <c r="H154" s="40">
        <v>1.0</v>
      </c>
      <c r="I154" s="40">
        <v>6.0</v>
      </c>
      <c r="J154" s="40">
        <v>0.0</v>
      </c>
      <c r="K154" s="11">
        <f t="shared" si="10"/>
        <v>36</v>
      </c>
      <c r="L154" s="39">
        <v>354.0</v>
      </c>
      <c r="M154" s="39">
        <v>396.0</v>
      </c>
      <c r="N154" s="37">
        <f t="shared" si="4"/>
        <v>0.1016949153</v>
      </c>
      <c r="O154" s="6" t="str">
        <f t="shared" si="5"/>
        <v>Jun-2022</v>
      </c>
      <c r="P154" s="6">
        <f t="shared" si="6"/>
        <v>2022</v>
      </c>
      <c r="Q154" s="39" t="s">
        <v>25</v>
      </c>
      <c r="R154" s="36" t="s">
        <v>202</v>
      </c>
      <c r="S154" s="39"/>
      <c r="T154" s="39"/>
      <c r="U154" s="39"/>
      <c r="V154" s="39"/>
      <c r="W154" s="39"/>
      <c r="X154" s="32"/>
      <c r="Y154" s="32"/>
      <c r="Z154" s="32"/>
      <c r="AA154" s="32"/>
      <c r="AB154" s="32"/>
      <c r="AC154" s="32"/>
    </row>
    <row r="155" ht="18.0" customHeight="1">
      <c r="A155" s="38">
        <v>44735.19405092593</v>
      </c>
      <c r="B155" s="6">
        <f t="shared" si="1"/>
        <v>26</v>
      </c>
      <c r="C155" s="6" t="str">
        <f t="shared" si="2"/>
        <v>Thursday</v>
      </c>
      <c r="D155" s="9" t="s">
        <v>203</v>
      </c>
      <c r="E155" s="36" t="s">
        <v>28</v>
      </c>
      <c r="F155" s="39"/>
      <c r="G155" s="40">
        <v>57.0</v>
      </c>
      <c r="H155" s="40">
        <v>2.0</v>
      </c>
      <c r="I155" s="40">
        <v>6.0</v>
      </c>
      <c r="J155" s="40">
        <v>1.0</v>
      </c>
      <c r="K155" s="11">
        <f t="shared" si="10"/>
        <v>66</v>
      </c>
      <c r="L155" s="39">
        <v>1049.0</v>
      </c>
      <c r="M155" s="39">
        <v>1284.0</v>
      </c>
      <c r="N155" s="12">
        <f t="shared" si="4"/>
        <v>0.06291706387</v>
      </c>
      <c r="O155" s="6" t="str">
        <f t="shared" si="5"/>
        <v>Jun-2022</v>
      </c>
      <c r="P155" s="6">
        <f t="shared" si="6"/>
        <v>2022</v>
      </c>
      <c r="Q155" s="39" t="s">
        <v>25</v>
      </c>
      <c r="R155" s="36" t="s">
        <v>70</v>
      </c>
      <c r="S155" s="39"/>
      <c r="T155" s="39"/>
      <c r="U155" s="39"/>
      <c r="V155" s="39"/>
      <c r="W155" s="39"/>
      <c r="X155" s="32"/>
      <c r="Y155" s="32"/>
      <c r="Z155" s="32"/>
      <c r="AA155" s="32"/>
      <c r="AB155" s="32"/>
      <c r="AC155" s="32"/>
    </row>
    <row r="156" ht="18.0" customHeight="1">
      <c r="A156" s="38">
        <v>44736.22584490741</v>
      </c>
      <c r="B156" s="6">
        <f t="shared" si="1"/>
        <v>26</v>
      </c>
      <c r="C156" s="6" t="str">
        <f t="shared" si="2"/>
        <v>Friday</v>
      </c>
      <c r="D156" s="9" t="s">
        <v>204</v>
      </c>
      <c r="E156" s="36" t="s">
        <v>28</v>
      </c>
      <c r="F156" s="39"/>
      <c r="G156" s="40">
        <v>37.0</v>
      </c>
      <c r="H156" s="40">
        <v>0.0</v>
      </c>
      <c r="I156" s="40">
        <v>0.0</v>
      </c>
      <c r="J156" s="40">
        <v>1.0</v>
      </c>
      <c r="K156" s="11">
        <f t="shared" si="10"/>
        <v>38</v>
      </c>
      <c r="L156" s="39">
        <v>538.0</v>
      </c>
      <c r="M156" s="39">
        <v>665.0</v>
      </c>
      <c r="N156" s="12">
        <f t="shared" si="4"/>
        <v>0.07063197026</v>
      </c>
      <c r="O156" s="6" t="str">
        <f t="shared" si="5"/>
        <v>Jun-2022</v>
      </c>
      <c r="P156" s="6">
        <f t="shared" si="6"/>
        <v>2022</v>
      </c>
      <c r="Q156" s="39" t="s">
        <v>25</v>
      </c>
      <c r="R156" s="36" t="s">
        <v>70</v>
      </c>
      <c r="S156" s="39"/>
      <c r="T156" s="39"/>
      <c r="U156" s="39"/>
      <c r="V156" s="39"/>
      <c r="W156" s="39"/>
      <c r="X156" s="32"/>
      <c r="Y156" s="32"/>
      <c r="Z156" s="32"/>
      <c r="AA156" s="32"/>
      <c r="AB156" s="32"/>
      <c r="AC156" s="32"/>
    </row>
    <row r="157" ht="18.0" customHeight="1">
      <c r="A157" s="38">
        <v>44736.390914351854</v>
      </c>
      <c r="B157" s="6">
        <f t="shared" si="1"/>
        <v>26</v>
      </c>
      <c r="C157" s="6" t="str">
        <f t="shared" si="2"/>
        <v>Friday</v>
      </c>
      <c r="D157" s="9" t="s">
        <v>205</v>
      </c>
      <c r="E157" s="36" t="s">
        <v>28</v>
      </c>
      <c r="F157" s="39"/>
      <c r="G157" s="40">
        <v>25.0</v>
      </c>
      <c r="H157" s="40">
        <v>0.0</v>
      </c>
      <c r="I157" s="40">
        <v>7.0</v>
      </c>
      <c r="J157" s="40">
        <v>1.0</v>
      </c>
      <c r="K157" s="11">
        <f t="shared" si="10"/>
        <v>33</v>
      </c>
      <c r="L157" s="39">
        <v>374.0</v>
      </c>
      <c r="M157" s="39">
        <v>462.0</v>
      </c>
      <c r="N157" s="12">
        <f t="shared" si="4"/>
        <v>0.08823529412</v>
      </c>
      <c r="O157" s="6" t="str">
        <f t="shared" si="5"/>
        <v>Jun-2022</v>
      </c>
      <c r="P157" s="6">
        <f t="shared" si="6"/>
        <v>2022</v>
      </c>
      <c r="Q157" s="39" t="s">
        <v>31</v>
      </c>
      <c r="R157" s="36" t="s">
        <v>176</v>
      </c>
      <c r="S157" s="39"/>
      <c r="T157" s="39"/>
      <c r="U157" s="39"/>
      <c r="V157" s="39"/>
      <c r="W157" s="39"/>
      <c r="X157" s="32"/>
      <c r="Y157" s="32"/>
      <c r="Z157" s="32"/>
      <c r="AA157" s="32"/>
      <c r="AB157" s="32"/>
      <c r="AC157" s="32"/>
    </row>
    <row r="158" ht="18.0" customHeight="1">
      <c r="A158" s="38">
        <v>44738.13542824074</v>
      </c>
      <c r="B158" s="6">
        <f t="shared" si="1"/>
        <v>26</v>
      </c>
      <c r="C158" s="6" t="str">
        <f t="shared" si="2"/>
        <v>Sunday</v>
      </c>
      <c r="D158" s="9" t="s">
        <v>206</v>
      </c>
      <c r="E158" s="36" t="s">
        <v>28</v>
      </c>
      <c r="F158" s="39"/>
      <c r="G158" s="40">
        <v>24.0</v>
      </c>
      <c r="H158" s="40">
        <v>0.0</v>
      </c>
      <c r="I158" s="40">
        <v>6.0</v>
      </c>
      <c r="J158" s="40">
        <v>1.0</v>
      </c>
      <c r="K158" s="11">
        <f t="shared" si="10"/>
        <v>31</v>
      </c>
      <c r="L158" s="39">
        <v>430.0</v>
      </c>
      <c r="M158" s="39">
        <v>541.0</v>
      </c>
      <c r="N158" s="12">
        <f t="shared" si="4"/>
        <v>0.07209302326</v>
      </c>
      <c r="O158" s="6" t="str">
        <f t="shared" si="5"/>
        <v>Jun-2022</v>
      </c>
      <c r="P158" s="6">
        <f t="shared" si="6"/>
        <v>2022</v>
      </c>
      <c r="Q158" s="39" t="s">
        <v>25</v>
      </c>
      <c r="R158" s="36" t="s">
        <v>191</v>
      </c>
      <c r="S158" s="39"/>
      <c r="T158" s="39"/>
      <c r="U158" s="39"/>
      <c r="V158" s="39"/>
      <c r="W158" s="39"/>
      <c r="X158" s="32"/>
      <c r="Y158" s="32"/>
      <c r="Z158" s="32"/>
      <c r="AA158" s="32"/>
      <c r="AB158" s="32"/>
      <c r="AC158" s="32"/>
    </row>
    <row r="159" ht="18.0" customHeight="1">
      <c r="A159" s="38">
        <v>44739.24668981481</v>
      </c>
      <c r="B159" s="6">
        <f t="shared" si="1"/>
        <v>26</v>
      </c>
      <c r="C159" s="6" t="str">
        <f t="shared" si="2"/>
        <v>Monday</v>
      </c>
      <c r="D159" s="9" t="s">
        <v>207</v>
      </c>
      <c r="E159" s="36" t="s">
        <v>28</v>
      </c>
      <c r="F159" s="39"/>
      <c r="G159" s="40">
        <v>30.0</v>
      </c>
      <c r="H159" s="40">
        <v>1.0</v>
      </c>
      <c r="I159" s="40">
        <v>11.0</v>
      </c>
      <c r="J159" s="40">
        <v>0.0</v>
      </c>
      <c r="K159" s="11">
        <f t="shared" si="10"/>
        <v>42</v>
      </c>
      <c r="L159" s="39">
        <v>770.0</v>
      </c>
      <c r="M159" s="39">
        <v>919.0</v>
      </c>
      <c r="N159" s="12">
        <f t="shared" si="4"/>
        <v>0.05454545455</v>
      </c>
      <c r="O159" s="6" t="str">
        <f t="shared" si="5"/>
        <v>Jun-2022</v>
      </c>
      <c r="P159" s="6">
        <f t="shared" si="6"/>
        <v>2022</v>
      </c>
      <c r="Q159" s="39" t="s">
        <v>25</v>
      </c>
      <c r="R159" s="36" t="s">
        <v>70</v>
      </c>
      <c r="S159" s="39"/>
      <c r="T159" s="39"/>
      <c r="U159" s="39"/>
      <c r="V159" s="39"/>
      <c r="W159" s="39"/>
      <c r="X159" s="32"/>
      <c r="Y159" s="32"/>
      <c r="Z159" s="32"/>
      <c r="AA159" s="32"/>
      <c r="AB159" s="32"/>
      <c r="AC159" s="32"/>
    </row>
    <row r="160" ht="18.0" customHeight="1">
      <c r="A160" s="38">
        <v>44740.33</v>
      </c>
      <c r="B160" s="6">
        <f t="shared" si="1"/>
        <v>26</v>
      </c>
      <c r="C160" s="6" t="str">
        <f t="shared" si="2"/>
        <v>Tuesday</v>
      </c>
      <c r="D160" s="9" t="s">
        <v>208</v>
      </c>
      <c r="E160" s="36" t="s">
        <v>39</v>
      </c>
      <c r="F160" s="39"/>
      <c r="G160" s="40">
        <v>31.0</v>
      </c>
      <c r="H160" s="40">
        <v>0.0</v>
      </c>
      <c r="I160" s="40">
        <v>16.0</v>
      </c>
      <c r="J160" s="40">
        <v>1.0</v>
      </c>
      <c r="K160" s="11">
        <f t="shared" si="10"/>
        <v>48</v>
      </c>
      <c r="L160" s="39">
        <v>929.0</v>
      </c>
      <c r="M160" s="39">
        <v>1062.0</v>
      </c>
      <c r="N160" s="12">
        <f t="shared" si="4"/>
        <v>0.05166846071</v>
      </c>
      <c r="O160" s="6" t="str">
        <f t="shared" si="5"/>
        <v>Jun-2022</v>
      </c>
      <c r="P160" s="6">
        <f t="shared" si="6"/>
        <v>2022</v>
      </c>
      <c r="Q160" s="39" t="s">
        <v>31</v>
      </c>
      <c r="R160" s="36" t="s">
        <v>197</v>
      </c>
      <c r="S160" s="39"/>
      <c r="T160" s="39"/>
      <c r="U160" s="39"/>
      <c r="V160" s="39"/>
      <c r="W160" s="39"/>
      <c r="X160" s="32"/>
      <c r="Y160" s="32"/>
      <c r="Z160" s="32"/>
      <c r="AA160" s="32"/>
      <c r="AB160" s="32"/>
      <c r="AC160" s="32"/>
    </row>
    <row r="161" ht="18.0" customHeight="1">
      <c r="A161" s="38">
        <v>44741.11497685185</v>
      </c>
      <c r="B161" s="6">
        <f t="shared" si="1"/>
        <v>27</v>
      </c>
      <c r="C161" s="6" t="str">
        <f t="shared" si="2"/>
        <v>Wednesday</v>
      </c>
      <c r="D161" s="9" t="s">
        <v>209</v>
      </c>
      <c r="E161" s="36" t="s">
        <v>24</v>
      </c>
      <c r="F161" s="39"/>
      <c r="G161" s="40">
        <v>40.0</v>
      </c>
      <c r="H161" s="40">
        <v>1.0</v>
      </c>
      <c r="I161" s="40">
        <v>18.0</v>
      </c>
      <c r="J161" s="40">
        <v>0.0</v>
      </c>
      <c r="K161" s="11">
        <f t="shared" si="10"/>
        <v>59</v>
      </c>
      <c r="L161" s="39">
        <v>423.0</v>
      </c>
      <c r="M161" s="39">
        <v>474.0</v>
      </c>
      <c r="N161" s="12">
        <f t="shared" si="4"/>
        <v>0.1394799054</v>
      </c>
      <c r="O161" s="6" t="str">
        <f t="shared" si="5"/>
        <v>Jun-2022</v>
      </c>
      <c r="P161" s="6">
        <f t="shared" si="6"/>
        <v>2022</v>
      </c>
      <c r="Q161" s="39" t="s">
        <v>25</v>
      </c>
      <c r="R161" s="36" t="s">
        <v>41</v>
      </c>
      <c r="S161" s="39"/>
      <c r="T161" s="39"/>
      <c r="U161" s="39"/>
      <c r="V161" s="39"/>
      <c r="W161" s="39"/>
      <c r="X161" s="32"/>
      <c r="Y161" s="32"/>
      <c r="Z161" s="32"/>
      <c r="AA161" s="32"/>
      <c r="AB161" s="32"/>
      <c r="AC161" s="32"/>
    </row>
    <row r="162" ht="18.0" customHeight="1">
      <c r="A162" s="26">
        <v>44774.25797453704</v>
      </c>
      <c r="B162" s="6">
        <f t="shared" si="1"/>
        <v>31</v>
      </c>
      <c r="C162" s="6" t="str">
        <f t="shared" si="2"/>
        <v>Monday</v>
      </c>
      <c r="D162" s="9" t="s">
        <v>210</v>
      </c>
      <c r="E162" s="25" t="s">
        <v>28</v>
      </c>
      <c r="F162" s="25"/>
      <c r="G162" s="27">
        <v>65.0</v>
      </c>
      <c r="H162" s="27">
        <v>0.0</v>
      </c>
      <c r="I162" s="27">
        <v>8.0</v>
      </c>
      <c r="J162" s="27">
        <v>3.0</v>
      </c>
      <c r="K162" s="11">
        <f t="shared" si="10"/>
        <v>76</v>
      </c>
      <c r="L162" s="27">
        <v>454.0</v>
      </c>
      <c r="M162" s="27">
        <v>600.0</v>
      </c>
      <c r="N162" s="12">
        <f t="shared" si="4"/>
        <v>0.1674008811</v>
      </c>
      <c r="O162" s="6" t="str">
        <f t="shared" si="5"/>
        <v>Aug-2022</v>
      </c>
      <c r="P162" s="6">
        <f t="shared" si="6"/>
        <v>2022</v>
      </c>
      <c r="Q162" s="25" t="s">
        <v>31</v>
      </c>
      <c r="R162" s="25" t="s">
        <v>33</v>
      </c>
      <c r="S162" s="25"/>
      <c r="T162" s="25"/>
      <c r="U162" s="25"/>
      <c r="V162" s="25"/>
      <c r="W162" s="25"/>
      <c r="X162" s="32"/>
      <c r="Y162" s="32"/>
      <c r="Z162" s="32"/>
      <c r="AA162" s="32"/>
      <c r="AB162" s="32"/>
      <c r="AC162" s="32"/>
    </row>
    <row r="163" ht="18.0" customHeight="1">
      <c r="A163" s="33">
        <v>44743.08111111111</v>
      </c>
      <c r="B163" s="6">
        <f t="shared" si="1"/>
        <v>27</v>
      </c>
      <c r="C163" s="6" t="str">
        <f t="shared" si="2"/>
        <v>Friday</v>
      </c>
      <c r="D163" s="9" t="s">
        <v>211</v>
      </c>
      <c r="E163" s="36" t="s">
        <v>24</v>
      </c>
      <c r="F163" s="36"/>
      <c r="G163" s="34">
        <v>19.0</v>
      </c>
      <c r="H163" s="34"/>
      <c r="I163" s="34">
        <v>4.0</v>
      </c>
      <c r="J163" s="34"/>
      <c r="K163" s="11">
        <f t="shared" si="10"/>
        <v>23</v>
      </c>
      <c r="L163" s="36">
        <v>278.0</v>
      </c>
      <c r="M163" s="36">
        <v>322.0</v>
      </c>
      <c r="N163" s="12">
        <f t="shared" si="4"/>
        <v>0.08273381295</v>
      </c>
      <c r="O163" s="6" t="str">
        <f t="shared" si="5"/>
        <v>Jul-2022</v>
      </c>
      <c r="P163" s="6">
        <f t="shared" si="6"/>
        <v>2022</v>
      </c>
      <c r="Q163" s="36" t="s">
        <v>25</v>
      </c>
      <c r="R163" s="25" t="s">
        <v>212</v>
      </c>
      <c r="S163" s="36"/>
      <c r="T163" s="36"/>
      <c r="U163" s="36"/>
      <c r="V163" s="36"/>
      <c r="W163" s="36"/>
      <c r="X163" s="32"/>
      <c r="Y163" s="32"/>
      <c r="Z163" s="32"/>
      <c r="AA163" s="32"/>
      <c r="AB163" s="32"/>
      <c r="AC163" s="32"/>
    </row>
    <row r="164" ht="18.0" customHeight="1">
      <c r="A164" s="33">
        <v>44743.485347222224</v>
      </c>
      <c r="B164" s="6">
        <f t="shared" si="1"/>
        <v>27</v>
      </c>
      <c r="C164" s="6" t="str">
        <f t="shared" si="2"/>
        <v>Friday</v>
      </c>
      <c r="D164" s="9" t="s">
        <v>213</v>
      </c>
      <c r="E164" s="36" t="s">
        <v>28</v>
      </c>
      <c r="F164" s="36"/>
      <c r="G164" s="34">
        <v>56.0</v>
      </c>
      <c r="H164" s="34">
        <v>2.0</v>
      </c>
      <c r="I164" s="34">
        <v>3.0</v>
      </c>
      <c r="J164" s="34">
        <v>2.0</v>
      </c>
      <c r="K164" s="11">
        <f t="shared" si="10"/>
        <v>63</v>
      </c>
      <c r="L164" s="36">
        <v>809.0</v>
      </c>
      <c r="M164" s="36">
        <v>1010.0</v>
      </c>
      <c r="N164" s="12">
        <f t="shared" si="4"/>
        <v>0.07787391842</v>
      </c>
      <c r="O164" s="6" t="str">
        <f t="shared" si="5"/>
        <v>Jul-2022</v>
      </c>
      <c r="P164" s="6">
        <f t="shared" si="6"/>
        <v>2022</v>
      </c>
      <c r="Q164" s="36" t="s">
        <v>25</v>
      </c>
      <c r="R164" s="25" t="s">
        <v>70</v>
      </c>
      <c r="S164" s="36"/>
      <c r="T164" s="36"/>
      <c r="U164" s="36"/>
      <c r="V164" s="36"/>
      <c r="W164" s="36"/>
      <c r="X164" s="32"/>
      <c r="Y164" s="32"/>
      <c r="Z164" s="32"/>
      <c r="AA164" s="32"/>
      <c r="AB164" s="32"/>
      <c r="AC164" s="32"/>
    </row>
    <row r="165" ht="18.0" customHeight="1">
      <c r="A165" s="33">
        <v>44744.124548611115</v>
      </c>
      <c r="B165" s="6">
        <f t="shared" si="1"/>
        <v>27</v>
      </c>
      <c r="C165" s="6" t="str">
        <f t="shared" si="2"/>
        <v>Saturday</v>
      </c>
      <c r="D165" s="9" t="s">
        <v>214</v>
      </c>
      <c r="E165" s="36" t="s">
        <v>28</v>
      </c>
      <c r="F165" s="36"/>
      <c r="G165" s="34">
        <v>28.0</v>
      </c>
      <c r="H165" s="34"/>
      <c r="I165" s="34">
        <v>6.0</v>
      </c>
      <c r="J165" s="34">
        <v>1.0</v>
      </c>
      <c r="K165" s="11">
        <f t="shared" si="10"/>
        <v>35</v>
      </c>
      <c r="L165" s="36">
        <v>455.0</v>
      </c>
      <c r="M165" s="36">
        <v>587.0</v>
      </c>
      <c r="N165" s="12">
        <f t="shared" si="4"/>
        <v>0.07692307692</v>
      </c>
      <c r="O165" s="6" t="str">
        <f t="shared" si="5"/>
        <v>Jul-2022</v>
      </c>
      <c r="P165" s="6">
        <f t="shared" si="6"/>
        <v>2022</v>
      </c>
      <c r="Q165" s="36" t="s">
        <v>25</v>
      </c>
      <c r="R165" s="25" t="s">
        <v>191</v>
      </c>
      <c r="S165" s="36"/>
      <c r="T165" s="36"/>
      <c r="U165" s="36"/>
      <c r="V165" s="36"/>
      <c r="W165" s="36"/>
      <c r="X165" s="32"/>
      <c r="Y165" s="32"/>
      <c r="Z165" s="32"/>
      <c r="AA165" s="32"/>
      <c r="AB165" s="32"/>
      <c r="AC165" s="32"/>
    </row>
    <row r="166" ht="18.0" customHeight="1">
      <c r="A166" s="33">
        <v>44749.43078703704</v>
      </c>
      <c r="B166" s="6">
        <f t="shared" si="1"/>
        <v>28</v>
      </c>
      <c r="C166" s="6" t="str">
        <f t="shared" si="2"/>
        <v>Thursday</v>
      </c>
      <c r="D166" s="9" t="s">
        <v>215</v>
      </c>
      <c r="E166" s="36" t="s">
        <v>28</v>
      </c>
      <c r="F166" s="36"/>
      <c r="G166" s="34">
        <v>29.0</v>
      </c>
      <c r="H166" s="34">
        <v>0.0</v>
      </c>
      <c r="I166" s="34">
        <v>24.0</v>
      </c>
      <c r="J166" s="34">
        <v>0.0</v>
      </c>
      <c r="K166" s="11">
        <f t="shared" si="10"/>
        <v>53</v>
      </c>
      <c r="L166" s="36">
        <v>259.0</v>
      </c>
      <c r="M166" s="36">
        <v>352.0</v>
      </c>
      <c r="N166" s="12">
        <f t="shared" si="4"/>
        <v>0.2046332046</v>
      </c>
      <c r="O166" s="6" t="str">
        <f t="shared" si="5"/>
        <v>Jul-2022</v>
      </c>
      <c r="P166" s="6">
        <f t="shared" si="6"/>
        <v>2022</v>
      </c>
      <c r="Q166" s="36" t="s">
        <v>31</v>
      </c>
      <c r="R166" s="25" t="s">
        <v>33</v>
      </c>
      <c r="S166" s="36"/>
      <c r="T166" s="36"/>
      <c r="U166" s="36"/>
      <c r="V166" s="36"/>
      <c r="W166" s="36"/>
      <c r="X166" s="32"/>
      <c r="Y166" s="32"/>
      <c r="Z166" s="32"/>
      <c r="AA166" s="32"/>
      <c r="AB166" s="32"/>
      <c r="AC166" s="32"/>
    </row>
    <row r="167" ht="18.0" customHeight="1">
      <c r="A167" s="33">
        <v>44747.36324074074</v>
      </c>
      <c r="B167" s="6">
        <f t="shared" si="1"/>
        <v>27</v>
      </c>
      <c r="C167" s="6" t="str">
        <f t="shared" si="2"/>
        <v>Tuesday</v>
      </c>
      <c r="D167" s="9" t="s">
        <v>216</v>
      </c>
      <c r="E167" s="36" t="s">
        <v>39</v>
      </c>
      <c r="F167" s="36"/>
      <c r="G167" s="34">
        <v>13.0</v>
      </c>
      <c r="H167" s="34">
        <v>0.0</v>
      </c>
      <c r="I167" s="34">
        <v>6.0</v>
      </c>
      <c r="J167" s="34">
        <v>0.0</v>
      </c>
      <c r="K167" s="11">
        <f t="shared" si="10"/>
        <v>19</v>
      </c>
      <c r="L167" s="36">
        <v>390.0</v>
      </c>
      <c r="M167" s="36">
        <v>427.0</v>
      </c>
      <c r="N167" s="12">
        <f t="shared" si="4"/>
        <v>0.04871794872</v>
      </c>
      <c r="O167" s="6" t="str">
        <f t="shared" si="5"/>
        <v>Jul-2022</v>
      </c>
      <c r="P167" s="6">
        <f t="shared" si="6"/>
        <v>2022</v>
      </c>
      <c r="Q167" s="36" t="s">
        <v>25</v>
      </c>
      <c r="R167" s="25" t="s">
        <v>212</v>
      </c>
      <c r="S167" s="36"/>
      <c r="T167" s="36"/>
      <c r="U167" s="36"/>
      <c r="V167" s="36"/>
      <c r="W167" s="36"/>
      <c r="X167" s="32"/>
      <c r="Y167" s="32"/>
      <c r="Z167" s="32"/>
      <c r="AA167" s="32"/>
      <c r="AB167" s="32"/>
      <c r="AC167" s="32"/>
    </row>
    <row r="168" ht="18.0" customHeight="1">
      <c r="A168" s="26">
        <v>44781.34266203704</v>
      </c>
      <c r="B168" s="6">
        <f t="shared" si="1"/>
        <v>32</v>
      </c>
      <c r="C168" s="6" t="str">
        <f t="shared" si="2"/>
        <v>Monday</v>
      </c>
      <c r="D168" s="9" t="s">
        <v>217</v>
      </c>
      <c r="E168" s="25" t="s">
        <v>28</v>
      </c>
      <c r="F168" s="25"/>
      <c r="G168" s="27">
        <v>96.0</v>
      </c>
      <c r="H168" s="27"/>
      <c r="I168" s="27">
        <v>2.0</v>
      </c>
      <c r="J168" s="27"/>
      <c r="K168" s="11">
        <f t="shared" si="10"/>
        <v>98</v>
      </c>
      <c r="L168" s="27">
        <v>287.0</v>
      </c>
      <c r="M168" s="27">
        <v>394.0</v>
      </c>
      <c r="N168" s="12">
        <f t="shared" si="4"/>
        <v>0.3414634146</v>
      </c>
      <c r="O168" s="6" t="str">
        <f t="shared" si="5"/>
        <v>Aug-2022</v>
      </c>
      <c r="P168" s="6">
        <f t="shared" si="6"/>
        <v>2022</v>
      </c>
      <c r="Q168" s="25" t="s">
        <v>31</v>
      </c>
      <c r="R168" s="25" t="s">
        <v>45</v>
      </c>
      <c r="S168" s="25"/>
      <c r="T168" s="25"/>
      <c r="U168" s="25"/>
      <c r="V168" s="25"/>
      <c r="W168" s="25"/>
      <c r="X168" s="32"/>
      <c r="Y168" s="32"/>
      <c r="Z168" s="32"/>
      <c r="AA168" s="32"/>
      <c r="AB168" s="32"/>
      <c r="AC168" s="32"/>
    </row>
    <row r="169" ht="18.0" customHeight="1">
      <c r="A169" s="33">
        <v>44748.18267361111</v>
      </c>
      <c r="B169" s="6">
        <f t="shared" si="1"/>
        <v>28</v>
      </c>
      <c r="C169" s="6" t="str">
        <f t="shared" si="2"/>
        <v>Wednesday</v>
      </c>
      <c r="D169" s="9" t="s">
        <v>218</v>
      </c>
      <c r="E169" s="36" t="s">
        <v>28</v>
      </c>
      <c r="F169" s="36"/>
      <c r="G169" s="34">
        <v>29.0</v>
      </c>
      <c r="H169" s="34">
        <v>0.0</v>
      </c>
      <c r="I169" s="34">
        <v>6.0</v>
      </c>
      <c r="J169" s="34">
        <v>1.0</v>
      </c>
      <c r="K169" s="11">
        <f t="shared" si="10"/>
        <v>36</v>
      </c>
      <c r="L169" s="36">
        <v>492.0</v>
      </c>
      <c r="M169" s="36">
        <v>611.0</v>
      </c>
      <c r="N169" s="12">
        <f t="shared" si="4"/>
        <v>0.07317073171</v>
      </c>
      <c r="O169" s="6" t="str">
        <f t="shared" si="5"/>
        <v>Jul-2022</v>
      </c>
      <c r="P169" s="6">
        <f t="shared" si="6"/>
        <v>2022</v>
      </c>
      <c r="Q169" s="36" t="s">
        <v>25</v>
      </c>
      <c r="R169" s="25" t="s">
        <v>70</v>
      </c>
      <c r="S169" s="36"/>
      <c r="T169" s="36"/>
      <c r="U169" s="36"/>
      <c r="V169" s="36"/>
      <c r="W169" s="36"/>
      <c r="X169" s="32"/>
      <c r="Y169" s="32"/>
      <c r="Z169" s="32"/>
      <c r="AA169" s="32"/>
      <c r="AB169" s="32"/>
      <c r="AC169" s="32"/>
    </row>
    <row r="170" ht="18.0" customHeight="1">
      <c r="A170" s="33">
        <v>44749.326365740744</v>
      </c>
      <c r="B170" s="6">
        <f t="shared" si="1"/>
        <v>28</v>
      </c>
      <c r="C170" s="6" t="str">
        <f t="shared" si="2"/>
        <v>Thursday</v>
      </c>
      <c r="D170" s="9" t="s">
        <v>219</v>
      </c>
      <c r="E170" s="36" t="s">
        <v>39</v>
      </c>
      <c r="F170" s="36"/>
      <c r="G170" s="34">
        <v>16.0</v>
      </c>
      <c r="H170" s="34">
        <v>0.0</v>
      </c>
      <c r="I170" s="34">
        <v>4.0</v>
      </c>
      <c r="J170" s="34">
        <v>0.0</v>
      </c>
      <c r="K170" s="11">
        <f t="shared" si="10"/>
        <v>20</v>
      </c>
      <c r="L170" s="36">
        <v>366.0</v>
      </c>
      <c r="M170" s="36">
        <v>407.0</v>
      </c>
      <c r="N170" s="12">
        <f t="shared" si="4"/>
        <v>0.05464480874</v>
      </c>
      <c r="O170" s="6" t="str">
        <f t="shared" si="5"/>
        <v>Jul-2022</v>
      </c>
      <c r="P170" s="6">
        <f t="shared" si="6"/>
        <v>2022</v>
      </c>
      <c r="Q170" s="36" t="s">
        <v>25</v>
      </c>
      <c r="R170" s="25" t="s">
        <v>70</v>
      </c>
      <c r="S170" s="36"/>
      <c r="T170" s="36"/>
      <c r="U170" s="36"/>
      <c r="V170" s="36"/>
      <c r="W170" s="36"/>
      <c r="X170" s="32"/>
      <c r="Y170" s="32"/>
      <c r="Z170" s="32"/>
      <c r="AA170" s="32"/>
      <c r="AB170" s="32"/>
      <c r="AC170" s="32"/>
    </row>
    <row r="171" ht="18.0" customHeight="1">
      <c r="A171" s="33">
        <v>44751.12913194444</v>
      </c>
      <c r="B171" s="6">
        <f t="shared" si="1"/>
        <v>28</v>
      </c>
      <c r="C171" s="6" t="str">
        <f t="shared" si="2"/>
        <v>Saturday</v>
      </c>
      <c r="D171" s="9" t="s">
        <v>220</v>
      </c>
      <c r="E171" s="36" t="s">
        <v>24</v>
      </c>
      <c r="F171" s="36"/>
      <c r="G171" s="34">
        <v>12.0</v>
      </c>
      <c r="H171" s="34">
        <v>0.0</v>
      </c>
      <c r="I171" s="34">
        <v>2.0</v>
      </c>
      <c r="J171" s="34">
        <v>0.0</v>
      </c>
      <c r="K171" s="11">
        <f t="shared" si="10"/>
        <v>14</v>
      </c>
      <c r="L171" s="36">
        <v>222.0</v>
      </c>
      <c r="M171" s="36">
        <v>264.0</v>
      </c>
      <c r="N171" s="12">
        <f t="shared" si="4"/>
        <v>0.06306306306</v>
      </c>
      <c r="O171" s="6" t="str">
        <f t="shared" si="5"/>
        <v>Jul-2022</v>
      </c>
      <c r="P171" s="6">
        <f t="shared" si="6"/>
        <v>2022</v>
      </c>
      <c r="Q171" s="36" t="s">
        <v>25</v>
      </c>
      <c r="R171" s="25" t="s">
        <v>191</v>
      </c>
      <c r="S171" s="36"/>
      <c r="T171" s="36"/>
      <c r="U171" s="36"/>
      <c r="V171" s="36"/>
      <c r="W171" s="36"/>
      <c r="X171" s="32"/>
      <c r="Y171" s="32"/>
      <c r="Z171" s="32"/>
      <c r="AA171" s="32"/>
      <c r="AB171" s="32"/>
      <c r="AC171" s="32"/>
    </row>
    <row r="172" ht="18.0" customHeight="1">
      <c r="A172" s="33">
        <v>44752.08298611111</v>
      </c>
      <c r="B172" s="6">
        <f t="shared" si="1"/>
        <v>28</v>
      </c>
      <c r="C172" s="6" t="str">
        <f t="shared" si="2"/>
        <v>Sunday</v>
      </c>
      <c r="D172" s="9" t="s">
        <v>221</v>
      </c>
      <c r="E172" s="36" t="s">
        <v>24</v>
      </c>
      <c r="F172" s="36"/>
      <c r="G172" s="34">
        <v>14.0</v>
      </c>
      <c r="H172" s="34">
        <v>0.0</v>
      </c>
      <c r="I172" s="34">
        <v>12.0</v>
      </c>
      <c r="J172" s="34">
        <v>0.0</v>
      </c>
      <c r="K172" s="11">
        <f t="shared" si="10"/>
        <v>26</v>
      </c>
      <c r="L172" s="36">
        <v>183.0</v>
      </c>
      <c r="M172" s="36">
        <v>218.0</v>
      </c>
      <c r="N172" s="12">
        <f t="shared" si="4"/>
        <v>0.1420765027</v>
      </c>
      <c r="O172" s="6" t="str">
        <f t="shared" si="5"/>
        <v>Jul-2022</v>
      </c>
      <c r="P172" s="6">
        <f t="shared" si="6"/>
        <v>2022</v>
      </c>
      <c r="Q172" s="36" t="s">
        <v>25</v>
      </c>
      <c r="R172" s="25" t="s">
        <v>26</v>
      </c>
      <c r="S172" s="36"/>
      <c r="T172" s="36"/>
      <c r="U172" s="36"/>
      <c r="V172" s="36"/>
      <c r="W172" s="36"/>
      <c r="X172" s="32"/>
      <c r="Y172" s="32"/>
      <c r="Z172" s="32"/>
      <c r="AA172" s="32"/>
      <c r="AB172" s="32"/>
      <c r="AC172" s="32"/>
    </row>
    <row r="173" ht="18.0" customHeight="1">
      <c r="A173" s="33">
        <v>44746.370717592596</v>
      </c>
      <c r="B173" s="6">
        <f t="shared" si="1"/>
        <v>27</v>
      </c>
      <c r="C173" s="6" t="str">
        <f t="shared" si="2"/>
        <v>Monday</v>
      </c>
      <c r="D173" s="9" t="s">
        <v>222</v>
      </c>
      <c r="E173" s="36" t="s">
        <v>28</v>
      </c>
      <c r="F173" s="36"/>
      <c r="G173" s="34">
        <v>16.0</v>
      </c>
      <c r="H173" s="34">
        <v>0.0</v>
      </c>
      <c r="I173" s="34">
        <v>4.0</v>
      </c>
      <c r="J173" s="34">
        <v>0.0</v>
      </c>
      <c r="K173" s="11">
        <f t="shared" si="10"/>
        <v>20</v>
      </c>
      <c r="L173" s="36">
        <v>287.0</v>
      </c>
      <c r="M173" s="36">
        <v>365.0</v>
      </c>
      <c r="N173" s="12">
        <f t="shared" si="4"/>
        <v>0.06968641115</v>
      </c>
      <c r="O173" s="6" t="str">
        <f t="shared" si="5"/>
        <v>Jul-2022</v>
      </c>
      <c r="P173" s="6">
        <f t="shared" si="6"/>
        <v>2022</v>
      </c>
      <c r="Q173" s="36" t="s">
        <v>31</v>
      </c>
      <c r="R173" s="25" t="s">
        <v>45</v>
      </c>
      <c r="S173" s="36"/>
      <c r="T173" s="36"/>
      <c r="U173" s="36"/>
      <c r="V173" s="36"/>
      <c r="W173" s="36"/>
      <c r="X173" s="32"/>
      <c r="Y173" s="32"/>
      <c r="Z173" s="32"/>
      <c r="AA173" s="32"/>
      <c r="AB173" s="32"/>
      <c r="AC173" s="32"/>
    </row>
    <row r="174" ht="18.0" customHeight="1">
      <c r="A174" s="33">
        <v>44749.18686342592</v>
      </c>
      <c r="B174" s="6">
        <f t="shared" si="1"/>
        <v>28</v>
      </c>
      <c r="C174" s="6" t="str">
        <f t="shared" si="2"/>
        <v>Thursday</v>
      </c>
      <c r="D174" s="9" t="s">
        <v>223</v>
      </c>
      <c r="E174" s="36" t="s">
        <v>28</v>
      </c>
      <c r="F174" s="36"/>
      <c r="G174" s="34">
        <v>18.0</v>
      </c>
      <c r="H174" s="34">
        <v>0.0</v>
      </c>
      <c r="I174" s="34">
        <v>4.0</v>
      </c>
      <c r="J174" s="34">
        <v>0.0</v>
      </c>
      <c r="K174" s="11">
        <f t="shared" si="10"/>
        <v>22</v>
      </c>
      <c r="L174" s="36">
        <v>292.0</v>
      </c>
      <c r="M174" s="36">
        <v>400.0</v>
      </c>
      <c r="N174" s="12">
        <f t="shared" si="4"/>
        <v>0.07534246575</v>
      </c>
      <c r="O174" s="6" t="str">
        <f t="shared" si="5"/>
        <v>Jul-2022</v>
      </c>
      <c r="P174" s="6">
        <f t="shared" si="6"/>
        <v>2022</v>
      </c>
      <c r="Q174" s="36" t="s">
        <v>31</v>
      </c>
      <c r="R174" s="25" t="s">
        <v>45</v>
      </c>
      <c r="S174" s="36"/>
      <c r="T174" s="36"/>
      <c r="U174" s="36"/>
      <c r="V174" s="36"/>
      <c r="W174" s="36"/>
      <c r="X174" s="32"/>
      <c r="Y174" s="32"/>
      <c r="Z174" s="32"/>
      <c r="AA174" s="32"/>
      <c r="AB174" s="32"/>
      <c r="AC174" s="32"/>
    </row>
    <row r="175" ht="18.0" customHeight="1">
      <c r="A175" s="33">
        <v>44762.27443287037</v>
      </c>
      <c r="B175" s="6">
        <f t="shared" si="1"/>
        <v>30</v>
      </c>
      <c r="C175" s="6" t="str">
        <f t="shared" si="2"/>
        <v>Wednesday</v>
      </c>
      <c r="D175" s="9" t="s">
        <v>224</v>
      </c>
      <c r="E175" s="36" t="s">
        <v>28</v>
      </c>
      <c r="F175" s="36"/>
      <c r="G175" s="34">
        <v>16.0</v>
      </c>
      <c r="H175" s="34">
        <v>0.0</v>
      </c>
      <c r="I175" s="34">
        <v>6.0</v>
      </c>
      <c r="J175" s="34"/>
      <c r="K175" s="11">
        <f t="shared" si="10"/>
        <v>22</v>
      </c>
      <c r="L175" s="36">
        <v>185.0</v>
      </c>
      <c r="M175" s="36">
        <v>248.0</v>
      </c>
      <c r="N175" s="12">
        <f t="shared" si="4"/>
        <v>0.1189189189</v>
      </c>
      <c r="O175" s="6" t="str">
        <f t="shared" si="5"/>
        <v>Jul-2022</v>
      </c>
      <c r="P175" s="6">
        <f t="shared" si="6"/>
        <v>2022</v>
      </c>
      <c r="Q175" s="36" t="s">
        <v>31</v>
      </c>
      <c r="R175" s="25" t="s">
        <v>45</v>
      </c>
      <c r="S175" s="36"/>
      <c r="T175" s="36"/>
      <c r="U175" s="36"/>
      <c r="V175" s="36"/>
      <c r="W175" s="36"/>
      <c r="X175" s="32"/>
      <c r="Y175" s="32"/>
      <c r="Z175" s="32"/>
      <c r="AA175" s="32"/>
      <c r="AB175" s="32"/>
      <c r="AC175" s="32"/>
    </row>
    <row r="176" ht="18.0" customHeight="1">
      <c r="A176" s="33">
        <v>44764.342627314814</v>
      </c>
      <c r="B176" s="6">
        <f t="shared" si="1"/>
        <v>30</v>
      </c>
      <c r="C176" s="6" t="str">
        <f t="shared" si="2"/>
        <v>Friday</v>
      </c>
      <c r="D176" s="9" t="s">
        <v>225</v>
      </c>
      <c r="E176" s="36" t="s">
        <v>24</v>
      </c>
      <c r="F176" s="36"/>
      <c r="G176" s="34">
        <v>11.0</v>
      </c>
      <c r="H176" s="34"/>
      <c r="I176" s="34">
        <v>4.0</v>
      </c>
      <c r="J176" s="34"/>
      <c r="K176" s="11">
        <f t="shared" si="10"/>
        <v>15</v>
      </c>
      <c r="L176" s="36">
        <v>174.0</v>
      </c>
      <c r="M176" s="36">
        <v>198.0</v>
      </c>
      <c r="N176" s="12">
        <f t="shared" si="4"/>
        <v>0.08620689655</v>
      </c>
      <c r="O176" s="6" t="str">
        <f t="shared" si="5"/>
        <v>Jul-2022</v>
      </c>
      <c r="P176" s="6">
        <f t="shared" si="6"/>
        <v>2022</v>
      </c>
      <c r="Q176" s="36" t="s">
        <v>31</v>
      </c>
      <c r="R176" s="25" t="s">
        <v>45</v>
      </c>
      <c r="S176" s="36"/>
      <c r="T176" s="36"/>
      <c r="U176" s="36"/>
      <c r="V176" s="36"/>
      <c r="W176" s="36"/>
      <c r="X176" s="32"/>
      <c r="Y176" s="32"/>
      <c r="Z176" s="32"/>
      <c r="AA176" s="32"/>
      <c r="AB176" s="32"/>
      <c r="AC176" s="32"/>
    </row>
    <row r="177" ht="18.0" customHeight="1">
      <c r="A177" s="33">
        <v>44752.335868055554</v>
      </c>
      <c r="B177" s="6">
        <f t="shared" si="1"/>
        <v>28</v>
      </c>
      <c r="C177" s="6" t="str">
        <f t="shared" si="2"/>
        <v>Sunday</v>
      </c>
      <c r="D177" s="9" t="s">
        <v>226</v>
      </c>
      <c r="E177" s="36" t="s">
        <v>24</v>
      </c>
      <c r="F177" s="36"/>
      <c r="G177" s="34">
        <v>21.0</v>
      </c>
      <c r="H177" s="34">
        <v>0.0</v>
      </c>
      <c r="I177" s="34">
        <v>6.0</v>
      </c>
      <c r="J177" s="34">
        <v>1.0</v>
      </c>
      <c r="K177" s="11">
        <f t="shared" si="10"/>
        <v>28</v>
      </c>
      <c r="L177" s="36">
        <v>310.0</v>
      </c>
      <c r="M177" s="36">
        <v>360.0</v>
      </c>
      <c r="N177" s="12">
        <f t="shared" si="4"/>
        <v>0.09032258065</v>
      </c>
      <c r="O177" s="6" t="str">
        <f t="shared" si="5"/>
        <v>Jul-2022</v>
      </c>
      <c r="P177" s="6">
        <f t="shared" si="6"/>
        <v>2022</v>
      </c>
      <c r="Q177" s="36" t="s">
        <v>25</v>
      </c>
      <c r="R177" s="25" t="s">
        <v>227</v>
      </c>
      <c r="S177" s="36" t="s">
        <v>228</v>
      </c>
      <c r="T177" s="36"/>
      <c r="U177" s="36"/>
      <c r="V177" s="36"/>
      <c r="W177" s="36"/>
      <c r="X177" s="32"/>
      <c r="Y177" s="32"/>
      <c r="Z177" s="32"/>
      <c r="AA177" s="32"/>
      <c r="AB177" s="32"/>
      <c r="AC177" s="32"/>
    </row>
    <row r="178" ht="18.0" customHeight="1">
      <c r="A178" s="33">
        <v>44754.382002314815</v>
      </c>
      <c r="B178" s="6">
        <f t="shared" si="1"/>
        <v>28</v>
      </c>
      <c r="C178" s="6" t="str">
        <f t="shared" si="2"/>
        <v>Tuesday</v>
      </c>
      <c r="D178" s="9" t="s">
        <v>229</v>
      </c>
      <c r="E178" s="36" t="s">
        <v>24</v>
      </c>
      <c r="F178" s="36"/>
      <c r="G178" s="34">
        <v>17.0</v>
      </c>
      <c r="H178" s="34">
        <v>0.0</v>
      </c>
      <c r="I178" s="34">
        <v>6.0</v>
      </c>
      <c r="J178" s="34">
        <v>0.0</v>
      </c>
      <c r="K178" s="11">
        <f t="shared" si="10"/>
        <v>23</v>
      </c>
      <c r="L178" s="36">
        <v>192.0</v>
      </c>
      <c r="M178" s="36">
        <v>232.0</v>
      </c>
      <c r="N178" s="12">
        <f t="shared" si="4"/>
        <v>0.1197916667</v>
      </c>
      <c r="O178" s="6" t="str">
        <f t="shared" si="5"/>
        <v>Jul-2022</v>
      </c>
      <c r="P178" s="6">
        <f t="shared" si="6"/>
        <v>2022</v>
      </c>
      <c r="Q178" s="36" t="s">
        <v>25</v>
      </c>
      <c r="R178" s="25" t="s">
        <v>212</v>
      </c>
      <c r="S178" s="36"/>
      <c r="T178" s="36"/>
      <c r="U178" s="36"/>
      <c r="V178" s="36"/>
      <c r="W178" s="36"/>
      <c r="X178" s="32"/>
      <c r="Y178" s="32"/>
      <c r="Z178" s="32"/>
      <c r="AA178" s="32"/>
      <c r="AB178" s="32"/>
      <c r="AC178" s="32"/>
    </row>
    <row r="179" ht="18.0" customHeight="1">
      <c r="A179" s="33">
        <v>44756.089537037034</v>
      </c>
      <c r="B179" s="6">
        <f t="shared" si="1"/>
        <v>29</v>
      </c>
      <c r="C179" s="6" t="str">
        <f t="shared" si="2"/>
        <v>Thursday</v>
      </c>
      <c r="D179" s="9" t="s">
        <v>230</v>
      </c>
      <c r="E179" s="36" t="s">
        <v>24</v>
      </c>
      <c r="F179" s="36"/>
      <c r="G179" s="34">
        <v>31.0</v>
      </c>
      <c r="H179" s="34">
        <v>0.0</v>
      </c>
      <c r="I179" s="34">
        <v>22.0</v>
      </c>
      <c r="J179" s="34">
        <v>0.0</v>
      </c>
      <c r="K179" s="11">
        <f t="shared" si="10"/>
        <v>53</v>
      </c>
      <c r="L179" s="36">
        <v>493.0</v>
      </c>
      <c r="M179" s="36">
        <v>535.0</v>
      </c>
      <c r="N179" s="12">
        <f t="shared" si="4"/>
        <v>0.107505071</v>
      </c>
      <c r="O179" s="6" t="str">
        <f t="shared" si="5"/>
        <v>Jul-2022</v>
      </c>
      <c r="P179" s="6">
        <f t="shared" si="6"/>
        <v>2022</v>
      </c>
      <c r="Q179" s="36" t="s">
        <v>25</v>
      </c>
      <c r="R179" s="25" t="s">
        <v>212</v>
      </c>
      <c r="S179" s="36"/>
      <c r="T179" s="36"/>
      <c r="U179" s="36"/>
      <c r="V179" s="36"/>
      <c r="W179" s="36"/>
      <c r="X179" s="32"/>
      <c r="Y179" s="32"/>
      <c r="Z179" s="32"/>
      <c r="AA179" s="32"/>
      <c r="AB179" s="32"/>
      <c r="AC179" s="32"/>
    </row>
    <row r="180" ht="18.0" customHeight="1">
      <c r="A180" s="33">
        <v>44756.22692129629</v>
      </c>
      <c r="B180" s="6">
        <f t="shared" si="1"/>
        <v>29</v>
      </c>
      <c r="C180" s="6" t="str">
        <f t="shared" si="2"/>
        <v>Thursday</v>
      </c>
      <c r="D180" s="9" t="s">
        <v>231</v>
      </c>
      <c r="E180" s="36" t="s">
        <v>24</v>
      </c>
      <c r="F180" s="36"/>
      <c r="G180" s="34">
        <v>23.0</v>
      </c>
      <c r="H180" s="34"/>
      <c r="I180" s="34">
        <v>6.0</v>
      </c>
      <c r="J180" s="34">
        <v>1.0</v>
      </c>
      <c r="K180" s="11">
        <f t="shared" si="10"/>
        <v>30</v>
      </c>
      <c r="L180" s="36">
        <v>238.0</v>
      </c>
      <c r="M180" s="36">
        <v>289.0</v>
      </c>
      <c r="N180" s="12">
        <f t="shared" si="4"/>
        <v>0.1260504202</v>
      </c>
      <c r="O180" s="6" t="str">
        <f t="shared" si="5"/>
        <v>Jul-2022</v>
      </c>
      <c r="P180" s="6">
        <f t="shared" si="6"/>
        <v>2022</v>
      </c>
      <c r="Q180" s="36" t="s">
        <v>25</v>
      </c>
      <c r="R180" s="25" t="s">
        <v>232</v>
      </c>
      <c r="S180" s="36"/>
      <c r="T180" s="36"/>
      <c r="U180" s="36"/>
      <c r="V180" s="36"/>
      <c r="W180" s="36"/>
      <c r="X180" s="32"/>
      <c r="Y180" s="32"/>
      <c r="Z180" s="32"/>
      <c r="AA180" s="32"/>
      <c r="AB180" s="32"/>
      <c r="AC180" s="32"/>
    </row>
    <row r="181" ht="18.0" customHeight="1">
      <c r="A181" s="33">
        <v>44758.188263888886</v>
      </c>
      <c r="B181" s="6">
        <f t="shared" si="1"/>
        <v>29</v>
      </c>
      <c r="C181" s="6" t="str">
        <f t="shared" si="2"/>
        <v>Saturday</v>
      </c>
      <c r="D181" s="9" t="s">
        <v>233</v>
      </c>
      <c r="E181" s="36" t="s">
        <v>24</v>
      </c>
      <c r="F181" s="36"/>
      <c r="G181" s="34">
        <v>20.0</v>
      </c>
      <c r="H181" s="34">
        <v>2.0</v>
      </c>
      <c r="I181" s="34">
        <v>2.0</v>
      </c>
      <c r="J181" s="34">
        <v>0.0</v>
      </c>
      <c r="K181" s="11">
        <f t="shared" si="10"/>
        <v>24</v>
      </c>
      <c r="L181" s="36">
        <v>275.0</v>
      </c>
      <c r="M181" s="36">
        <v>326.0</v>
      </c>
      <c r="N181" s="12">
        <f t="shared" si="4"/>
        <v>0.08727272727</v>
      </c>
      <c r="O181" s="6" t="str">
        <f t="shared" si="5"/>
        <v>Jul-2022</v>
      </c>
      <c r="P181" s="6">
        <f t="shared" si="6"/>
        <v>2022</v>
      </c>
      <c r="Q181" s="36" t="s">
        <v>25</v>
      </c>
      <c r="R181" s="25" t="s">
        <v>212</v>
      </c>
      <c r="S181" s="36"/>
      <c r="T181" s="36"/>
      <c r="U181" s="36"/>
      <c r="V181" s="36"/>
      <c r="W181" s="36"/>
      <c r="X181" s="32"/>
      <c r="Y181" s="32"/>
      <c r="Z181" s="32"/>
      <c r="AA181" s="32"/>
      <c r="AB181" s="32"/>
      <c r="AC181" s="32"/>
    </row>
    <row r="182" ht="18.0" customHeight="1">
      <c r="A182" s="33">
        <v>44758.37086805556</v>
      </c>
      <c r="B182" s="6">
        <f t="shared" si="1"/>
        <v>29</v>
      </c>
      <c r="C182" s="6" t="str">
        <f t="shared" si="2"/>
        <v>Saturday</v>
      </c>
      <c r="D182" s="9" t="s">
        <v>234</v>
      </c>
      <c r="E182" s="36" t="s">
        <v>28</v>
      </c>
      <c r="F182" s="36"/>
      <c r="G182" s="34">
        <v>24.0</v>
      </c>
      <c r="H182" s="34"/>
      <c r="I182" s="34">
        <v>4.0</v>
      </c>
      <c r="J182" s="34"/>
      <c r="K182" s="11">
        <f t="shared" si="10"/>
        <v>28</v>
      </c>
      <c r="L182" s="36">
        <v>362.0</v>
      </c>
      <c r="M182" s="36">
        <v>456.0</v>
      </c>
      <c r="N182" s="12">
        <f t="shared" si="4"/>
        <v>0.0773480663</v>
      </c>
      <c r="O182" s="6" t="str">
        <f t="shared" si="5"/>
        <v>Jul-2022</v>
      </c>
      <c r="P182" s="6">
        <f t="shared" si="6"/>
        <v>2022</v>
      </c>
      <c r="Q182" s="36" t="s">
        <v>25</v>
      </c>
      <c r="R182" s="25" t="s">
        <v>191</v>
      </c>
      <c r="S182" s="36"/>
      <c r="T182" s="36"/>
      <c r="U182" s="36"/>
      <c r="V182" s="36"/>
      <c r="W182" s="36"/>
      <c r="X182" s="32"/>
      <c r="Y182" s="32"/>
      <c r="Z182" s="32"/>
      <c r="AA182" s="32"/>
      <c r="AB182" s="32"/>
      <c r="AC182" s="32"/>
    </row>
    <row r="183" ht="18.0" customHeight="1">
      <c r="A183" s="33">
        <v>44759.178564814814</v>
      </c>
      <c r="B183" s="6">
        <f t="shared" si="1"/>
        <v>29</v>
      </c>
      <c r="C183" s="6" t="str">
        <f t="shared" si="2"/>
        <v>Sunday</v>
      </c>
      <c r="D183" s="9" t="s">
        <v>235</v>
      </c>
      <c r="E183" s="36" t="s">
        <v>24</v>
      </c>
      <c r="F183" s="36"/>
      <c r="G183" s="34">
        <v>13.0</v>
      </c>
      <c r="H183" s="34"/>
      <c r="I183" s="34">
        <v>8.0</v>
      </c>
      <c r="J183" s="34"/>
      <c r="K183" s="11">
        <f t="shared" si="10"/>
        <v>21</v>
      </c>
      <c r="L183" s="36">
        <v>212.0</v>
      </c>
      <c r="M183" s="36">
        <v>254.0</v>
      </c>
      <c r="N183" s="12">
        <f t="shared" si="4"/>
        <v>0.09905660377</v>
      </c>
      <c r="O183" s="6" t="str">
        <f t="shared" si="5"/>
        <v>Jul-2022</v>
      </c>
      <c r="P183" s="6">
        <f t="shared" si="6"/>
        <v>2022</v>
      </c>
      <c r="Q183" s="36" t="s">
        <v>25</v>
      </c>
      <c r="R183" s="25" t="s">
        <v>212</v>
      </c>
      <c r="S183" s="36"/>
      <c r="T183" s="36"/>
      <c r="U183" s="36"/>
      <c r="V183" s="36"/>
      <c r="W183" s="36"/>
      <c r="X183" s="32"/>
      <c r="Y183" s="32"/>
      <c r="Z183" s="32"/>
      <c r="AA183" s="32"/>
      <c r="AB183" s="32"/>
      <c r="AC183" s="32"/>
    </row>
    <row r="184" ht="18.0" customHeight="1">
      <c r="A184" s="33">
        <v>44763.09758101852</v>
      </c>
      <c r="B184" s="6">
        <f t="shared" si="1"/>
        <v>30</v>
      </c>
      <c r="C184" s="6" t="str">
        <f t="shared" si="2"/>
        <v>Thursday</v>
      </c>
      <c r="D184" s="9" t="s">
        <v>236</v>
      </c>
      <c r="E184" s="36" t="s">
        <v>24</v>
      </c>
      <c r="F184" s="36"/>
      <c r="G184" s="34">
        <v>19.0</v>
      </c>
      <c r="H184" s="34"/>
      <c r="I184" s="34">
        <v>4.0</v>
      </c>
      <c r="J184" s="34"/>
      <c r="K184" s="11">
        <f t="shared" si="10"/>
        <v>23</v>
      </c>
      <c r="L184" s="36">
        <v>265.0</v>
      </c>
      <c r="M184" s="36">
        <v>314.0</v>
      </c>
      <c r="N184" s="12">
        <f t="shared" si="4"/>
        <v>0.08679245283</v>
      </c>
      <c r="O184" s="6" t="str">
        <f t="shared" si="5"/>
        <v>Jul-2022</v>
      </c>
      <c r="P184" s="6">
        <f t="shared" si="6"/>
        <v>2022</v>
      </c>
      <c r="Q184" s="36" t="s">
        <v>25</v>
      </c>
      <c r="R184" s="25" t="s">
        <v>212</v>
      </c>
      <c r="S184" s="36"/>
      <c r="T184" s="36"/>
      <c r="U184" s="36"/>
      <c r="V184" s="36"/>
      <c r="W184" s="36"/>
      <c r="X184" s="32"/>
      <c r="Y184" s="32"/>
      <c r="Z184" s="32"/>
      <c r="AA184" s="32"/>
      <c r="AB184" s="32"/>
      <c r="AC184" s="32"/>
    </row>
    <row r="185" ht="18.0" customHeight="1">
      <c r="A185" s="33">
        <v>44765.47922453703</v>
      </c>
      <c r="B185" s="6">
        <f t="shared" si="1"/>
        <v>30</v>
      </c>
      <c r="C185" s="6" t="str">
        <f t="shared" si="2"/>
        <v>Saturday</v>
      </c>
      <c r="D185" s="9" t="s">
        <v>237</v>
      </c>
      <c r="E185" s="36" t="s">
        <v>28</v>
      </c>
      <c r="F185" s="36"/>
      <c r="G185" s="34">
        <v>18.0</v>
      </c>
      <c r="H185" s="34"/>
      <c r="I185" s="34">
        <v>2.0</v>
      </c>
      <c r="J185" s="34"/>
      <c r="K185" s="11">
        <f t="shared" si="10"/>
        <v>20</v>
      </c>
      <c r="L185" s="36">
        <v>322.0</v>
      </c>
      <c r="M185" s="36">
        <v>418.0</v>
      </c>
      <c r="N185" s="12">
        <f t="shared" si="4"/>
        <v>0.06211180124</v>
      </c>
      <c r="O185" s="6" t="str">
        <f t="shared" si="5"/>
        <v>Jul-2022</v>
      </c>
      <c r="P185" s="6">
        <f t="shared" si="6"/>
        <v>2022</v>
      </c>
      <c r="Q185" s="36" t="s">
        <v>25</v>
      </c>
      <c r="R185" s="25" t="s">
        <v>238</v>
      </c>
      <c r="S185" s="36" t="s">
        <v>239</v>
      </c>
      <c r="T185" s="36"/>
      <c r="U185" s="36"/>
      <c r="V185" s="36"/>
      <c r="W185" s="36"/>
      <c r="X185" s="32"/>
      <c r="Y185" s="32"/>
      <c r="Z185" s="32"/>
      <c r="AA185" s="32"/>
      <c r="AB185" s="32"/>
      <c r="AC185" s="32"/>
    </row>
    <row r="186" ht="18.0" customHeight="1">
      <c r="A186" s="33">
        <v>44766.31271990741</v>
      </c>
      <c r="B186" s="6">
        <f t="shared" si="1"/>
        <v>30</v>
      </c>
      <c r="C186" s="6" t="str">
        <f t="shared" si="2"/>
        <v>Sunday</v>
      </c>
      <c r="D186" s="9" t="s">
        <v>240</v>
      </c>
      <c r="E186" s="36" t="s">
        <v>24</v>
      </c>
      <c r="F186" s="36"/>
      <c r="G186" s="34">
        <v>21.0</v>
      </c>
      <c r="H186" s="34"/>
      <c r="I186" s="34">
        <v>2.0</v>
      </c>
      <c r="J186" s="34"/>
      <c r="K186" s="11">
        <f t="shared" si="10"/>
        <v>23</v>
      </c>
      <c r="L186" s="36">
        <v>559.0</v>
      </c>
      <c r="M186" s="36">
        <v>612.0</v>
      </c>
      <c r="N186" s="12">
        <f t="shared" si="4"/>
        <v>0.04114490161</v>
      </c>
      <c r="O186" s="6" t="str">
        <f t="shared" si="5"/>
        <v>Jul-2022</v>
      </c>
      <c r="P186" s="6">
        <f t="shared" si="6"/>
        <v>2022</v>
      </c>
      <c r="Q186" s="36" t="s">
        <v>25</v>
      </c>
      <c r="R186" s="25" t="s">
        <v>227</v>
      </c>
      <c r="S186" s="36" t="s">
        <v>228</v>
      </c>
      <c r="T186" s="36"/>
      <c r="U186" s="36"/>
      <c r="V186" s="36"/>
      <c r="W186" s="36"/>
      <c r="X186" s="32"/>
      <c r="Y186" s="32"/>
      <c r="Z186" s="32"/>
      <c r="AA186" s="32"/>
      <c r="AB186" s="32"/>
      <c r="AC186" s="32"/>
    </row>
    <row r="187" ht="18.0" customHeight="1">
      <c r="A187" s="33">
        <v>44767.21497685185</v>
      </c>
      <c r="B187" s="6">
        <f t="shared" si="1"/>
        <v>30</v>
      </c>
      <c r="C187" s="6" t="str">
        <f t="shared" si="2"/>
        <v>Monday</v>
      </c>
      <c r="D187" s="9" t="s">
        <v>241</v>
      </c>
      <c r="E187" s="36" t="s">
        <v>24</v>
      </c>
      <c r="F187" s="36"/>
      <c r="G187" s="34">
        <v>21.0</v>
      </c>
      <c r="H187" s="34"/>
      <c r="I187" s="34">
        <v>6.0</v>
      </c>
      <c r="J187" s="34">
        <v>1.0</v>
      </c>
      <c r="K187" s="11">
        <f t="shared" si="10"/>
        <v>28</v>
      </c>
      <c r="L187" s="36">
        <v>341.0</v>
      </c>
      <c r="M187" s="36">
        <v>396.0</v>
      </c>
      <c r="N187" s="12">
        <f t="shared" si="4"/>
        <v>0.08211143695</v>
      </c>
      <c r="O187" s="6" t="str">
        <f t="shared" si="5"/>
        <v>Jul-2022</v>
      </c>
      <c r="P187" s="6">
        <f t="shared" si="6"/>
        <v>2022</v>
      </c>
      <c r="Q187" s="36" t="s">
        <v>25</v>
      </c>
      <c r="R187" s="25" t="s">
        <v>212</v>
      </c>
      <c r="S187" s="36"/>
      <c r="T187" s="36"/>
      <c r="U187" s="36"/>
      <c r="V187" s="36"/>
      <c r="W187" s="36"/>
      <c r="X187" s="32"/>
      <c r="Y187" s="32"/>
      <c r="Z187" s="32"/>
      <c r="AA187" s="32"/>
      <c r="AB187" s="32"/>
      <c r="AC187" s="32"/>
    </row>
    <row r="188" ht="18.0" customHeight="1">
      <c r="A188" s="33">
        <v>44771.18787037037</v>
      </c>
      <c r="B188" s="6">
        <f t="shared" si="1"/>
        <v>31</v>
      </c>
      <c r="C188" s="6" t="str">
        <f t="shared" si="2"/>
        <v>Friday</v>
      </c>
      <c r="D188" s="9" t="s">
        <v>242</v>
      </c>
      <c r="E188" s="36" t="s">
        <v>28</v>
      </c>
      <c r="F188" s="36"/>
      <c r="G188" s="34">
        <v>65.0</v>
      </c>
      <c r="H188" s="34">
        <v>3.0</v>
      </c>
      <c r="I188" s="34">
        <v>4.0</v>
      </c>
      <c r="J188" s="34">
        <v>2.0</v>
      </c>
      <c r="K188" s="11">
        <f t="shared" si="10"/>
        <v>74</v>
      </c>
      <c r="L188" s="36">
        <v>921.0</v>
      </c>
      <c r="M188" s="36">
        <v>1167.0</v>
      </c>
      <c r="N188" s="12">
        <f t="shared" si="4"/>
        <v>0.08034744843</v>
      </c>
      <c r="O188" s="6" t="str">
        <f t="shared" si="5"/>
        <v>Jul-2022</v>
      </c>
      <c r="P188" s="6">
        <f t="shared" si="6"/>
        <v>2022</v>
      </c>
      <c r="Q188" s="36" t="s">
        <v>25</v>
      </c>
      <c r="R188" s="25" t="s">
        <v>70</v>
      </c>
      <c r="S188" s="36"/>
      <c r="T188" s="36"/>
      <c r="U188" s="36"/>
      <c r="V188" s="36"/>
      <c r="W188" s="36"/>
      <c r="X188" s="32"/>
      <c r="Y188" s="32"/>
      <c r="Z188" s="32"/>
      <c r="AA188" s="32"/>
      <c r="AB188" s="32"/>
      <c r="AC188" s="32"/>
    </row>
    <row r="189" ht="18.0" customHeight="1">
      <c r="A189" s="33">
        <v>44772.13481481482</v>
      </c>
      <c r="B189" s="6">
        <f t="shared" si="1"/>
        <v>31</v>
      </c>
      <c r="C189" s="6" t="str">
        <f t="shared" si="2"/>
        <v>Saturday</v>
      </c>
      <c r="D189" s="9" t="s">
        <v>243</v>
      </c>
      <c r="E189" s="36" t="s">
        <v>24</v>
      </c>
      <c r="F189" s="36"/>
      <c r="G189" s="34">
        <v>17.0</v>
      </c>
      <c r="H189" s="34">
        <v>2.0</v>
      </c>
      <c r="I189" s="34">
        <v>6.0</v>
      </c>
      <c r="J189" s="34">
        <v>1.0</v>
      </c>
      <c r="K189" s="11">
        <f t="shared" si="10"/>
        <v>26</v>
      </c>
      <c r="L189" s="36">
        <v>245.0</v>
      </c>
      <c r="M189" s="36">
        <v>284.0</v>
      </c>
      <c r="N189" s="12">
        <f t="shared" si="4"/>
        <v>0.106122449</v>
      </c>
      <c r="O189" s="6" t="str">
        <f t="shared" si="5"/>
        <v>Jul-2022</v>
      </c>
      <c r="P189" s="6">
        <f t="shared" si="6"/>
        <v>2022</v>
      </c>
      <c r="Q189" s="36" t="s">
        <v>25</v>
      </c>
      <c r="R189" s="25" t="s">
        <v>26</v>
      </c>
      <c r="S189" s="36"/>
      <c r="T189" s="36"/>
      <c r="U189" s="36"/>
      <c r="V189" s="36"/>
      <c r="W189" s="36"/>
      <c r="X189" s="32"/>
      <c r="Y189" s="32"/>
      <c r="Z189" s="32"/>
      <c r="AA189" s="32"/>
      <c r="AB189" s="32"/>
      <c r="AC189" s="32"/>
    </row>
    <row r="190" ht="18.0" customHeight="1">
      <c r="A190" s="33">
        <v>44772.33133101852</v>
      </c>
      <c r="B190" s="6">
        <f t="shared" si="1"/>
        <v>31</v>
      </c>
      <c r="C190" s="6" t="str">
        <f t="shared" si="2"/>
        <v>Saturday</v>
      </c>
      <c r="D190" s="9" t="s">
        <v>244</v>
      </c>
      <c r="E190" s="36" t="s">
        <v>28</v>
      </c>
      <c r="F190" s="36"/>
      <c r="G190" s="34">
        <v>26.0</v>
      </c>
      <c r="H190" s="34">
        <v>2.0</v>
      </c>
      <c r="I190" s="34">
        <v>4.0</v>
      </c>
      <c r="J190" s="34">
        <v>2.0</v>
      </c>
      <c r="K190" s="11">
        <f t="shared" si="10"/>
        <v>34</v>
      </c>
      <c r="L190" s="36">
        <v>409.0</v>
      </c>
      <c r="M190" s="36">
        <v>520.0</v>
      </c>
      <c r="N190" s="12">
        <f t="shared" si="4"/>
        <v>0.08312958435</v>
      </c>
      <c r="O190" s="6" t="str">
        <f t="shared" si="5"/>
        <v>Jul-2022</v>
      </c>
      <c r="P190" s="6">
        <f t="shared" si="6"/>
        <v>2022</v>
      </c>
      <c r="Q190" s="36" t="s">
        <v>25</v>
      </c>
      <c r="R190" s="25" t="s">
        <v>238</v>
      </c>
      <c r="S190" s="36" t="s">
        <v>239</v>
      </c>
      <c r="T190" s="36"/>
      <c r="U190" s="36"/>
      <c r="V190" s="36"/>
      <c r="W190" s="36"/>
      <c r="X190" s="32"/>
      <c r="Y190" s="32"/>
      <c r="Z190" s="32"/>
      <c r="AA190" s="32"/>
      <c r="AB190" s="32"/>
      <c r="AC190" s="32"/>
    </row>
    <row r="191" ht="18.0" customHeight="1">
      <c r="A191" s="26">
        <v>44798.23028935185</v>
      </c>
      <c r="B191" s="6">
        <f t="shared" si="1"/>
        <v>35</v>
      </c>
      <c r="C191" s="6" t="str">
        <f t="shared" si="2"/>
        <v>Thursday</v>
      </c>
      <c r="D191" s="9" t="s">
        <v>245</v>
      </c>
      <c r="E191" s="25" t="s">
        <v>28</v>
      </c>
      <c r="F191" s="25"/>
      <c r="G191" s="27">
        <v>64.0</v>
      </c>
      <c r="H191" s="27">
        <v>2.0</v>
      </c>
      <c r="I191" s="27"/>
      <c r="J191" s="27"/>
      <c r="K191" s="11">
        <f t="shared" si="10"/>
        <v>66</v>
      </c>
      <c r="L191" s="27">
        <v>338.0</v>
      </c>
      <c r="M191" s="27">
        <v>578.0</v>
      </c>
      <c r="N191" s="12">
        <f t="shared" si="4"/>
        <v>0.1952662722</v>
      </c>
      <c r="O191" s="6" t="str">
        <f t="shared" si="5"/>
        <v>Aug-2022</v>
      </c>
      <c r="P191" s="6">
        <f t="shared" si="6"/>
        <v>2022</v>
      </c>
      <c r="Q191" s="25" t="s">
        <v>31</v>
      </c>
      <c r="R191" s="25" t="s">
        <v>45</v>
      </c>
      <c r="S191" s="25"/>
      <c r="T191" s="25"/>
      <c r="U191" s="25"/>
      <c r="V191" s="25"/>
      <c r="W191" s="25"/>
      <c r="X191" s="32"/>
      <c r="Y191" s="32"/>
      <c r="Z191" s="32"/>
      <c r="AA191" s="32"/>
      <c r="AB191" s="32"/>
      <c r="AC191" s="32"/>
    </row>
    <row r="192" ht="18.0" customHeight="1">
      <c r="A192" s="26">
        <v>44779.200370370374</v>
      </c>
      <c r="B192" s="6">
        <f t="shared" si="1"/>
        <v>32</v>
      </c>
      <c r="C192" s="6" t="str">
        <f t="shared" si="2"/>
        <v>Saturday</v>
      </c>
      <c r="D192" s="9" t="s">
        <v>246</v>
      </c>
      <c r="E192" s="25" t="s">
        <v>28</v>
      </c>
      <c r="F192" s="25"/>
      <c r="G192" s="27">
        <v>56.0</v>
      </c>
      <c r="H192" s="27">
        <v>0.0</v>
      </c>
      <c r="I192" s="27">
        <v>0.0</v>
      </c>
      <c r="J192" s="27">
        <v>0.0</v>
      </c>
      <c r="K192" s="11">
        <f t="shared" si="10"/>
        <v>56</v>
      </c>
      <c r="L192" s="27">
        <v>280.0</v>
      </c>
      <c r="M192" s="27">
        <v>374.0</v>
      </c>
      <c r="N192" s="12">
        <f t="shared" si="4"/>
        <v>0.2</v>
      </c>
      <c r="O192" s="6" t="str">
        <f t="shared" si="5"/>
        <v>Aug-2022</v>
      </c>
      <c r="P192" s="6">
        <f t="shared" si="6"/>
        <v>2022</v>
      </c>
      <c r="Q192" s="25" t="s">
        <v>25</v>
      </c>
      <c r="R192" s="25" t="s">
        <v>70</v>
      </c>
      <c r="S192" s="25"/>
      <c r="T192" s="25"/>
      <c r="U192" s="25"/>
      <c r="V192" s="25"/>
      <c r="W192" s="25"/>
      <c r="X192" s="32"/>
      <c r="Y192" s="32"/>
      <c r="Z192" s="32"/>
      <c r="AA192" s="32"/>
      <c r="AB192" s="32"/>
      <c r="AC192" s="32"/>
    </row>
    <row r="193" ht="18.0" customHeight="1">
      <c r="A193" s="26">
        <v>44780.08421296296</v>
      </c>
      <c r="B193" s="6">
        <f t="shared" si="1"/>
        <v>32</v>
      </c>
      <c r="C193" s="6" t="str">
        <f t="shared" si="2"/>
        <v>Sunday</v>
      </c>
      <c r="D193" s="9" t="s">
        <v>247</v>
      </c>
      <c r="E193" s="25" t="s">
        <v>24</v>
      </c>
      <c r="F193" s="25"/>
      <c r="G193" s="27">
        <v>53.0</v>
      </c>
      <c r="H193" s="27"/>
      <c r="I193" s="27"/>
      <c r="J193" s="27"/>
      <c r="K193" s="11">
        <f t="shared" si="10"/>
        <v>53</v>
      </c>
      <c r="L193" s="27">
        <v>259.0</v>
      </c>
      <c r="M193" s="27">
        <v>292.0</v>
      </c>
      <c r="N193" s="12">
        <f t="shared" si="4"/>
        <v>0.2046332046</v>
      </c>
      <c r="O193" s="6" t="str">
        <f t="shared" si="5"/>
        <v>Aug-2022</v>
      </c>
      <c r="P193" s="6">
        <f t="shared" si="6"/>
        <v>2022</v>
      </c>
      <c r="Q193" s="25" t="s">
        <v>25</v>
      </c>
      <c r="R193" s="25" t="s">
        <v>232</v>
      </c>
      <c r="S193" s="25"/>
      <c r="T193" s="25"/>
      <c r="U193" s="25"/>
      <c r="V193" s="25"/>
      <c r="W193" s="25"/>
      <c r="X193" s="32"/>
      <c r="Y193" s="32"/>
      <c r="Z193" s="32"/>
      <c r="AA193" s="32"/>
      <c r="AB193" s="32"/>
      <c r="AC193" s="32"/>
    </row>
    <row r="194" ht="18.0" customHeight="1">
      <c r="A194" s="26">
        <v>44802.387777777774</v>
      </c>
      <c r="B194" s="6">
        <f t="shared" si="1"/>
        <v>35</v>
      </c>
      <c r="C194" s="6" t="str">
        <f t="shared" si="2"/>
        <v>Monday</v>
      </c>
      <c r="D194" s="9" t="s">
        <v>248</v>
      </c>
      <c r="E194" s="25" t="s">
        <v>28</v>
      </c>
      <c r="F194" s="25"/>
      <c r="G194" s="27">
        <v>54.0</v>
      </c>
      <c r="H194" s="27">
        <v>4.0</v>
      </c>
      <c r="I194" s="27">
        <v>4.0</v>
      </c>
      <c r="J194" s="27">
        <v>2.0</v>
      </c>
      <c r="K194" s="11">
        <f t="shared" si="10"/>
        <v>64</v>
      </c>
      <c r="L194" s="27">
        <v>548.0</v>
      </c>
      <c r="M194" s="27">
        <v>1113.0</v>
      </c>
      <c r="N194" s="12">
        <f t="shared" si="4"/>
        <v>0.1167883212</v>
      </c>
      <c r="O194" s="6" t="str">
        <f t="shared" si="5"/>
        <v>Aug-2022</v>
      </c>
      <c r="P194" s="6">
        <f t="shared" si="6"/>
        <v>2022</v>
      </c>
      <c r="Q194" s="25" t="s">
        <v>31</v>
      </c>
      <c r="R194" s="25" t="s">
        <v>45</v>
      </c>
      <c r="S194" s="25"/>
      <c r="T194" s="25"/>
      <c r="U194" s="25"/>
      <c r="V194" s="25"/>
      <c r="W194" s="25"/>
      <c r="X194" s="32"/>
      <c r="Y194" s="32"/>
      <c r="Z194" s="32"/>
      <c r="AA194" s="32"/>
      <c r="AB194" s="32"/>
      <c r="AC194" s="32"/>
    </row>
    <row r="195" ht="18.0" customHeight="1">
      <c r="A195" s="26">
        <v>44780.56799768518</v>
      </c>
      <c r="B195" s="6">
        <f t="shared" si="1"/>
        <v>32</v>
      </c>
      <c r="C195" s="6" t="str">
        <f t="shared" si="2"/>
        <v>Sunday</v>
      </c>
      <c r="D195" s="9" t="s">
        <v>249</v>
      </c>
      <c r="E195" s="25" t="s">
        <v>24</v>
      </c>
      <c r="F195" s="25"/>
      <c r="G195" s="27">
        <v>73.0</v>
      </c>
      <c r="H195" s="27"/>
      <c r="I195" s="27"/>
      <c r="J195" s="27"/>
      <c r="K195" s="11">
        <f t="shared" si="10"/>
        <v>73</v>
      </c>
      <c r="L195" s="27">
        <v>692.0</v>
      </c>
      <c r="M195" s="27">
        <v>761.0</v>
      </c>
      <c r="N195" s="12">
        <f t="shared" si="4"/>
        <v>0.1054913295</v>
      </c>
      <c r="O195" s="6" t="str">
        <f t="shared" si="5"/>
        <v>Aug-2022</v>
      </c>
      <c r="P195" s="6">
        <f t="shared" si="6"/>
        <v>2022</v>
      </c>
      <c r="Q195" s="25" t="s">
        <v>25</v>
      </c>
      <c r="R195" s="25" t="s">
        <v>227</v>
      </c>
      <c r="S195" s="25" t="s">
        <v>228</v>
      </c>
      <c r="T195" s="25"/>
      <c r="U195" s="25"/>
      <c r="V195" s="25"/>
      <c r="W195" s="25"/>
      <c r="X195" s="32"/>
      <c r="Y195" s="32"/>
      <c r="Z195" s="32"/>
      <c r="AA195" s="32"/>
      <c r="AB195" s="32"/>
      <c r="AC195" s="32"/>
    </row>
    <row r="196" ht="18.0" customHeight="1">
      <c r="A196" s="26">
        <v>44781.17136574074</v>
      </c>
      <c r="B196" s="6">
        <f t="shared" si="1"/>
        <v>32</v>
      </c>
      <c r="C196" s="6" t="str">
        <f t="shared" si="2"/>
        <v>Monday</v>
      </c>
      <c r="D196" s="9" t="s">
        <v>250</v>
      </c>
      <c r="E196" s="25" t="s">
        <v>24</v>
      </c>
      <c r="F196" s="25"/>
      <c r="G196" s="27">
        <v>86.0</v>
      </c>
      <c r="H196" s="27"/>
      <c r="I196" s="27">
        <v>4.0</v>
      </c>
      <c r="J196" s="27"/>
      <c r="K196" s="11">
        <f t="shared" si="10"/>
        <v>90</v>
      </c>
      <c r="L196" s="27">
        <v>290.0</v>
      </c>
      <c r="M196" s="27">
        <v>349.0</v>
      </c>
      <c r="N196" s="12">
        <f t="shared" si="4"/>
        <v>0.3103448276</v>
      </c>
      <c r="O196" s="6" t="str">
        <f t="shared" si="5"/>
        <v>Aug-2022</v>
      </c>
      <c r="P196" s="6">
        <f t="shared" si="6"/>
        <v>2022</v>
      </c>
      <c r="Q196" s="25" t="s">
        <v>25</v>
      </c>
      <c r="R196" s="25" t="s">
        <v>212</v>
      </c>
      <c r="S196" s="25"/>
      <c r="T196" s="25"/>
      <c r="U196" s="25"/>
      <c r="V196" s="25"/>
      <c r="W196" s="25"/>
      <c r="X196" s="32"/>
      <c r="Y196" s="32"/>
      <c r="Z196" s="32"/>
      <c r="AA196" s="32"/>
      <c r="AB196" s="32"/>
      <c r="AC196" s="32"/>
    </row>
    <row r="197" ht="18.0" customHeight="1">
      <c r="A197" s="41">
        <v>44783.128171296295</v>
      </c>
      <c r="B197" s="6">
        <f t="shared" si="1"/>
        <v>33</v>
      </c>
      <c r="C197" s="6" t="str">
        <f t="shared" si="2"/>
        <v>Wednesday</v>
      </c>
      <c r="D197" s="9" t="s">
        <v>251</v>
      </c>
      <c r="E197" s="25" t="s">
        <v>24</v>
      </c>
      <c r="F197" s="25"/>
      <c r="G197" s="27">
        <v>110.0</v>
      </c>
      <c r="H197" s="27">
        <v>4.0</v>
      </c>
      <c r="I197" s="27">
        <v>2.0</v>
      </c>
      <c r="J197" s="27">
        <v>0.0</v>
      </c>
      <c r="K197" s="11">
        <f t="shared" si="10"/>
        <v>116</v>
      </c>
      <c r="L197" s="27">
        <v>292.0</v>
      </c>
      <c r="M197" s="27">
        <v>352.0</v>
      </c>
      <c r="N197" s="12">
        <f t="shared" si="4"/>
        <v>0.397260274</v>
      </c>
      <c r="O197" s="6" t="str">
        <f t="shared" si="5"/>
        <v>Aug-2022</v>
      </c>
      <c r="P197" s="6">
        <f t="shared" si="6"/>
        <v>2022</v>
      </c>
      <c r="Q197" s="25" t="s">
        <v>25</v>
      </c>
      <c r="R197" s="25" t="s">
        <v>212</v>
      </c>
      <c r="S197" s="25"/>
      <c r="T197" s="25"/>
      <c r="U197" s="25"/>
      <c r="V197" s="25"/>
      <c r="W197" s="25"/>
      <c r="X197" s="32"/>
      <c r="Y197" s="32"/>
      <c r="Z197" s="32"/>
      <c r="AA197" s="32"/>
      <c r="AB197" s="32"/>
      <c r="AC197" s="32"/>
    </row>
    <row r="198" ht="18.0" customHeight="1">
      <c r="A198" s="26">
        <v>44783.34278935185</v>
      </c>
      <c r="B198" s="6">
        <f t="shared" si="1"/>
        <v>33</v>
      </c>
      <c r="C198" s="6" t="str">
        <f t="shared" si="2"/>
        <v>Wednesday</v>
      </c>
      <c r="D198" s="9" t="s">
        <v>252</v>
      </c>
      <c r="E198" s="25" t="s">
        <v>28</v>
      </c>
      <c r="F198" s="25"/>
      <c r="G198" s="27">
        <v>118.0</v>
      </c>
      <c r="H198" s="27">
        <v>3.0</v>
      </c>
      <c r="I198" s="27">
        <v>2.0</v>
      </c>
      <c r="J198" s="27">
        <v>2.0</v>
      </c>
      <c r="K198" s="11">
        <f t="shared" si="10"/>
        <v>125</v>
      </c>
      <c r="L198" s="27">
        <v>371.0</v>
      </c>
      <c r="M198" s="27">
        <v>549.0</v>
      </c>
      <c r="N198" s="12">
        <f t="shared" si="4"/>
        <v>0.3369272237</v>
      </c>
      <c r="O198" s="6" t="str">
        <f t="shared" si="5"/>
        <v>Aug-2022</v>
      </c>
      <c r="P198" s="6">
        <f t="shared" si="6"/>
        <v>2022</v>
      </c>
      <c r="Q198" s="25" t="s">
        <v>25</v>
      </c>
      <c r="R198" s="25" t="s">
        <v>191</v>
      </c>
      <c r="S198" s="25"/>
      <c r="T198" s="25"/>
      <c r="U198" s="25"/>
      <c r="V198" s="25"/>
      <c r="W198" s="25"/>
      <c r="X198" s="32"/>
      <c r="Y198" s="32"/>
      <c r="Z198" s="32"/>
      <c r="AA198" s="32"/>
      <c r="AB198" s="32"/>
      <c r="AC198" s="32"/>
    </row>
    <row r="199" ht="18.0" customHeight="1">
      <c r="A199" s="26">
        <v>44784.26128472222</v>
      </c>
      <c r="B199" s="6">
        <f t="shared" si="1"/>
        <v>33</v>
      </c>
      <c r="C199" s="6" t="str">
        <f t="shared" si="2"/>
        <v>Thursday</v>
      </c>
      <c r="D199" s="9" t="s">
        <v>253</v>
      </c>
      <c r="E199" s="25" t="s">
        <v>24</v>
      </c>
      <c r="F199" s="25"/>
      <c r="G199" s="27">
        <v>232.0</v>
      </c>
      <c r="H199" s="27">
        <v>737.0</v>
      </c>
      <c r="I199" s="27">
        <v>74.0</v>
      </c>
      <c r="J199" s="27">
        <v>23.0</v>
      </c>
      <c r="K199" s="11">
        <f t="shared" si="10"/>
        <v>1066</v>
      </c>
      <c r="L199" s="27">
        <v>2228.0</v>
      </c>
      <c r="M199" s="27">
        <v>2697.0</v>
      </c>
      <c r="N199" s="12">
        <f t="shared" si="4"/>
        <v>0.4784560144</v>
      </c>
      <c r="O199" s="6" t="str">
        <f t="shared" si="5"/>
        <v>Aug-2022</v>
      </c>
      <c r="P199" s="6">
        <f t="shared" si="6"/>
        <v>2022</v>
      </c>
      <c r="Q199" s="25" t="s">
        <v>25</v>
      </c>
      <c r="R199" s="25" t="s">
        <v>254</v>
      </c>
      <c r="S199" s="25"/>
      <c r="T199" s="25"/>
      <c r="U199" s="25"/>
      <c r="V199" s="25"/>
      <c r="W199" s="25"/>
      <c r="X199" s="32"/>
      <c r="Y199" s="32"/>
      <c r="Z199" s="32"/>
      <c r="AA199" s="32"/>
      <c r="AB199" s="32"/>
      <c r="AC199" s="32"/>
    </row>
    <row r="200" ht="18.0" customHeight="1">
      <c r="A200" s="26">
        <v>44786.23056712963</v>
      </c>
      <c r="B200" s="6">
        <f t="shared" si="1"/>
        <v>33</v>
      </c>
      <c r="C200" s="6" t="str">
        <f t="shared" si="2"/>
        <v>Saturday</v>
      </c>
      <c r="D200" s="9" t="s">
        <v>255</v>
      </c>
      <c r="E200" s="25" t="s">
        <v>28</v>
      </c>
      <c r="F200" s="25"/>
      <c r="G200" s="27">
        <v>96.0</v>
      </c>
      <c r="H200" s="27">
        <v>8.0</v>
      </c>
      <c r="I200" s="27">
        <v>4.0</v>
      </c>
      <c r="J200" s="27">
        <v>2.0</v>
      </c>
      <c r="K200" s="11">
        <f t="shared" si="10"/>
        <v>110</v>
      </c>
      <c r="L200" s="27">
        <v>858.0</v>
      </c>
      <c r="M200" s="27">
        <v>1189.0</v>
      </c>
      <c r="N200" s="12">
        <f t="shared" si="4"/>
        <v>0.1282051282</v>
      </c>
      <c r="O200" s="6" t="str">
        <f t="shared" si="5"/>
        <v>Aug-2022</v>
      </c>
      <c r="P200" s="6">
        <f t="shared" si="6"/>
        <v>2022</v>
      </c>
      <c r="Q200" s="25" t="s">
        <v>25</v>
      </c>
      <c r="R200" s="25" t="s">
        <v>26</v>
      </c>
      <c r="S200" s="25"/>
      <c r="T200" s="25"/>
      <c r="U200" s="25"/>
      <c r="V200" s="25"/>
      <c r="W200" s="25"/>
      <c r="X200" s="32"/>
      <c r="Y200" s="32"/>
      <c r="Z200" s="32"/>
      <c r="AA200" s="32"/>
      <c r="AB200" s="32"/>
      <c r="AC200" s="32"/>
    </row>
    <row r="201" ht="18.0" customHeight="1">
      <c r="A201" s="26">
        <v>44787.08547453704</v>
      </c>
      <c r="B201" s="6">
        <f t="shared" si="1"/>
        <v>33</v>
      </c>
      <c r="C201" s="6" t="str">
        <f t="shared" si="2"/>
        <v>Sunday</v>
      </c>
      <c r="D201" s="9" t="s">
        <v>256</v>
      </c>
      <c r="E201" s="25" t="s">
        <v>24</v>
      </c>
      <c r="F201" s="25"/>
      <c r="G201" s="27">
        <v>69.0</v>
      </c>
      <c r="H201" s="27">
        <v>2.0</v>
      </c>
      <c r="I201" s="27">
        <v>2.0</v>
      </c>
      <c r="J201" s="27">
        <v>0.0</v>
      </c>
      <c r="K201" s="11">
        <f t="shared" si="10"/>
        <v>73</v>
      </c>
      <c r="L201" s="27">
        <v>530.0</v>
      </c>
      <c r="M201" s="27">
        <v>635.0</v>
      </c>
      <c r="N201" s="12">
        <f t="shared" si="4"/>
        <v>0.1377358491</v>
      </c>
      <c r="O201" s="6" t="str">
        <f t="shared" si="5"/>
        <v>Aug-2022</v>
      </c>
      <c r="P201" s="6">
        <f t="shared" si="6"/>
        <v>2022</v>
      </c>
      <c r="Q201" s="25" t="s">
        <v>25</v>
      </c>
      <c r="R201" s="25" t="s">
        <v>232</v>
      </c>
      <c r="S201" s="25"/>
      <c r="T201" s="25"/>
      <c r="U201" s="25"/>
      <c r="V201" s="25"/>
      <c r="W201" s="25"/>
      <c r="X201" s="32"/>
      <c r="Y201" s="32"/>
      <c r="Z201" s="32"/>
      <c r="AA201" s="32"/>
      <c r="AB201" s="32"/>
      <c r="AC201" s="32"/>
    </row>
    <row r="202" ht="18.0" customHeight="1">
      <c r="A202" s="26">
        <v>44788.44168981481</v>
      </c>
      <c r="B202" s="6">
        <f t="shared" si="1"/>
        <v>33</v>
      </c>
      <c r="C202" s="6" t="str">
        <f t="shared" si="2"/>
        <v>Monday</v>
      </c>
      <c r="D202" s="9" t="s">
        <v>257</v>
      </c>
      <c r="E202" s="25" t="s">
        <v>24</v>
      </c>
      <c r="F202" s="25"/>
      <c r="G202" s="27">
        <v>189.0</v>
      </c>
      <c r="H202" s="27">
        <v>18.0</v>
      </c>
      <c r="I202" s="27">
        <v>17.0</v>
      </c>
      <c r="J202" s="27">
        <v>13.0</v>
      </c>
      <c r="K202" s="11">
        <f t="shared" si="10"/>
        <v>237</v>
      </c>
      <c r="L202" s="27">
        <v>484158.0</v>
      </c>
      <c r="M202" s="27">
        <v>484158.0</v>
      </c>
      <c r="N202" s="12">
        <f t="shared" si="4"/>
        <v>0.0004895096229</v>
      </c>
      <c r="O202" s="6" t="str">
        <f t="shared" si="5"/>
        <v>Aug-2022</v>
      </c>
      <c r="P202" s="6">
        <f t="shared" si="6"/>
        <v>2022</v>
      </c>
      <c r="Q202" s="25" t="s">
        <v>25</v>
      </c>
      <c r="R202" s="25" t="s">
        <v>258</v>
      </c>
      <c r="S202" s="25"/>
      <c r="T202" s="25"/>
      <c r="U202" s="25"/>
      <c r="V202" s="25"/>
      <c r="W202" s="25"/>
      <c r="X202" s="32"/>
      <c r="Y202" s="32"/>
      <c r="Z202" s="32"/>
      <c r="AA202" s="32"/>
      <c r="AB202" s="32"/>
      <c r="AC202" s="32"/>
    </row>
    <row r="203" ht="18.0" customHeight="1">
      <c r="A203" s="26">
        <v>44789.24701388889</v>
      </c>
      <c r="B203" s="6">
        <f t="shared" si="1"/>
        <v>33</v>
      </c>
      <c r="C203" s="6" t="str">
        <f t="shared" si="2"/>
        <v>Tuesday</v>
      </c>
      <c r="D203" s="9" t="s">
        <v>259</v>
      </c>
      <c r="E203" s="25" t="s">
        <v>28</v>
      </c>
      <c r="F203" s="25"/>
      <c r="G203" s="27">
        <v>93.0</v>
      </c>
      <c r="H203" s="27">
        <v>1.0</v>
      </c>
      <c r="I203" s="27">
        <v>0.0</v>
      </c>
      <c r="J203" s="27">
        <v>3.0</v>
      </c>
      <c r="K203" s="11">
        <f t="shared" si="10"/>
        <v>97</v>
      </c>
      <c r="L203" s="27">
        <v>904.0</v>
      </c>
      <c r="M203" s="27">
        <v>1131.0</v>
      </c>
      <c r="N203" s="12">
        <f t="shared" si="4"/>
        <v>0.107300885</v>
      </c>
      <c r="O203" s="6" t="str">
        <f t="shared" si="5"/>
        <v>Aug-2022</v>
      </c>
      <c r="P203" s="6">
        <f t="shared" si="6"/>
        <v>2022</v>
      </c>
      <c r="Q203" s="25" t="s">
        <v>25</v>
      </c>
      <c r="R203" s="25" t="s">
        <v>70</v>
      </c>
      <c r="S203" s="25"/>
      <c r="T203" s="25"/>
      <c r="U203" s="25"/>
      <c r="V203" s="25"/>
      <c r="W203" s="25"/>
      <c r="X203" s="32"/>
      <c r="Y203" s="32"/>
      <c r="Z203" s="32"/>
      <c r="AA203" s="32"/>
      <c r="AB203" s="32"/>
      <c r="AC203" s="32"/>
    </row>
    <row r="204" ht="18.0" customHeight="1">
      <c r="A204" s="26">
        <v>44790.070555555554</v>
      </c>
      <c r="B204" s="6">
        <f t="shared" si="1"/>
        <v>34</v>
      </c>
      <c r="C204" s="6" t="str">
        <f t="shared" si="2"/>
        <v>Wednesday</v>
      </c>
      <c r="D204" s="9" t="s">
        <v>260</v>
      </c>
      <c r="E204" s="25" t="s">
        <v>24</v>
      </c>
      <c r="F204" s="25"/>
      <c r="G204" s="27">
        <v>64.0</v>
      </c>
      <c r="H204" s="27">
        <v>1.0</v>
      </c>
      <c r="I204" s="27">
        <v>22.0</v>
      </c>
      <c r="J204" s="27">
        <v>0.0</v>
      </c>
      <c r="K204" s="11">
        <f t="shared" si="10"/>
        <v>87</v>
      </c>
      <c r="L204" s="27">
        <v>435.0</v>
      </c>
      <c r="M204" s="27">
        <v>536.0</v>
      </c>
      <c r="N204" s="12">
        <f t="shared" si="4"/>
        <v>0.2</v>
      </c>
      <c r="O204" s="6" t="str">
        <f t="shared" si="5"/>
        <v>Aug-2022</v>
      </c>
      <c r="P204" s="6">
        <f t="shared" si="6"/>
        <v>2022</v>
      </c>
      <c r="Q204" s="25" t="s">
        <v>25</v>
      </c>
      <c r="R204" s="25" t="s">
        <v>26</v>
      </c>
      <c r="S204" s="25"/>
      <c r="T204" s="25"/>
      <c r="U204" s="25"/>
      <c r="V204" s="25"/>
      <c r="W204" s="25"/>
      <c r="X204" s="32"/>
      <c r="Y204" s="32"/>
      <c r="Z204" s="32"/>
      <c r="AA204" s="32"/>
      <c r="AB204" s="32"/>
      <c r="AC204" s="32"/>
    </row>
    <row r="205" ht="18.0" customHeight="1">
      <c r="A205" s="26">
        <v>44791.24621527778</v>
      </c>
      <c r="B205" s="6">
        <f t="shared" si="1"/>
        <v>34</v>
      </c>
      <c r="C205" s="6" t="str">
        <f t="shared" si="2"/>
        <v>Thursday</v>
      </c>
      <c r="D205" s="9" t="s">
        <v>261</v>
      </c>
      <c r="E205" s="25" t="s">
        <v>24</v>
      </c>
      <c r="F205" s="25"/>
      <c r="G205" s="27">
        <v>149.0</v>
      </c>
      <c r="H205" s="27">
        <v>40.0</v>
      </c>
      <c r="I205" s="27">
        <v>31.0</v>
      </c>
      <c r="J205" s="27">
        <v>12.0</v>
      </c>
      <c r="K205" s="11">
        <f t="shared" si="10"/>
        <v>232</v>
      </c>
      <c r="L205" s="27">
        <v>1998.0</v>
      </c>
      <c r="M205" s="27">
        <v>2399.0</v>
      </c>
      <c r="N205" s="12">
        <f t="shared" si="4"/>
        <v>0.1161161161</v>
      </c>
      <c r="O205" s="6" t="str">
        <f t="shared" si="5"/>
        <v>Aug-2022</v>
      </c>
      <c r="P205" s="6">
        <f t="shared" si="6"/>
        <v>2022</v>
      </c>
      <c r="Q205" s="25" t="s">
        <v>25</v>
      </c>
      <c r="R205" s="25" t="s">
        <v>258</v>
      </c>
      <c r="S205" s="25"/>
      <c r="T205" s="25"/>
      <c r="U205" s="25"/>
      <c r="V205" s="25"/>
      <c r="W205" s="25"/>
      <c r="X205" s="32"/>
      <c r="Y205" s="32"/>
      <c r="Z205" s="32"/>
      <c r="AA205" s="32"/>
      <c r="AB205" s="32"/>
      <c r="AC205" s="32"/>
    </row>
    <row r="206" ht="18.0" customHeight="1">
      <c r="A206" s="26">
        <v>44792.17707175926</v>
      </c>
      <c r="B206" s="6">
        <f t="shared" si="1"/>
        <v>34</v>
      </c>
      <c r="C206" s="6" t="str">
        <f t="shared" si="2"/>
        <v>Friday</v>
      </c>
      <c r="D206" s="9" t="s">
        <v>262</v>
      </c>
      <c r="E206" s="25" t="s">
        <v>28</v>
      </c>
      <c r="F206" s="25"/>
      <c r="G206" s="27">
        <v>96.0</v>
      </c>
      <c r="H206" s="27">
        <v>1.0</v>
      </c>
      <c r="I206" s="27">
        <v>8.0</v>
      </c>
      <c r="J206" s="27">
        <v>1.0</v>
      </c>
      <c r="K206" s="11">
        <f t="shared" si="10"/>
        <v>106</v>
      </c>
      <c r="L206" s="27">
        <v>798.0</v>
      </c>
      <c r="M206" s="27">
        <v>1023.0</v>
      </c>
      <c r="N206" s="12">
        <f t="shared" si="4"/>
        <v>0.1328320802</v>
      </c>
      <c r="O206" s="6" t="str">
        <f t="shared" si="5"/>
        <v>Aug-2022</v>
      </c>
      <c r="P206" s="6">
        <f t="shared" si="6"/>
        <v>2022</v>
      </c>
      <c r="Q206" s="25" t="s">
        <v>25</v>
      </c>
      <c r="R206" s="25" t="s">
        <v>70</v>
      </c>
      <c r="S206" s="25"/>
      <c r="T206" s="25"/>
      <c r="U206" s="25"/>
      <c r="V206" s="25"/>
      <c r="W206" s="25"/>
      <c r="X206" s="32"/>
      <c r="Y206" s="32"/>
      <c r="Z206" s="32"/>
      <c r="AA206" s="32"/>
      <c r="AB206" s="32"/>
      <c r="AC206" s="32"/>
    </row>
    <row r="207" ht="18.0" customHeight="1">
      <c r="A207" s="26">
        <v>44793.11804398148</v>
      </c>
      <c r="B207" s="6">
        <f t="shared" si="1"/>
        <v>34</v>
      </c>
      <c r="C207" s="6" t="str">
        <f t="shared" si="2"/>
        <v>Saturday</v>
      </c>
      <c r="D207" s="9" t="s">
        <v>263</v>
      </c>
      <c r="E207" s="25" t="s">
        <v>24</v>
      </c>
      <c r="F207" s="25"/>
      <c r="G207" s="27">
        <v>60.0</v>
      </c>
      <c r="H207" s="27">
        <v>2.0</v>
      </c>
      <c r="I207" s="27">
        <v>4.0</v>
      </c>
      <c r="J207" s="27">
        <v>1.0</v>
      </c>
      <c r="K207" s="11">
        <f t="shared" si="10"/>
        <v>67</v>
      </c>
      <c r="L207" s="27">
        <v>731.0</v>
      </c>
      <c r="M207" s="27">
        <v>815.0</v>
      </c>
      <c r="N207" s="12">
        <f t="shared" si="4"/>
        <v>0.09165526676</v>
      </c>
      <c r="O207" s="6" t="str">
        <f t="shared" si="5"/>
        <v>Aug-2022</v>
      </c>
      <c r="P207" s="6">
        <f t="shared" si="6"/>
        <v>2022</v>
      </c>
      <c r="Q207" s="25" t="s">
        <v>25</v>
      </c>
      <c r="R207" s="25" t="s">
        <v>212</v>
      </c>
      <c r="S207" s="25"/>
      <c r="T207" s="25"/>
      <c r="U207" s="25"/>
      <c r="V207" s="25"/>
      <c r="W207" s="25"/>
      <c r="X207" s="32"/>
      <c r="Y207" s="32"/>
      <c r="Z207" s="32"/>
      <c r="AA207" s="32"/>
      <c r="AB207" s="32"/>
      <c r="AC207" s="32"/>
    </row>
    <row r="208" ht="18.0" customHeight="1">
      <c r="A208" s="26">
        <v>44794.034270833334</v>
      </c>
      <c r="B208" s="6">
        <f t="shared" si="1"/>
        <v>34</v>
      </c>
      <c r="C208" s="6" t="str">
        <f t="shared" si="2"/>
        <v>Sunday</v>
      </c>
      <c r="D208" s="9" t="s">
        <v>264</v>
      </c>
      <c r="E208" s="25" t="s">
        <v>28</v>
      </c>
      <c r="F208" s="25"/>
      <c r="G208" s="27">
        <v>52.0</v>
      </c>
      <c r="H208" s="27">
        <v>2.0</v>
      </c>
      <c r="I208" s="27"/>
      <c r="J208" s="27">
        <v>2.0</v>
      </c>
      <c r="K208" s="11">
        <f t="shared" si="10"/>
        <v>56</v>
      </c>
      <c r="L208" s="27">
        <v>331.0</v>
      </c>
      <c r="M208" s="27">
        <v>462.0</v>
      </c>
      <c r="N208" s="12">
        <f t="shared" si="4"/>
        <v>0.16918429</v>
      </c>
      <c r="O208" s="6" t="str">
        <f t="shared" si="5"/>
        <v>Aug-2022</v>
      </c>
      <c r="P208" s="6">
        <f t="shared" si="6"/>
        <v>2022</v>
      </c>
      <c r="Q208" s="25" t="s">
        <v>25</v>
      </c>
      <c r="R208" s="25" t="s">
        <v>191</v>
      </c>
      <c r="S208" s="25"/>
      <c r="T208" s="25"/>
      <c r="U208" s="25"/>
      <c r="V208" s="25"/>
      <c r="W208" s="25"/>
      <c r="X208" s="32"/>
      <c r="Y208" s="32"/>
      <c r="Z208" s="42">
        <v>0.0849</v>
      </c>
      <c r="AA208" s="42">
        <v>0.007</v>
      </c>
      <c r="AB208" s="43">
        <f>(AA208-Z208)/Z208</f>
        <v>-0.9175500589</v>
      </c>
      <c r="AC208" s="32"/>
    </row>
    <row r="209" ht="18.0" customHeight="1">
      <c r="A209" s="26">
        <v>44794.36806712963</v>
      </c>
      <c r="B209" s="6">
        <f t="shared" si="1"/>
        <v>34</v>
      </c>
      <c r="C209" s="6" t="str">
        <f t="shared" si="2"/>
        <v>Sunday</v>
      </c>
      <c r="D209" s="9" t="s">
        <v>265</v>
      </c>
      <c r="E209" s="25" t="s">
        <v>24</v>
      </c>
      <c r="F209" s="25"/>
      <c r="G209" s="27">
        <v>69.0</v>
      </c>
      <c r="H209" s="27">
        <v>1.0</v>
      </c>
      <c r="I209" s="27">
        <v>0.0</v>
      </c>
      <c r="J209" s="27">
        <v>1.0</v>
      </c>
      <c r="K209" s="11">
        <f t="shared" si="10"/>
        <v>71</v>
      </c>
      <c r="L209" s="27">
        <v>455.0</v>
      </c>
      <c r="M209" s="27">
        <v>564.0</v>
      </c>
      <c r="N209" s="12">
        <f t="shared" si="4"/>
        <v>0.156043956</v>
      </c>
      <c r="O209" s="6" t="str">
        <f t="shared" si="5"/>
        <v>Aug-2022</v>
      </c>
      <c r="P209" s="6">
        <f t="shared" si="6"/>
        <v>2022</v>
      </c>
      <c r="Q209" s="25" t="s">
        <v>25</v>
      </c>
      <c r="R209" s="25" t="s">
        <v>227</v>
      </c>
      <c r="S209" s="25" t="s">
        <v>228</v>
      </c>
      <c r="T209" s="25"/>
      <c r="U209" s="25"/>
      <c r="V209" s="25"/>
      <c r="W209" s="25"/>
      <c r="X209" s="32"/>
      <c r="Y209" s="32"/>
      <c r="Z209" s="32"/>
      <c r="AA209" s="32"/>
      <c r="AB209" s="32"/>
      <c r="AC209" s="32"/>
    </row>
    <row r="210" ht="18.0" customHeight="1">
      <c r="A210" s="26">
        <v>44796.21780092592</v>
      </c>
      <c r="B210" s="6">
        <f t="shared" si="1"/>
        <v>34</v>
      </c>
      <c r="C210" s="6" t="str">
        <f t="shared" si="2"/>
        <v>Tuesday</v>
      </c>
      <c r="D210" s="9" t="s">
        <v>266</v>
      </c>
      <c r="E210" s="25" t="s">
        <v>267</v>
      </c>
      <c r="F210" s="25"/>
      <c r="G210" s="27">
        <v>52.0</v>
      </c>
      <c r="H210" s="27">
        <v>11.0</v>
      </c>
      <c r="I210" s="27">
        <v>0.0</v>
      </c>
      <c r="J210" s="27">
        <v>0.0</v>
      </c>
      <c r="K210" s="11">
        <f t="shared" si="10"/>
        <v>63</v>
      </c>
      <c r="L210" s="27">
        <v>721.0</v>
      </c>
      <c r="M210" s="27">
        <v>721.0</v>
      </c>
      <c r="N210" s="12">
        <f t="shared" si="4"/>
        <v>0.08737864078</v>
      </c>
      <c r="O210" s="6" t="str">
        <f t="shared" si="5"/>
        <v>Aug-2022</v>
      </c>
      <c r="P210" s="6">
        <f t="shared" si="6"/>
        <v>2022</v>
      </c>
      <c r="Q210" s="25" t="s">
        <v>25</v>
      </c>
      <c r="R210" s="25" t="s">
        <v>258</v>
      </c>
      <c r="S210" s="25"/>
      <c r="T210" s="25"/>
      <c r="U210" s="25"/>
      <c r="V210" s="25"/>
      <c r="W210" s="25"/>
      <c r="X210" s="32"/>
      <c r="Y210" s="32"/>
      <c r="Z210" s="32"/>
      <c r="AA210" s="32"/>
      <c r="AB210" s="32"/>
      <c r="AC210" s="32"/>
    </row>
    <row r="211" ht="18.0" customHeight="1">
      <c r="A211" s="44">
        <v>44809.67291666667</v>
      </c>
      <c r="B211" s="6">
        <f t="shared" si="1"/>
        <v>36</v>
      </c>
      <c r="C211" s="6" t="str">
        <f t="shared" si="2"/>
        <v>Monday</v>
      </c>
      <c r="D211" s="9" t="s">
        <v>268</v>
      </c>
      <c r="E211" s="25" t="s">
        <v>28</v>
      </c>
      <c r="F211" s="45"/>
      <c r="G211" s="46">
        <v>51.0</v>
      </c>
      <c r="H211" s="46">
        <v>0.0</v>
      </c>
      <c r="I211" s="46">
        <v>2.0</v>
      </c>
      <c r="J211" s="46">
        <v>1.0</v>
      </c>
      <c r="K211" s="11">
        <f t="shared" si="10"/>
        <v>54</v>
      </c>
      <c r="L211" s="46">
        <v>397.0</v>
      </c>
      <c r="M211" s="46">
        <v>514.0</v>
      </c>
      <c r="N211" s="12">
        <f t="shared" si="4"/>
        <v>0.1360201511</v>
      </c>
      <c r="O211" s="6" t="str">
        <f t="shared" si="5"/>
        <v>Sep-2022</v>
      </c>
      <c r="P211" s="6">
        <f t="shared" si="6"/>
        <v>2022</v>
      </c>
      <c r="Q211" s="45" t="s">
        <v>31</v>
      </c>
      <c r="R211" s="25" t="s">
        <v>45</v>
      </c>
      <c r="S211" s="45"/>
      <c r="T211" s="45"/>
      <c r="U211" s="45"/>
      <c r="V211" s="45"/>
      <c r="W211" s="45"/>
      <c r="X211" s="32"/>
      <c r="Y211" s="32"/>
      <c r="Z211" s="32"/>
      <c r="AA211" s="32"/>
      <c r="AB211" s="32"/>
      <c r="AC211" s="32"/>
    </row>
    <row r="212" ht="18.0" customHeight="1">
      <c r="A212" s="26">
        <v>44796.446377314816</v>
      </c>
      <c r="B212" s="6">
        <f t="shared" si="1"/>
        <v>34</v>
      </c>
      <c r="C212" s="6" t="str">
        <f t="shared" si="2"/>
        <v>Tuesday</v>
      </c>
      <c r="D212" s="9" t="s">
        <v>269</v>
      </c>
      <c r="E212" s="25" t="s">
        <v>28</v>
      </c>
      <c r="F212" s="25"/>
      <c r="G212" s="27">
        <v>121.0</v>
      </c>
      <c r="H212" s="27">
        <v>3.0</v>
      </c>
      <c r="I212" s="27">
        <v>13.0</v>
      </c>
      <c r="J212" s="27">
        <v>3.0</v>
      </c>
      <c r="K212" s="11">
        <f t="shared" si="10"/>
        <v>140</v>
      </c>
      <c r="L212" s="27">
        <v>1358.0</v>
      </c>
      <c r="M212" s="27">
        <v>1885.0</v>
      </c>
      <c r="N212" s="12">
        <f t="shared" si="4"/>
        <v>0.1030927835</v>
      </c>
      <c r="O212" s="6" t="str">
        <f t="shared" si="5"/>
        <v>Aug-2022</v>
      </c>
      <c r="P212" s="6">
        <f t="shared" si="6"/>
        <v>2022</v>
      </c>
      <c r="Q212" s="25" t="s">
        <v>25</v>
      </c>
      <c r="R212" s="25" t="s">
        <v>70</v>
      </c>
      <c r="S212" s="25"/>
      <c r="T212" s="25"/>
      <c r="U212" s="25"/>
      <c r="V212" s="25"/>
      <c r="W212" s="25"/>
      <c r="X212" s="32"/>
      <c r="Y212" s="32"/>
      <c r="Z212" s="32"/>
      <c r="AA212" s="32"/>
      <c r="AB212" s="32"/>
      <c r="AC212" s="32"/>
    </row>
    <row r="213" ht="18.0" customHeight="1">
      <c r="A213" s="26">
        <v>44798.065520833334</v>
      </c>
      <c r="B213" s="6">
        <f t="shared" si="1"/>
        <v>35</v>
      </c>
      <c r="C213" s="6" t="str">
        <f t="shared" si="2"/>
        <v>Thursday</v>
      </c>
      <c r="D213" s="9" t="s">
        <v>270</v>
      </c>
      <c r="E213" s="25" t="s">
        <v>24</v>
      </c>
      <c r="F213" s="25"/>
      <c r="G213" s="27">
        <v>121.0</v>
      </c>
      <c r="H213" s="27">
        <v>22.0</v>
      </c>
      <c r="I213" s="27">
        <v>5.0</v>
      </c>
      <c r="J213" s="27">
        <v>11.0</v>
      </c>
      <c r="K213" s="11">
        <f t="shared" si="10"/>
        <v>159</v>
      </c>
      <c r="L213" s="27">
        <v>1552.0</v>
      </c>
      <c r="M213" s="27">
        <v>2096.0</v>
      </c>
      <c r="N213" s="12">
        <f t="shared" si="4"/>
        <v>0.1024484536</v>
      </c>
      <c r="O213" s="6" t="str">
        <f t="shared" si="5"/>
        <v>Aug-2022</v>
      </c>
      <c r="P213" s="6">
        <f t="shared" si="6"/>
        <v>2022</v>
      </c>
      <c r="Q213" s="25" t="s">
        <v>25</v>
      </c>
      <c r="R213" s="25" t="s">
        <v>258</v>
      </c>
      <c r="S213" s="25"/>
      <c r="T213" s="25"/>
      <c r="U213" s="25"/>
      <c r="V213" s="25"/>
      <c r="W213" s="25"/>
      <c r="X213" s="32"/>
      <c r="Y213" s="32"/>
      <c r="Z213" s="32"/>
      <c r="AA213" s="32"/>
      <c r="AB213" s="32"/>
      <c r="AC213" s="32"/>
    </row>
    <row r="214" ht="18.0" customHeight="1">
      <c r="A214" s="44">
        <v>44812.67291666667</v>
      </c>
      <c r="B214" s="6">
        <f t="shared" si="1"/>
        <v>37</v>
      </c>
      <c r="C214" s="6" t="str">
        <f t="shared" si="2"/>
        <v>Thursday</v>
      </c>
      <c r="D214" s="9" t="s">
        <v>271</v>
      </c>
      <c r="E214" s="25" t="s">
        <v>28</v>
      </c>
      <c r="F214" s="45"/>
      <c r="G214" s="46">
        <v>74.0</v>
      </c>
      <c r="H214" s="46">
        <v>2.0</v>
      </c>
      <c r="I214" s="46">
        <v>2.0</v>
      </c>
      <c r="J214" s="46">
        <v>1.0</v>
      </c>
      <c r="K214" s="11">
        <f t="shared" si="10"/>
        <v>79</v>
      </c>
      <c r="L214" s="46">
        <v>478.0</v>
      </c>
      <c r="M214" s="46">
        <v>601.0</v>
      </c>
      <c r="N214" s="12">
        <f t="shared" si="4"/>
        <v>0.1652719665</v>
      </c>
      <c r="O214" s="6" t="str">
        <f t="shared" si="5"/>
        <v>Sep-2022</v>
      </c>
      <c r="P214" s="6">
        <f t="shared" si="6"/>
        <v>2022</v>
      </c>
      <c r="Q214" s="45" t="s">
        <v>31</v>
      </c>
      <c r="R214" s="25" t="s">
        <v>272</v>
      </c>
      <c r="S214" s="45"/>
      <c r="T214" s="45"/>
      <c r="U214" s="45"/>
      <c r="V214" s="45"/>
      <c r="W214" s="45"/>
      <c r="X214" s="32"/>
      <c r="Y214" s="32"/>
      <c r="Z214" s="32"/>
      <c r="AA214" s="32"/>
      <c r="AB214" s="32"/>
      <c r="AC214" s="32"/>
    </row>
    <row r="215" ht="18.0" customHeight="1">
      <c r="A215" s="26">
        <v>44798.4200462963</v>
      </c>
      <c r="B215" s="6">
        <f t="shared" si="1"/>
        <v>35</v>
      </c>
      <c r="C215" s="6" t="str">
        <f t="shared" si="2"/>
        <v>Thursday</v>
      </c>
      <c r="D215" s="9" t="s">
        <v>273</v>
      </c>
      <c r="E215" s="25" t="s">
        <v>28</v>
      </c>
      <c r="F215" s="25"/>
      <c r="G215" s="27">
        <v>74.0</v>
      </c>
      <c r="H215" s="27">
        <v>3.0</v>
      </c>
      <c r="I215" s="27">
        <v>8.0</v>
      </c>
      <c r="J215" s="27"/>
      <c r="K215" s="11">
        <f t="shared" si="10"/>
        <v>85</v>
      </c>
      <c r="L215" s="27">
        <v>671.0</v>
      </c>
      <c r="M215" s="27">
        <v>1126.0</v>
      </c>
      <c r="N215" s="12">
        <f t="shared" si="4"/>
        <v>0.1266766021</v>
      </c>
      <c r="O215" s="6" t="str">
        <f t="shared" si="5"/>
        <v>Aug-2022</v>
      </c>
      <c r="P215" s="6">
        <f t="shared" si="6"/>
        <v>2022</v>
      </c>
      <c r="Q215" s="25" t="s">
        <v>25</v>
      </c>
      <c r="R215" s="25" t="s">
        <v>70</v>
      </c>
      <c r="S215" s="25"/>
      <c r="T215" s="25"/>
      <c r="U215" s="25"/>
      <c r="V215" s="25"/>
      <c r="W215" s="25"/>
      <c r="X215" s="32"/>
      <c r="Y215" s="32"/>
      <c r="Z215" s="32"/>
      <c r="AA215" s="32"/>
      <c r="AB215" s="32"/>
      <c r="AC215" s="32"/>
    </row>
    <row r="216" ht="18.0" customHeight="1">
      <c r="A216" s="26">
        <v>44800.1890162037</v>
      </c>
      <c r="B216" s="6">
        <f t="shared" si="1"/>
        <v>35</v>
      </c>
      <c r="C216" s="6" t="str">
        <f t="shared" si="2"/>
        <v>Saturday</v>
      </c>
      <c r="D216" s="9" t="s">
        <v>274</v>
      </c>
      <c r="E216" s="25" t="s">
        <v>28</v>
      </c>
      <c r="F216" s="25"/>
      <c r="G216" s="27">
        <v>59.0</v>
      </c>
      <c r="H216" s="27">
        <v>5.0</v>
      </c>
      <c r="I216" s="27">
        <v>4.0</v>
      </c>
      <c r="J216" s="27">
        <v>1.0</v>
      </c>
      <c r="K216" s="11">
        <f t="shared" si="10"/>
        <v>69</v>
      </c>
      <c r="L216" s="27">
        <v>665.0</v>
      </c>
      <c r="M216" s="27">
        <v>1713.0</v>
      </c>
      <c r="N216" s="12">
        <f t="shared" si="4"/>
        <v>0.1037593985</v>
      </c>
      <c r="O216" s="6" t="str">
        <f t="shared" si="5"/>
        <v>Aug-2022</v>
      </c>
      <c r="P216" s="6">
        <f t="shared" si="6"/>
        <v>2022</v>
      </c>
      <c r="Q216" s="25" t="s">
        <v>25</v>
      </c>
      <c r="R216" s="25" t="s">
        <v>238</v>
      </c>
      <c r="S216" s="25" t="s">
        <v>275</v>
      </c>
      <c r="T216" s="25"/>
      <c r="U216" s="25"/>
      <c r="V216" s="25"/>
      <c r="W216" s="25"/>
      <c r="X216" s="32"/>
      <c r="Y216" s="32"/>
      <c r="Z216" s="32"/>
      <c r="AA216" s="32"/>
      <c r="AB216" s="32"/>
      <c r="AC216" s="32"/>
    </row>
    <row r="217" ht="18.0" customHeight="1">
      <c r="A217" s="33">
        <v>44746.23806712963</v>
      </c>
      <c r="B217" s="6">
        <f t="shared" si="1"/>
        <v>27</v>
      </c>
      <c r="C217" s="6" t="str">
        <f t="shared" si="2"/>
        <v>Monday</v>
      </c>
      <c r="D217" s="9" t="s">
        <v>276</v>
      </c>
      <c r="E217" s="36" t="s">
        <v>28</v>
      </c>
      <c r="F217" s="36"/>
      <c r="G217" s="34">
        <v>23.0</v>
      </c>
      <c r="H217" s="34"/>
      <c r="I217" s="34">
        <v>6.0</v>
      </c>
      <c r="J217" s="34">
        <v>0.0</v>
      </c>
      <c r="K217" s="11">
        <f t="shared" si="10"/>
        <v>29</v>
      </c>
      <c r="L217" s="36">
        <v>381.0</v>
      </c>
      <c r="M217" s="36">
        <v>473.0</v>
      </c>
      <c r="N217" s="12">
        <f t="shared" si="4"/>
        <v>0.07611548556</v>
      </c>
      <c r="O217" s="6" t="str">
        <f t="shared" si="5"/>
        <v>Jul-2022</v>
      </c>
      <c r="P217" s="6">
        <f t="shared" si="6"/>
        <v>2022</v>
      </c>
      <c r="Q217" s="36" t="s">
        <v>31</v>
      </c>
      <c r="R217" s="25" t="s">
        <v>176</v>
      </c>
      <c r="S217" s="36"/>
      <c r="T217" s="36"/>
      <c r="U217" s="36"/>
      <c r="V217" s="36"/>
      <c r="W217" s="36"/>
      <c r="X217" s="32"/>
      <c r="Y217" s="32"/>
      <c r="Z217" s="32"/>
      <c r="AA217" s="32"/>
      <c r="AB217" s="32"/>
      <c r="AC217" s="32"/>
    </row>
    <row r="218" ht="18.0" customHeight="1">
      <c r="A218" s="44">
        <v>44805.631250000006</v>
      </c>
      <c r="B218" s="6">
        <f t="shared" si="1"/>
        <v>36</v>
      </c>
      <c r="C218" s="6" t="str">
        <f t="shared" si="2"/>
        <v>Thursday</v>
      </c>
      <c r="D218" s="9" t="s">
        <v>277</v>
      </c>
      <c r="E218" s="25" t="s">
        <v>28</v>
      </c>
      <c r="F218" s="45"/>
      <c r="G218" s="46">
        <v>95.0</v>
      </c>
      <c r="H218" s="46">
        <v>0.0</v>
      </c>
      <c r="I218" s="46">
        <v>5.0</v>
      </c>
      <c r="J218" s="46">
        <v>0.0</v>
      </c>
      <c r="K218" s="11">
        <f t="shared" si="10"/>
        <v>100</v>
      </c>
      <c r="L218" s="46">
        <v>826.0</v>
      </c>
      <c r="M218" s="46">
        <v>1064.0</v>
      </c>
      <c r="N218" s="12">
        <f t="shared" si="4"/>
        <v>0.1210653753</v>
      </c>
      <c r="O218" s="6" t="str">
        <f t="shared" si="5"/>
        <v>Sep-2022</v>
      </c>
      <c r="P218" s="6">
        <f t="shared" si="6"/>
        <v>2022</v>
      </c>
      <c r="Q218" s="45" t="s">
        <v>25</v>
      </c>
      <c r="R218" s="25" t="s">
        <v>70</v>
      </c>
      <c r="S218" s="45"/>
      <c r="T218" s="45"/>
      <c r="U218" s="45"/>
      <c r="V218" s="45"/>
      <c r="W218" s="45"/>
      <c r="X218" s="32"/>
      <c r="Y218" s="32"/>
      <c r="Z218" s="32"/>
      <c r="AA218" s="32"/>
      <c r="AB218" s="32"/>
      <c r="AC218" s="32"/>
    </row>
    <row r="219" ht="18.0" customHeight="1">
      <c r="A219" s="44">
        <v>44806.506250000006</v>
      </c>
      <c r="B219" s="6">
        <f t="shared" si="1"/>
        <v>36</v>
      </c>
      <c r="C219" s="6" t="str">
        <f t="shared" si="2"/>
        <v>Friday</v>
      </c>
      <c r="D219" s="9" t="s">
        <v>278</v>
      </c>
      <c r="E219" s="25" t="s">
        <v>28</v>
      </c>
      <c r="F219" s="45"/>
      <c r="G219" s="46">
        <v>56.0</v>
      </c>
      <c r="H219" s="46">
        <v>6.0</v>
      </c>
      <c r="I219" s="46">
        <v>0.0</v>
      </c>
      <c r="J219" s="46">
        <v>0.0</v>
      </c>
      <c r="K219" s="11">
        <f t="shared" si="10"/>
        <v>62</v>
      </c>
      <c r="L219" s="46">
        <v>444.0</v>
      </c>
      <c r="M219" s="46">
        <v>571.0</v>
      </c>
      <c r="N219" s="12">
        <f t="shared" si="4"/>
        <v>0.1396396396</v>
      </c>
      <c r="O219" s="6" t="str">
        <f t="shared" si="5"/>
        <v>Sep-2022</v>
      </c>
      <c r="P219" s="6">
        <f t="shared" si="6"/>
        <v>2022</v>
      </c>
      <c r="Q219" s="45" t="s">
        <v>25</v>
      </c>
      <c r="R219" s="25" t="s">
        <v>279</v>
      </c>
      <c r="S219" s="45"/>
      <c r="T219" s="45"/>
      <c r="U219" s="45"/>
      <c r="V219" s="45"/>
      <c r="W219" s="45"/>
      <c r="X219" s="32"/>
      <c r="Y219" s="32"/>
      <c r="Z219" s="32"/>
      <c r="AA219" s="32"/>
      <c r="AB219" s="32"/>
      <c r="AC219" s="32"/>
    </row>
    <row r="220" ht="18.0" customHeight="1">
      <c r="A220" s="44">
        <v>44806.756250000006</v>
      </c>
      <c r="B220" s="6">
        <f t="shared" si="1"/>
        <v>36</v>
      </c>
      <c r="C220" s="6" t="str">
        <f t="shared" si="2"/>
        <v>Friday</v>
      </c>
      <c r="D220" s="9" t="s">
        <v>280</v>
      </c>
      <c r="E220" s="25" t="s">
        <v>24</v>
      </c>
      <c r="F220" s="45"/>
      <c r="G220" s="46">
        <v>235.0</v>
      </c>
      <c r="H220" s="46">
        <v>8.0</v>
      </c>
      <c r="I220" s="46">
        <v>10.0</v>
      </c>
      <c r="J220" s="46">
        <v>16.0</v>
      </c>
      <c r="K220" s="11">
        <f t="shared" si="10"/>
        <v>269</v>
      </c>
      <c r="L220" s="47">
        <v>2736779.0</v>
      </c>
      <c r="M220" s="47">
        <v>2736779.0</v>
      </c>
      <c r="N220" s="12">
        <f t="shared" si="4"/>
        <v>0.0000982907279</v>
      </c>
      <c r="O220" s="6" t="str">
        <f t="shared" si="5"/>
        <v>Sep-2022</v>
      </c>
      <c r="P220" s="6">
        <f t="shared" si="6"/>
        <v>2022</v>
      </c>
      <c r="Q220" s="45" t="s">
        <v>25</v>
      </c>
      <c r="R220" s="25" t="s">
        <v>279</v>
      </c>
      <c r="S220" s="45"/>
      <c r="T220" s="45"/>
      <c r="U220" s="45"/>
      <c r="V220" s="45"/>
      <c r="W220" s="45"/>
      <c r="X220" s="32"/>
      <c r="Y220" s="32"/>
      <c r="Z220" s="32"/>
      <c r="AA220" s="32"/>
      <c r="AB220" s="32"/>
      <c r="AC220" s="32"/>
    </row>
    <row r="221" ht="18.0" customHeight="1">
      <c r="A221" s="44">
        <v>44807.464583333334</v>
      </c>
      <c r="B221" s="6">
        <f t="shared" si="1"/>
        <v>36</v>
      </c>
      <c r="C221" s="6" t="str">
        <f t="shared" si="2"/>
        <v>Saturday</v>
      </c>
      <c r="D221" s="9" t="s">
        <v>281</v>
      </c>
      <c r="E221" s="25" t="s">
        <v>28</v>
      </c>
      <c r="F221" s="45"/>
      <c r="G221" s="46">
        <v>61.0</v>
      </c>
      <c r="H221" s="46">
        <v>2.0</v>
      </c>
      <c r="I221" s="46">
        <v>5.0</v>
      </c>
      <c r="J221" s="46">
        <v>1.0</v>
      </c>
      <c r="K221" s="11">
        <f t="shared" si="10"/>
        <v>69</v>
      </c>
      <c r="L221" s="46">
        <v>704.0</v>
      </c>
      <c r="M221" s="46">
        <v>879.0</v>
      </c>
      <c r="N221" s="12">
        <f t="shared" si="4"/>
        <v>0.09801136364</v>
      </c>
      <c r="O221" s="6" t="str">
        <f t="shared" si="5"/>
        <v>Sep-2022</v>
      </c>
      <c r="P221" s="6">
        <f t="shared" si="6"/>
        <v>2022</v>
      </c>
      <c r="Q221" s="45" t="s">
        <v>25</v>
      </c>
      <c r="R221" s="25" t="s">
        <v>238</v>
      </c>
      <c r="S221" s="45" t="s">
        <v>275</v>
      </c>
      <c r="T221" s="45"/>
      <c r="U221" s="45"/>
      <c r="V221" s="45"/>
      <c r="W221" s="45"/>
      <c r="X221" s="32"/>
      <c r="Y221" s="32"/>
      <c r="Z221" s="32"/>
      <c r="AA221" s="32"/>
      <c r="AB221" s="32"/>
      <c r="AC221" s="32"/>
    </row>
    <row r="222" ht="18.0" customHeight="1">
      <c r="A222" s="44">
        <v>44808.464583333334</v>
      </c>
      <c r="B222" s="6">
        <f t="shared" si="1"/>
        <v>36</v>
      </c>
      <c r="C222" s="6" t="str">
        <f t="shared" si="2"/>
        <v>Sunday</v>
      </c>
      <c r="D222" s="9" t="s">
        <v>282</v>
      </c>
      <c r="E222" s="25" t="s">
        <v>24</v>
      </c>
      <c r="F222" s="45"/>
      <c r="G222" s="46">
        <v>50.0</v>
      </c>
      <c r="H222" s="46">
        <v>0.0</v>
      </c>
      <c r="I222" s="46">
        <v>2.0</v>
      </c>
      <c r="J222" s="46">
        <v>0.0</v>
      </c>
      <c r="K222" s="11">
        <f t="shared" si="10"/>
        <v>52</v>
      </c>
      <c r="L222" s="46">
        <v>302.0</v>
      </c>
      <c r="M222" s="46">
        <v>344.0</v>
      </c>
      <c r="N222" s="12">
        <f t="shared" si="4"/>
        <v>0.1721854305</v>
      </c>
      <c r="O222" s="6" t="str">
        <f t="shared" si="5"/>
        <v>Sep-2022</v>
      </c>
      <c r="P222" s="6">
        <f t="shared" si="6"/>
        <v>2022</v>
      </c>
      <c r="Q222" s="45" t="s">
        <v>25</v>
      </c>
      <c r="R222" s="25" t="s">
        <v>26</v>
      </c>
      <c r="S222" s="45"/>
      <c r="T222" s="45"/>
      <c r="U222" s="45"/>
      <c r="V222" s="45"/>
      <c r="W222" s="45"/>
      <c r="X222" s="32"/>
      <c r="Y222" s="32"/>
      <c r="Z222" s="32"/>
      <c r="AA222" s="32"/>
      <c r="AB222" s="32"/>
      <c r="AC222" s="32"/>
    </row>
    <row r="223" ht="18.0" customHeight="1">
      <c r="A223" s="44">
        <v>44808.714583333334</v>
      </c>
      <c r="B223" s="6">
        <f t="shared" si="1"/>
        <v>36</v>
      </c>
      <c r="C223" s="6" t="str">
        <f t="shared" si="2"/>
        <v>Sunday</v>
      </c>
      <c r="D223" s="9" t="s">
        <v>283</v>
      </c>
      <c r="E223" s="25" t="s">
        <v>24</v>
      </c>
      <c r="F223" s="45"/>
      <c r="G223" s="46">
        <v>52.0</v>
      </c>
      <c r="H223" s="46">
        <v>0.0</v>
      </c>
      <c r="I223" s="46">
        <v>0.0</v>
      </c>
      <c r="J223" s="46">
        <v>2.0</v>
      </c>
      <c r="K223" s="11">
        <f t="shared" si="10"/>
        <v>54</v>
      </c>
      <c r="L223" s="46">
        <v>533.0</v>
      </c>
      <c r="M223" s="46">
        <v>592.0</v>
      </c>
      <c r="N223" s="12">
        <f t="shared" si="4"/>
        <v>0.1013133208</v>
      </c>
      <c r="O223" s="6" t="str">
        <f t="shared" si="5"/>
        <v>Sep-2022</v>
      </c>
      <c r="P223" s="6">
        <f t="shared" si="6"/>
        <v>2022</v>
      </c>
      <c r="Q223" s="45" t="s">
        <v>25</v>
      </c>
      <c r="R223" s="25" t="s">
        <v>227</v>
      </c>
      <c r="S223" s="45" t="s">
        <v>228</v>
      </c>
      <c r="T223" s="45"/>
      <c r="U223" s="45"/>
      <c r="V223" s="45"/>
      <c r="W223" s="45"/>
      <c r="X223" s="32"/>
      <c r="Y223" s="32"/>
      <c r="Z223" s="32"/>
      <c r="AA223" s="32"/>
      <c r="AB223" s="32"/>
      <c r="AC223" s="32"/>
    </row>
    <row r="224" ht="18.0" customHeight="1">
      <c r="A224" s="44">
        <v>44817.506250000006</v>
      </c>
      <c r="B224" s="6">
        <f t="shared" si="1"/>
        <v>37</v>
      </c>
      <c r="C224" s="6" t="str">
        <f t="shared" si="2"/>
        <v>Tuesday</v>
      </c>
      <c r="D224" s="9" t="s">
        <v>284</v>
      </c>
      <c r="E224" s="25" t="s">
        <v>28</v>
      </c>
      <c r="F224" s="45"/>
      <c r="G224" s="46">
        <v>80.0</v>
      </c>
      <c r="H224" s="46">
        <v>0.0</v>
      </c>
      <c r="I224" s="46">
        <v>0.0</v>
      </c>
      <c r="J224" s="46">
        <v>0.0</v>
      </c>
      <c r="K224" s="11">
        <f t="shared" si="10"/>
        <v>80</v>
      </c>
      <c r="L224" s="46">
        <v>530.0</v>
      </c>
      <c r="M224" s="46">
        <v>681.0</v>
      </c>
      <c r="N224" s="12">
        <f t="shared" si="4"/>
        <v>0.1509433962</v>
      </c>
      <c r="O224" s="6" t="str">
        <f t="shared" si="5"/>
        <v>Sep-2022</v>
      </c>
      <c r="P224" s="6">
        <f t="shared" si="6"/>
        <v>2022</v>
      </c>
      <c r="Q224" s="45" t="s">
        <v>31</v>
      </c>
      <c r="R224" s="25" t="s">
        <v>33</v>
      </c>
      <c r="S224" s="45"/>
      <c r="T224" s="45"/>
      <c r="U224" s="45"/>
      <c r="V224" s="45"/>
      <c r="W224" s="45"/>
      <c r="X224" s="32"/>
      <c r="Y224" s="32"/>
      <c r="Z224" s="32"/>
      <c r="AA224" s="32"/>
      <c r="AB224" s="32"/>
      <c r="AC224" s="32"/>
    </row>
    <row r="225" ht="18.0" customHeight="1">
      <c r="A225" s="44">
        <v>44817.589583333334</v>
      </c>
      <c r="B225" s="6">
        <f t="shared" si="1"/>
        <v>37</v>
      </c>
      <c r="C225" s="6" t="str">
        <f t="shared" si="2"/>
        <v>Tuesday</v>
      </c>
      <c r="D225" s="9" t="s">
        <v>285</v>
      </c>
      <c r="E225" s="25" t="s">
        <v>28</v>
      </c>
      <c r="F225" s="45"/>
      <c r="G225" s="46">
        <v>95.0</v>
      </c>
      <c r="H225" s="46">
        <v>0.0</v>
      </c>
      <c r="I225" s="46">
        <v>2.0</v>
      </c>
      <c r="J225" s="46">
        <v>0.0</v>
      </c>
      <c r="K225" s="11">
        <f t="shared" si="10"/>
        <v>97</v>
      </c>
      <c r="L225" s="46">
        <v>420.0</v>
      </c>
      <c r="M225" s="46">
        <v>563.0</v>
      </c>
      <c r="N225" s="12">
        <f t="shared" si="4"/>
        <v>0.230952381</v>
      </c>
      <c r="O225" s="6" t="str">
        <f t="shared" si="5"/>
        <v>Sep-2022</v>
      </c>
      <c r="P225" s="6">
        <f t="shared" si="6"/>
        <v>2022</v>
      </c>
      <c r="Q225" s="45" t="s">
        <v>31</v>
      </c>
      <c r="R225" s="25" t="s">
        <v>286</v>
      </c>
      <c r="S225" s="45"/>
      <c r="T225" s="45"/>
      <c r="U225" s="45"/>
      <c r="V225" s="45"/>
      <c r="W225" s="45"/>
      <c r="X225" s="32"/>
      <c r="Y225" s="32"/>
      <c r="Z225" s="32"/>
      <c r="AA225" s="32"/>
      <c r="AB225" s="32"/>
      <c r="AC225" s="32"/>
    </row>
    <row r="226" ht="18.0" customHeight="1">
      <c r="A226" s="44">
        <v>44818.381250000006</v>
      </c>
      <c r="B226" s="6">
        <f t="shared" si="1"/>
        <v>38</v>
      </c>
      <c r="C226" s="6" t="str">
        <f t="shared" si="2"/>
        <v>Wednesday</v>
      </c>
      <c r="D226" s="9" t="s">
        <v>287</v>
      </c>
      <c r="E226" s="25" t="s">
        <v>28</v>
      </c>
      <c r="F226" s="45"/>
      <c r="G226" s="46">
        <v>91.0</v>
      </c>
      <c r="H226" s="46">
        <v>0.0</v>
      </c>
      <c r="I226" s="46">
        <v>0.0</v>
      </c>
      <c r="J226" s="46">
        <v>0.0</v>
      </c>
      <c r="K226" s="11">
        <f t="shared" si="10"/>
        <v>91</v>
      </c>
      <c r="L226" s="46">
        <v>383.0</v>
      </c>
      <c r="M226" s="46">
        <v>484.0</v>
      </c>
      <c r="N226" s="12">
        <f t="shared" si="4"/>
        <v>0.2375979112</v>
      </c>
      <c r="O226" s="6" t="str">
        <f t="shared" si="5"/>
        <v>Sep-2022</v>
      </c>
      <c r="P226" s="6">
        <f t="shared" si="6"/>
        <v>2022</v>
      </c>
      <c r="Q226" s="45" t="s">
        <v>31</v>
      </c>
      <c r="R226" s="25" t="s">
        <v>31</v>
      </c>
      <c r="S226" s="45"/>
      <c r="T226" s="45"/>
      <c r="U226" s="45"/>
      <c r="V226" s="45"/>
      <c r="W226" s="45"/>
      <c r="X226" s="32"/>
      <c r="Y226" s="32"/>
      <c r="Z226" s="32"/>
      <c r="AA226" s="32"/>
      <c r="AB226" s="32"/>
      <c r="AC226" s="32"/>
    </row>
    <row r="227" ht="18.0" customHeight="1">
      <c r="A227" s="44">
        <v>44809.506250000006</v>
      </c>
      <c r="B227" s="6">
        <f t="shared" si="1"/>
        <v>36</v>
      </c>
      <c r="C227" s="6" t="str">
        <f t="shared" si="2"/>
        <v>Monday</v>
      </c>
      <c r="D227" s="9" t="s">
        <v>288</v>
      </c>
      <c r="E227" s="25" t="s">
        <v>28</v>
      </c>
      <c r="F227" s="45"/>
      <c r="G227" s="46">
        <v>143.0</v>
      </c>
      <c r="H227" s="46">
        <v>0.0</v>
      </c>
      <c r="I227" s="46">
        <v>18.0</v>
      </c>
      <c r="J227" s="46">
        <v>3.0</v>
      </c>
      <c r="K227" s="11">
        <f t="shared" si="10"/>
        <v>164</v>
      </c>
      <c r="L227" s="46">
        <v>1619.0</v>
      </c>
      <c r="M227" s="46">
        <v>1978.0</v>
      </c>
      <c r="N227" s="12">
        <f t="shared" si="4"/>
        <v>0.101297097</v>
      </c>
      <c r="O227" s="6" t="str">
        <f t="shared" si="5"/>
        <v>Sep-2022</v>
      </c>
      <c r="P227" s="6">
        <f t="shared" si="6"/>
        <v>2022</v>
      </c>
      <c r="Q227" s="45" t="s">
        <v>25</v>
      </c>
      <c r="R227" s="25" t="s">
        <v>70</v>
      </c>
      <c r="S227" s="45"/>
      <c r="T227" s="45"/>
      <c r="U227" s="45"/>
      <c r="V227" s="45"/>
      <c r="W227" s="45"/>
      <c r="X227" s="32"/>
      <c r="Y227" s="32"/>
      <c r="Z227" s="32"/>
      <c r="AA227" s="32"/>
      <c r="AB227" s="32"/>
      <c r="AC227" s="32"/>
    </row>
    <row r="228" ht="18.0" customHeight="1">
      <c r="A228" s="44">
        <v>44820.54791666667</v>
      </c>
      <c r="B228" s="6">
        <f t="shared" si="1"/>
        <v>38</v>
      </c>
      <c r="C228" s="6" t="str">
        <f t="shared" si="2"/>
        <v>Friday</v>
      </c>
      <c r="D228" s="9" t="s">
        <v>289</v>
      </c>
      <c r="E228" s="25" t="s">
        <v>28</v>
      </c>
      <c r="F228" s="45"/>
      <c r="G228" s="46">
        <v>104.0</v>
      </c>
      <c r="H228" s="46">
        <v>0.0</v>
      </c>
      <c r="I228" s="46">
        <v>2.0</v>
      </c>
      <c r="J228" s="46">
        <v>0.0</v>
      </c>
      <c r="K228" s="11">
        <f t="shared" si="10"/>
        <v>106</v>
      </c>
      <c r="L228" s="46">
        <v>397.0</v>
      </c>
      <c r="M228" s="46">
        <v>505.0</v>
      </c>
      <c r="N228" s="12">
        <f t="shared" si="4"/>
        <v>0.2670025189</v>
      </c>
      <c r="O228" s="6" t="str">
        <f t="shared" si="5"/>
        <v>Sep-2022</v>
      </c>
      <c r="P228" s="6">
        <f t="shared" si="6"/>
        <v>2022</v>
      </c>
      <c r="Q228" s="45" t="s">
        <v>31</v>
      </c>
      <c r="R228" s="25" t="s">
        <v>45</v>
      </c>
      <c r="S228" s="45"/>
      <c r="T228" s="45"/>
      <c r="U228" s="45"/>
      <c r="V228" s="45"/>
      <c r="W228" s="45"/>
      <c r="X228" s="32"/>
      <c r="Y228" s="32"/>
      <c r="Z228" s="32"/>
      <c r="AA228" s="32"/>
      <c r="AB228" s="32"/>
      <c r="AC228" s="32"/>
    </row>
    <row r="229" ht="18.0" customHeight="1">
      <c r="A229" s="44">
        <v>44820.714583333334</v>
      </c>
      <c r="B229" s="6">
        <f t="shared" si="1"/>
        <v>38</v>
      </c>
      <c r="C229" s="6" t="str">
        <f t="shared" si="2"/>
        <v>Friday</v>
      </c>
      <c r="D229" s="9" t="s">
        <v>290</v>
      </c>
      <c r="E229" s="25" t="s">
        <v>28</v>
      </c>
      <c r="F229" s="45"/>
      <c r="G229" s="46">
        <v>111.0</v>
      </c>
      <c r="H229" s="46">
        <v>3.0</v>
      </c>
      <c r="I229" s="46">
        <v>4.0</v>
      </c>
      <c r="J229" s="46">
        <v>3.0</v>
      </c>
      <c r="K229" s="11">
        <f t="shared" si="10"/>
        <v>121</v>
      </c>
      <c r="L229" s="46">
        <v>585.0</v>
      </c>
      <c r="M229" s="46">
        <v>744.0</v>
      </c>
      <c r="N229" s="12">
        <f t="shared" si="4"/>
        <v>0.2068376068</v>
      </c>
      <c r="O229" s="6" t="str">
        <f t="shared" si="5"/>
        <v>Sep-2022</v>
      </c>
      <c r="P229" s="6">
        <f t="shared" si="6"/>
        <v>2022</v>
      </c>
      <c r="Q229" s="45" t="s">
        <v>31</v>
      </c>
      <c r="R229" s="25" t="s">
        <v>31</v>
      </c>
      <c r="S229" s="45"/>
      <c r="T229" s="45"/>
      <c r="U229" s="45"/>
      <c r="V229" s="45"/>
      <c r="W229" s="45"/>
      <c r="X229" s="32"/>
      <c r="Y229" s="32"/>
      <c r="Z229" s="32"/>
      <c r="AA229" s="32"/>
      <c r="AB229" s="32"/>
      <c r="AC229" s="32"/>
    </row>
    <row r="230" ht="18.0" customHeight="1">
      <c r="A230" s="44">
        <v>44811.631250000006</v>
      </c>
      <c r="B230" s="6">
        <f t="shared" si="1"/>
        <v>37</v>
      </c>
      <c r="C230" s="6" t="str">
        <f t="shared" si="2"/>
        <v>Wednesday</v>
      </c>
      <c r="D230" s="9" t="s">
        <v>291</v>
      </c>
      <c r="E230" s="25" t="s">
        <v>24</v>
      </c>
      <c r="F230" s="45"/>
      <c r="G230" s="46">
        <v>52.0</v>
      </c>
      <c r="H230" s="46">
        <v>2.0</v>
      </c>
      <c r="I230" s="46">
        <v>0.0</v>
      </c>
      <c r="J230" s="46">
        <v>0.0</v>
      </c>
      <c r="K230" s="11">
        <f t="shared" si="10"/>
        <v>54</v>
      </c>
      <c r="L230" s="46">
        <v>400.0</v>
      </c>
      <c r="M230" s="46">
        <v>460.0</v>
      </c>
      <c r="N230" s="12">
        <f t="shared" si="4"/>
        <v>0.135</v>
      </c>
      <c r="O230" s="6" t="str">
        <f t="shared" si="5"/>
        <v>Sep-2022</v>
      </c>
      <c r="P230" s="6">
        <f t="shared" si="6"/>
        <v>2022</v>
      </c>
      <c r="Q230" s="45" t="s">
        <v>25</v>
      </c>
      <c r="R230" s="25" t="s">
        <v>232</v>
      </c>
      <c r="S230" s="45"/>
      <c r="T230" s="45"/>
      <c r="U230" s="45"/>
      <c r="V230" s="45"/>
      <c r="W230" s="45"/>
      <c r="X230" s="32"/>
      <c r="Y230" s="32"/>
      <c r="Z230" s="32"/>
      <c r="AA230" s="32"/>
      <c r="AB230" s="32"/>
      <c r="AC230" s="32"/>
    </row>
    <row r="231" ht="18.0" customHeight="1">
      <c r="A231" s="33">
        <v>44743.2980787037</v>
      </c>
      <c r="B231" s="6">
        <f t="shared" si="1"/>
        <v>27</v>
      </c>
      <c r="C231" s="6" t="str">
        <f t="shared" si="2"/>
        <v>Friday</v>
      </c>
      <c r="D231" s="9" t="s">
        <v>292</v>
      </c>
      <c r="E231" s="36" t="s">
        <v>28</v>
      </c>
      <c r="F231" s="36"/>
      <c r="G231" s="34">
        <v>30.0</v>
      </c>
      <c r="H231" s="34"/>
      <c r="I231" s="34">
        <v>10.0</v>
      </c>
      <c r="J231" s="34">
        <v>1.0</v>
      </c>
      <c r="K231" s="11">
        <f t="shared" si="10"/>
        <v>41</v>
      </c>
      <c r="L231" s="36">
        <v>347.0</v>
      </c>
      <c r="M231" s="36">
        <v>457.0</v>
      </c>
      <c r="N231" s="12">
        <f t="shared" si="4"/>
        <v>0.1181556196</v>
      </c>
      <c r="O231" s="6" t="str">
        <f t="shared" si="5"/>
        <v>Jul-2022</v>
      </c>
      <c r="P231" s="6">
        <f t="shared" si="6"/>
        <v>2022</v>
      </c>
      <c r="Q231" s="36" t="s">
        <v>31</v>
      </c>
      <c r="R231" s="25" t="s">
        <v>293</v>
      </c>
      <c r="S231" s="36"/>
      <c r="T231" s="36"/>
      <c r="U231" s="36"/>
      <c r="V231" s="36"/>
      <c r="W231" s="36"/>
      <c r="X231" s="32"/>
      <c r="Y231" s="32"/>
      <c r="Z231" s="32"/>
      <c r="AA231" s="32"/>
      <c r="AB231" s="32"/>
      <c r="AC231" s="32"/>
    </row>
    <row r="232" ht="18.0" customHeight="1">
      <c r="A232" s="33">
        <v>44748.318136574075</v>
      </c>
      <c r="B232" s="6">
        <f t="shared" si="1"/>
        <v>28</v>
      </c>
      <c r="C232" s="6" t="str">
        <f t="shared" si="2"/>
        <v>Wednesday</v>
      </c>
      <c r="D232" s="9" t="s">
        <v>294</v>
      </c>
      <c r="E232" s="36" t="s">
        <v>28</v>
      </c>
      <c r="F232" s="36"/>
      <c r="G232" s="34">
        <v>20.0</v>
      </c>
      <c r="H232" s="34">
        <v>1.0</v>
      </c>
      <c r="I232" s="34">
        <v>2.0</v>
      </c>
      <c r="J232" s="34">
        <v>0.0</v>
      </c>
      <c r="K232" s="11">
        <f t="shared" si="10"/>
        <v>23</v>
      </c>
      <c r="L232" s="36">
        <v>292.0</v>
      </c>
      <c r="M232" s="36">
        <v>359.0</v>
      </c>
      <c r="N232" s="12">
        <f t="shared" si="4"/>
        <v>0.07876712329</v>
      </c>
      <c r="O232" s="6" t="str">
        <f t="shared" si="5"/>
        <v>Jul-2022</v>
      </c>
      <c r="P232" s="6">
        <f t="shared" si="6"/>
        <v>2022</v>
      </c>
      <c r="Q232" s="36" t="s">
        <v>31</v>
      </c>
      <c r="R232" s="25" t="s">
        <v>293</v>
      </c>
      <c r="S232" s="36"/>
      <c r="T232" s="36"/>
      <c r="U232" s="36"/>
      <c r="V232" s="36"/>
      <c r="W232" s="36"/>
      <c r="X232" s="32"/>
      <c r="Y232" s="32"/>
      <c r="Z232" s="32"/>
      <c r="AA232" s="32"/>
      <c r="AB232" s="32"/>
      <c r="AC232" s="32"/>
    </row>
    <row r="233" ht="18.0" customHeight="1">
      <c r="A233" s="44">
        <v>44812.464583333334</v>
      </c>
      <c r="B233" s="6">
        <f t="shared" si="1"/>
        <v>37</v>
      </c>
      <c r="C233" s="6" t="str">
        <f t="shared" si="2"/>
        <v>Thursday</v>
      </c>
      <c r="D233" s="9" t="s">
        <v>295</v>
      </c>
      <c r="E233" s="25" t="s">
        <v>24</v>
      </c>
      <c r="F233" s="45"/>
      <c r="G233" s="46">
        <v>55.0</v>
      </c>
      <c r="H233" s="46">
        <v>4.0</v>
      </c>
      <c r="I233" s="46">
        <v>0.0</v>
      </c>
      <c r="J233" s="46">
        <v>1.0</v>
      </c>
      <c r="K233" s="11">
        <f t="shared" si="10"/>
        <v>60</v>
      </c>
      <c r="L233" s="46">
        <v>378.0</v>
      </c>
      <c r="M233" s="46">
        <v>429.0</v>
      </c>
      <c r="N233" s="12">
        <f t="shared" si="4"/>
        <v>0.1587301587</v>
      </c>
      <c r="O233" s="6" t="str">
        <f t="shared" si="5"/>
        <v>Sep-2022</v>
      </c>
      <c r="P233" s="6">
        <f t="shared" si="6"/>
        <v>2022</v>
      </c>
      <c r="Q233" s="45" t="s">
        <v>25</v>
      </c>
      <c r="R233" s="25" t="s">
        <v>279</v>
      </c>
      <c r="S233" s="45"/>
      <c r="T233" s="45"/>
      <c r="U233" s="45"/>
      <c r="V233" s="45"/>
      <c r="W233" s="45"/>
      <c r="X233" s="32"/>
      <c r="Y233" s="32"/>
      <c r="Z233" s="32"/>
      <c r="AA233" s="32"/>
      <c r="AB233" s="32"/>
      <c r="AC233" s="32"/>
    </row>
    <row r="234" ht="18.0" customHeight="1">
      <c r="A234" s="44">
        <v>44813.42291666667</v>
      </c>
      <c r="B234" s="6">
        <f t="shared" si="1"/>
        <v>37</v>
      </c>
      <c r="C234" s="6" t="str">
        <f t="shared" si="2"/>
        <v>Friday</v>
      </c>
      <c r="D234" s="9" t="s">
        <v>296</v>
      </c>
      <c r="E234" s="25" t="s">
        <v>24</v>
      </c>
      <c r="F234" s="45"/>
      <c r="G234" s="46">
        <v>65.0</v>
      </c>
      <c r="H234" s="46">
        <v>2.0</v>
      </c>
      <c r="I234" s="46">
        <v>4.0</v>
      </c>
      <c r="J234" s="46">
        <v>0.0</v>
      </c>
      <c r="K234" s="11">
        <f t="shared" si="10"/>
        <v>71</v>
      </c>
      <c r="L234" s="46">
        <v>365.0</v>
      </c>
      <c r="M234" s="46">
        <v>412.0</v>
      </c>
      <c r="N234" s="12">
        <f t="shared" si="4"/>
        <v>0.1945205479</v>
      </c>
      <c r="O234" s="6" t="str">
        <f t="shared" si="5"/>
        <v>Sep-2022</v>
      </c>
      <c r="P234" s="6">
        <f t="shared" si="6"/>
        <v>2022</v>
      </c>
      <c r="Q234" s="45" t="s">
        <v>25</v>
      </c>
      <c r="R234" s="25" t="s">
        <v>26</v>
      </c>
      <c r="S234" s="45"/>
      <c r="T234" s="45"/>
      <c r="U234" s="45"/>
      <c r="V234" s="45"/>
      <c r="W234" s="45"/>
      <c r="X234" s="32"/>
      <c r="Y234" s="32"/>
      <c r="Z234" s="32"/>
      <c r="AA234" s="32"/>
      <c r="AB234" s="32"/>
      <c r="AC234" s="32"/>
    </row>
    <row r="235" ht="18.0" customHeight="1">
      <c r="A235" s="44">
        <v>44814.339583333334</v>
      </c>
      <c r="B235" s="6">
        <f t="shared" si="1"/>
        <v>37</v>
      </c>
      <c r="C235" s="6" t="str">
        <f t="shared" si="2"/>
        <v>Saturday</v>
      </c>
      <c r="D235" s="9" t="s">
        <v>297</v>
      </c>
      <c r="E235" s="25" t="s">
        <v>24</v>
      </c>
      <c r="F235" s="45"/>
      <c r="G235" s="46">
        <v>63.0</v>
      </c>
      <c r="H235" s="46">
        <v>0.0</v>
      </c>
      <c r="I235" s="46">
        <v>10.0</v>
      </c>
      <c r="J235" s="46">
        <v>1.0</v>
      </c>
      <c r="K235" s="11">
        <f t="shared" si="10"/>
        <v>74</v>
      </c>
      <c r="L235" s="46">
        <v>446.0</v>
      </c>
      <c r="M235" s="46">
        <v>490.0</v>
      </c>
      <c r="N235" s="12">
        <f t="shared" si="4"/>
        <v>0.1659192825</v>
      </c>
      <c r="O235" s="6" t="str">
        <f t="shared" si="5"/>
        <v>Sep-2022</v>
      </c>
      <c r="P235" s="6">
        <f t="shared" si="6"/>
        <v>2022</v>
      </c>
      <c r="Q235" s="45" t="s">
        <v>25</v>
      </c>
      <c r="R235" s="25" t="s">
        <v>212</v>
      </c>
      <c r="S235" s="45"/>
      <c r="T235" s="45"/>
      <c r="U235" s="45"/>
      <c r="V235" s="45"/>
      <c r="W235" s="45"/>
      <c r="X235" s="32"/>
      <c r="Y235" s="32"/>
      <c r="Z235" s="32"/>
      <c r="AA235" s="32"/>
      <c r="AB235" s="32"/>
      <c r="AC235" s="32"/>
    </row>
    <row r="236" ht="18.0" customHeight="1">
      <c r="A236" s="44">
        <v>44823.67291666667</v>
      </c>
      <c r="B236" s="6">
        <f t="shared" si="1"/>
        <v>38</v>
      </c>
      <c r="C236" s="6" t="str">
        <f t="shared" si="2"/>
        <v>Monday</v>
      </c>
      <c r="D236" s="9" t="s">
        <v>298</v>
      </c>
      <c r="E236" s="25" t="s">
        <v>28</v>
      </c>
      <c r="F236" s="45"/>
      <c r="G236" s="46">
        <v>133.0</v>
      </c>
      <c r="H236" s="46">
        <v>6.0</v>
      </c>
      <c r="I236" s="46">
        <v>2.0</v>
      </c>
      <c r="J236" s="46">
        <v>0.0</v>
      </c>
      <c r="K236" s="11">
        <f t="shared" si="10"/>
        <v>141</v>
      </c>
      <c r="L236" s="46">
        <v>425.0</v>
      </c>
      <c r="M236" s="46">
        <v>567.0</v>
      </c>
      <c r="N236" s="12">
        <f t="shared" si="4"/>
        <v>0.3317647059</v>
      </c>
      <c r="O236" s="6" t="str">
        <f t="shared" si="5"/>
        <v>Sep-2022</v>
      </c>
      <c r="P236" s="6">
        <f t="shared" si="6"/>
        <v>2022</v>
      </c>
      <c r="Q236" s="45" t="s">
        <v>31</v>
      </c>
      <c r="R236" s="25" t="s">
        <v>31</v>
      </c>
      <c r="S236" s="45"/>
      <c r="T236" s="45"/>
      <c r="U236" s="45"/>
      <c r="V236" s="45"/>
      <c r="W236" s="45"/>
      <c r="X236" s="32"/>
      <c r="Y236" s="32"/>
      <c r="Z236" s="32"/>
      <c r="AA236" s="32"/>
      <c r="AB236" s="32"/>
      <c r="AC236" s="32"/>
    </row>
    <row r="237" ht="18.0" customHeight="1">
      <c r="A237" s="44">
        <v>44814.506250000006</v>
      </c>
      <c r="B237" s="6">
        <f t="shared" si="1"/>
        <v>37</v>
      </c>
      <c r="C237" s="6" t="str">
        <f t="shared" si="2"/>
        <v>Saturday</v>
      </c>
      <c r="D237" s="9" t="s">
        <v>299</v>
      </c>
      <c r="E237" s="25" t="s">
        <v>28</v>
      </c>
      <c r="F237" s="45"/>
      <c r="G237" s="46">
        <v>78.0</v>
      </c>
      <c r="H237" s="46">
        <v>2.0</v>
      </c>
      <c r="I237" s="46">
        <v>0.0</v>
      </c>
      <c r="J237" s="46">
        <v>0.0</v>
      </c>
      <c r="K237" s="11">
        <f t="shared" si="10"/>
        <v>80</v>
      </c>
      <c r="L237" s="46">
        <v>530.0</v>
      </c>
      <c r="M237" s="46">
        <v>693.0</v>
      </c>
      <c r="N237" s="12">
        <f t="shared" si="4"/>
        <v>0.1509433962</v>
      </c>
      <c r="O237" s="6" t="str">
        <f t="shared" si="5"/>
        <v>Sep-2022</v>
      </c>
      <c r="P237" s="6">
        <f t="shared" si="6"/>
        <v>2022</v>
      </c>
      <c r="Q237" s="45" t="s">
        <v>25</v>
      </c>
      <c r="R237" s="25" t="s">
        <v>238</v>
      </c>
      <c r="S237" s="45" t="s">
        <v>275</v>
      </c>
      <c r="T237" s="45"/>
      <c r="U237" s="45"/>
      <c r="V237" s="45"/>
      <c r="W237" s="45"/>
      <c r="X237" s="32"/>
      <c r="Y237" s="32"/>
      <c r="Z237" s="32"/>
      <c r="AA237" s="32"/>
      <c r="AB237" s="32"/>
      <c r="AC237" s="32"/>
    </row>
    <row r="238" ht="18.0" customHeight="1">
      <c r="A238" s="44">
        <v>44814.631250000006</v>
      </c>
      <c r="B238" s="6">
        <f t="shared" si="1"/>
        <v>37</v>
      </c>
      <c r="C238" s="6" t="str">
        <f t="shared" si="2"/>
        <v>Saturday</v>
      </c>
      <c r="D238" s="9" t="s">
        <v>300</v>
      </c>
      <c r="E238" s="25" t="s">
        <v>24</v>
      </c>
      <c r="F238" s="45"/>
      <c r="G238" s="46">
        <v>80.0</v>
      </c>
      <c r="H238" s="46">
        <v>7.0</v>
      </c>
      <c r="I238" s="46">
        <v>2.0</v>
      </c>
      <c r="J238" s="46">
        <v>2.0</v>
      </c>
      <c r="K238" s="11">
        <f t="shared" si="10"/>
        <v>91</v>
      </c>
      <c r="L238" s="46">
        <v>617.0</v>
      </c>
      <c r="M238" s="46">
        <v>722.0</v>
      </c>
      <c r="N238" s="12">
        <f t="shared" si="4"/>
        <v>0.1474878444</v>
      </c>
      <c r="O238" s="6" t="str">
        <f t="shared" si="5"/>
        <v>Sep-2022</v>
      </c>
      <c r="P238" s="6">
        <f t="shared" si="6"/>
        <v>2022</v>
      </c>
      <c r="Q238" s="45" t="s">
        <v>25</v>
      </c>
      <c r="R238" s="25" t="s">
        <v>279</v>
      </c>
      <c r="S238" s="45"/>
      <c r="T238" s="45"/>
      <c r="U238" s="45"/>
      <c r="V238" s="45"/>
      <c r="W238" s="45"/>
      <c r="X238" s="32"/>
      <c r="Y238" s="32"/>
      <c r="Z238" s="32"/>
      <c r="AA238" s="32"/>
      <c r="AB238" s="32"/>
      <c r="AC238" s="32"/>
    </row>
    <row r="239" ht="18.0" customHeight="1">
      <c r="A239" s="44">
        <v>44819.339583333334</v>
      </c>
      <c r="B239" s="6">
        <f t="shared" si="1"/>
        <v>38</v>
      </c>
      <c r="C239" s="6" t="str">
        <f t="shared" si="2"/>
        <v>Thursday</v>
      </c>
      <c r="D239" s="9" t="s">
        <v>301</v>
      </c>
      <c r="E239" s="25" t="s">
        <v>24</v>
      </c>
      <c r="F239" s="45"/>
      <c r="G239" s="46">
        <v>93.0</v>
      </c>
      <c r="H239" s="46">
        <v>4.0</v>
      </c>
      <c r="I239" s="46">
        <v>0.0</v>
      </c>
      <c r="J239" s="46">
        <v>0.0</v>
      </c>
      <c r="K239" s="11">
        <f t="shared" si="10"/>
        <v>97</v>
      </c>
      <c r="L239" s="46">
        <v>509.0</v>
      </c>
      <c r="M239" s="46">
        <v>567.0</v>
      </c>
      <c r="N239" s="12">
        <f t="shared" si="4"/>
        <v>0.1905697446</v>
      </c>
      <c r="O239" s="6" t="str">
        <f t="shared" si="5"/>
        <v>Sep-2022</v>
      </c>
      <c r="P239" s="6">
        <f t="shared" si="6"/>
        <v>2022</v>
      </c>
      <c r="Q239" s="45" t="s">
        <v>25</v>
      </c>
      <c r="R239" s="25" t="s">
        <v>212</v>
      </c>
      <c r="S239" s="45"/>
      <c r="T239" s="45"/>
      <c r="U239" s="45"/>
      <c r="V239" s="45"/>
      <c r="W239" s="45"/>
      <c r="X239" s="32"/>
      <c r="Y239" s="32"/>
      <c r="Z239" s="32"/>
      <c r="AA239" s="32"/>
      <c r="AB239" s="32"/>
      <c r="AC239" s="32"/>
    </row>
    <row r="240" ht="18.0" customHeight="1">
      <c r="A240" s="44">
        <v>44822.589583333334</v>
      </c>
      <c r="B240" s="6">
        <f t="shared" si="1"/>
        <v>38</v>
      </c>
      <c r="C240" s="6" t="str">
        <f t="shared" si="2"/>
        <v>Sunday</v>
      </c>
      <c r="D240" s="9" t="s">
        <v>302</v>
      </c>
      <c r="E240" s="25" t="s">
        <v>24</v>
      </c>
      <c r="F240" s="45"/>
      <c r="G240" s="46">
        <v>109.0</v>
      </c>
      <c r="H240" s="46">
        <v>2.0</v>
      </c>
      <c r="I240" s="46">
        <v>0.0</v>
      </c>
      <c r="J240" s="46">
        <v>0.0</v>
      </c>
      <c r="K240" s="11">
        <f t="shared" si="10"/>
        <v>111</v>
      </c>
      <c r="L240" s="46">
        <v>430.0</v>
      </c>
      <c r="M240" s="46">
        <v>494.0</v>
      </c>
      <c r="N240" s="12">
        <f t="shared" si="4"/>
        <v>0.2581395349</v>
      </c>
      <c r="O240" s="6" t="str">
        <f t="shared" si="5"/>
        <v>Sep-2022</v>
      </c>
      <c r="P240" s="6">
        <f t="shared" si="6"/>
        <v>2022</v>
      </c>
      <c r="Q240" s="45" t="s">
        <v>25</v>
      </c>
      <c r="R240" s="25" t="s">
        <v>227</v>
      </c>
      <c r="S240" s="45" t="s">
        <v>228</v>
      </c>
      <c r="T240" s="45"/>
      <c r="U240" s="45"/>
      <c r="V240" s="45"/>
      <c r="W240" s="45"/>
      <c r="X240" s="32"/>
      <c r="Y240" s="32"/>
      <c r="Z240" s="32"/>
      <c r="AA240" s="32"/>
      <c r="AB240" s="32"/>
      <c r="AC240" s="32"/>
    </row>
    <row r="241" ht="18.0" customHeight="1">
      <c r="A241" s="44">
        <v>44822.714583333334</v>
      </c>
      <c r="B241" s="6">
        <f t="shared" si="1"/>
        <v>38</v>
      </c>
      <c r="C241" s="6" t="str">
        <f t="shared" si="2"/>
        <v>Sunday</v>
      </c>
      <c r="D241" s="9" t="s">
        <v>303</v>
      </c>
      <c r="E241" s="25" t="s">
        <v>28</v>
      </c>
      <c r="F241" s="45"/>
      <c r="G241" s="46">
        <v>142.0</v>
      </c>
      <c r="H241" s="46">
        <v>2.0</v>
      </c>
      <c r="I241" s="46">
        <v>0.0</v>
      </c>
      <c r="J241" s="46">
        <v>0.0</v>
      </c>
      <c r="K241" s="11">
        <f t="shared" si="10"/>
        <v>144</v>
      </c>
      <c r="L241" s="46">
        <v>907.0</v>
      </c>
      <c r="M241" s="46">
        <v>1136.0</v>
      </c>
      <c r="N241" s="12">
        <f t="shared" si="4"/>
        <v>0.1587651599</v>
      </c>
      <c r="O241" s="6" t="str">
        <f t="shared" si="5"/>
        <v>Sep-2022</v>
      </c>
      <c r="P241" s="6">
        <f t="shared" si="6"/>
        <v>2022</v>
      </c>
      <c r="Q241" s="45" t="s">
        <v>25</v>
      </c>
      <c r="R241" s="25" t="s">
        <v>191</v>
      </c>
      <c r="S241" s="45"/>
      <c r="T241" s="45"/>
      <c r="U241" s="45"/>
      <c r="V241" s="45"/>
      <c r="W241" s="45"/>
      <c r="X241" s="32"/>
      <c r="Y241" s="32"/>
      <c r="Z241" s="32"/>
      <c r="AA241" s="32"/>
      <c r="AB241" s="32"/>
      <c r="AC241" s="32"/>
    </row>
    <row r="242" ht="18.0" customHeight="1">
      <c r="A242" s="44">
        <v>44824.67291666667</v>
      </c>
      <c r="B242" s="6">
        <f t="shared" si="1"/>
        <v>38</v>
      </c>
      <c r="C242" s="6" t="str">
        <f t="shared" si="2"/>
        <v>Tuesday</v>
      </c>
      <c r="D242" s="9" t="s">
        <v>304</v>
      </c>
      <c r="E242" s="25" t="s">
        <v>24</v>
      </c>
      <c r="F242" s="45"/>
      <c r="G242" s="46">
        <v>496.0</v>
      </c>
      <c r="H242" s="46">
        <v>1261.0</v>
      </c>
      <c r="I242" s="46">
        <v>301.0</v>
      </c>
      <c r="J242" s="46">
        <v>59.0</v>
      </c>
      <c r="K242" s="11">
        <f t="shared" si="10"/>
        <v>2117</v>
      </c>
      <c r="L242" s="46">
        <v>4283.0</v>
      </c>
      <c r="M242" s="46">
        <v>4961.0</v>
      </c>
      <c r="N242" s="12">
        <f t="shared" si="4"/>
        <v>0.4942797105</v>
      </c>
      <c r="O242" s="6" t="str">
        <f t="shared" si="5"/>
        <v>Sep-2022</v>
      </c>
      <c r="P242" s="6">
        <f t="shared" si="6"/>
        <v>2022</v>
      </c>
      <c r="Q242" s="45" t="s">
        <v>25</v>
      </c>
      <c r="R242" s="25" t="s">
        <v>193</v>
      </c>
      <c r="S242" s="45"/>
      <c r="T242" s="45"/>
      <c r="U242" s="45"/>
      <c r="V242" s="45"/>
      <c r="W242" s="45"/>
      <c r="X242" s="32"/>
      <c r="Y242" s="32"/>
      <c r="Z242" s="32"/>
      <c r="AA242" s="32"/>
      <c r="AB242" s="32"/>
      <c r="AC242" s="32"/>
    </row>
    <row r="243" ht="18.0" customHeight="1">
      <c r="A243" s="44">
        <v>44828.42291666667</v>
      </c>
      <c r="B243" s="6">
        <f t="shared" si="1"/>
        <v>39</v>
      </c>
      <c r="C243" s="6" t="str">
        <f t="shared" si="2"/>
        <v>Saturday</v>
      </c>
      <c r="D243" s="9" t="s">
        <v>305</v>
      </c>
      <c r="E243" s="25" t="s">
        <v>24</v>
      </c>
      <c r="F243" s="45"/>
      <c r="G243" s="46">
        <v>67.0</v>
      </c>
      <c r="H243" s="46">
        <v>8.0</v>
      </c>
      <c r="I243" s="46">
        <v>0.0</v>
      </c>
      <c r="J243" s="46">
        <v>0.0</v>
      </c>
      <c r="K243" s="11">
        <f t="shared" si="10"/>
        <v>75</v>
      </c>
      <c r="L243" s="46">
        <v>349.0</v>
      </c>
      <c r="M243" s="46">
        <v>399.0</v>
      </c>
      <c r="N243" s="12">
        <f t="shared" si="4"/>
        <v>0.2148997135</v>
      </c>
      <c r="O243" s="6" t="str">
        <f t="shared" si="5"/>
        <v>Sep-2022</v>
      </c>
      <c r="P243" s="6">
        <f t="shared" si="6"/>
        <v>2022</v>
      </c>
      <c r="Q243" s="45" t="s">
        <v>25</v>
      </c>
      <c r="R243" s="25" t="s">
        <v>26</v>
      </c>
      <c r="S243" s="45"/>
      <c r="T243" s="45"/>
      <c r="U243" s="45"/>
      <c r="V243" s="45"/>
      <c r="W243" s="45"/>
      <c r="X243" s="32"/>
      <c r="Y243" s="32"/>
      <c r="Z243" s="32"/>
      <c r="AA243" s="32"/>
      <c r="AB243" s="32"/>
      <c r="AC243" s="32"/>
    </row>
    <row r="244" ht="18.0" customHeight="1">
      <c r="A244" s="44">
        <v>44828.54791666667</v>
      </c>
      <c r="B244" s="6">
        <f t="shared" si="1"/>
        <v>39</v>
      </c>
      <c r="C244" s="6" t="str">
        <f t="shared" si="2"/>
        <v>Saturday</v>
      </c>
      <c r="D244" s="9" t="s">
        <v>306</v>
      </c>
      <c r="E244" s="25" t="s">
        <v>24</v>
      </c>
      <c r="F244" s="45"/>
      <c r="G244" s="46">
        <v>87.0</v>
      </c>
      <c r="H244" s="46">
        <v>8.0</v>
      </c>
      <c r="I244" s="46">
        <v>2.0</v>
      </c>
      <c r="J244" s="46">
        <v>0.0</v>
      </c>
      <c r="K244" s="11">
        <f t="shared" si="10"/>
        <v>97</v>
      </c>
      <c r="L244" s="46">
        <v>459.0</v>
      </c>
      <c r="M244" s="46">
        <v>511.0</v>
      </c>
      <c r="N244" s="12">
        <f t="shared" si="4"/>
        <v>0.211328976</v>
      </c>
      <c r="O244" s="6" t="str">
        <f t="shared" si="5"/>
        <v>Sep-2022</v>
      </c>
      <c r="P244" s="6">
        <f t="shared" si="6"/>
        <v>2022</v>
      </c>
      <c r="Q244" s="45" t="s">
        <v>25</v>
      </c>
      <c r="R244" s="25" t="s">
        <v>232</v>
      </c>
      <c r="S244" s="45"/>
      <c r="T244" s="45"/>
      <c r="U244" s="45"/>
      <c r="V244" s="45"/>
      <c r="W244" s="45"/>
      <c r="X244" s="32"/>
      <c r="Y244" s="32"/>
      <c r="Z244" s="32"/>
      <c r="AA244" s="32"/>
      <c r="AB244" s="32"/>
      <c r="AC244" s="32"/>
    </row>
    <row r="245" ht="18.0" customHeight="1">
      <c r="A245" s="44">
        <v>44828.631250000006</v>
      </c>
      <c r="B245" s="6">
        <f t="shared" si="1"/>
        <v>39</v>
      </c>
      <c r="C245" s="6" t="str">
        <f t="shared" si="2"/>
        <v>Saturday</v>
      </c>
      <c r="D245" s="9" t="s">
        <v>307</v>
      </c>
      <c r="E245" s="25" t="s">
        <v>28</v>
      </c>
      <c r="F245" s="45"/>
      <c r="G245" s="46">
        <v>87.0</v>
      </c>
      <c r="H245" s="46">
        <v>0.0</v>
      </c>
      <c r="I245" s="46">
        <v>0.0</v>
      </c>
      <c r="J245" s="46">
        <v>0.0</v>
      </c>
      <c r="K245" s="11">
        <f t="shared" si="10"/>
        <v>87</v>
      </c>
      <c r="L245" s="46">
        <v>504.0</v>
      </c>
      <c r="M245" s="46">
        <v>657.0</v>
      </c>
      <c r="N245" s="12">
        <f t="shared" si="4"/>
        <v>0.1726190476</v>
      </c>
      <c r="O245" s="6" t="str">
        <f t="shared" si="5"/>
        <v>Sep-2022</v>
      </c>
      <c r="P245" s="6">
        <f t="shared" si="6"/>
        <v>2022</v>
      </c>
      <c r="Q245" s="45" t="s">
        <v>25</v>
      </c>
      <c r="R245" s="25" t="s">
        <v>191</v>
      </c>
      <c r="S245" s="45"/>
      <c r="T245" s="45"/>
      <c r="U245" s="45"/>
      <c r="V245" s="45"/>
      <c r="W245" s="45"/>
      <c r="X245" s="32"/>
      <c r="Y245" s="32"/>
      <c r="Z245" s="32"/>
      <c r="AA245" s="32"/>
      <c r="AB245" s="32"/>
      <c r="AC245" s="32"/>
    </row>
    <row r="246" ht="18.0" customHeight="1">
      <c r="A246" s="44">
        <v>44829.464583333334</v>
      </c>
      <c r="B246" s="6">
        <f t="shared" si="1"/>
        <v>39</v>
      </c>
      <c r="C246" s="6" t="str">
        <f t="shared" si="2"/>
        <v>Sunday</v>
      </c>
      <c r="D246" s="9" t="s">
        <v>308</v>
      </c>
      <c r="E246" s="25" t="s">
        <v>24</v>
      </c>
      <c r="F246" s="45"/>
      <c r="G246" s="46">
        <v>94.0</v>
      </c>
      <c r="H246" s="46">
        <v>2.0</v>
      </c>
      <c r="I246" s="46">
        <v>12.0</v>
      </c>
      <c r="J246" s="46">
        <v>0.0</v>
      </c>
      <c r="K246" s="11">
        <f t="shared" si="10"/>
        <v>108</v>
      </c>
      <c r="L246" s="46">
        <v>592.0</v>
      </c>
      <c r="M246" s="46">
        <v>654.0</v>
      </c>
      <c r="N246" s="12">
        <f t="shared" si="4"/>
        <v>0.1824324324</v>
      </c>
      <c r="O246" s="6" t="str">
        <f t="shared" si="5"/>
        <v>Sep-2022</v>
      </c>
      <c r="P246" s="6">
        <f t="shared" si="6"/>
        <v>2022</v>
      </c>
      <c r="Q246" s="45" t="s">
        <v>25</v>
      </c>
      <c r="R246" s="25" t="s">
        <v>232</v>
      </c>
      <c r="S246" s="45"/>
      <c r="T246" s="45"/>
      <c r="U246" s="45"/>
      <c r="V246" s="45"/>
      <c r="W246" s="45"/>
      <c r="X246" s="32"/>
      <c r="Y246" s="32"/>
      <c r="Z246" s="32"/>
      <c r="AA246" s="32"/>
      <c r="AB246" s="32"/>
      <c r="AC246" s="32"/>
    </row>
    <row r="247" ht="18.0" customHeight="1">
      <c r="A247" s="44">
        <v>44831.4222337963</v>
      </c>
      <c r="B247" s="6">
        <f t="shared" si="1"/>
        <v>39</v>
      </c>
      <c r="C247" s="6" t="str">
        <f t="shared" si="2"/>
        <v>Tuesday</v>
      </c>
      <c r="D247" s="9" t="s">
        <v>309</v>
      </c>
      <c r="E247" s="25" t="s">
        <v>267</v>
      </c>
      <c r="F247" s="45"/>
      <c r="G247" s="46">
        <v>93.0</v>
      </c>
      <c r="H247" s="46">
        <v>2.0</v>
      </c>
      <c r="I247" s="46">
        <v>0.0</v>
      </c>
      <c r="J247" s="46">
        <v>1.0</v>
      </c>
      <c r="K247" s="11">
        <f t="shared" si="10"/>
        <v>96</v>
      </c>
      <c r="L247" s="46">
        <v>430.0</v>
      </c>
      <c r="M247" s="46">
        <v>430.0</v>
      </c>
      <c r="N247" s="12">
        <f t="shared" si="4"/>
        <v>0.223255814</v>
      </c>
      <c r="O247" s="6" t="str">
        <f t="shared" si="5"/>
        <v>Sep-2022</v>
      </c>
      <c r="P247" s="6">
        <f t="shared" si="6"/>
        <v>2022</v>
      </c>
      <c r="Q247" s="45" t="s">
        <v>25</v>
      </c>
      <c r="R247" s="25" t="s">
        <v>212</v>
      </c>
      <c r="S247" s="45"/>
      <c r="T247" s="45"/>
      <c r="U247" s="45"/>
      <c r="V247" s="45"/>
      <c r="W247" s="45"/>
      <c r="X247" s="32"/>
      <c r="Y247" s="32"/>
      <c r="Z247" s="32"/>
      <c r="AA247" s="32"/>
      <c r="AB247" s="32"/>
      <c r="AC247" s="32"/>
    </row>
    <row r="248" ht="18.0" customHeight="1">
      <c r="A248" s="44">
        <v>44831.464583333334</v>
      </c>
      <c r="B248" s="6">
        <f t="shared" si="1"/>
        <v>39</v>
      </c>
      <c r="C248" s="6" t="str">
        <f t="shared" si="2"/>
        <v>Tuesday</v>
      </c>
      <c r="D248" s="9" t="s">
        <v>310</v>
      </c>
      <c r="E248" s="25" t="s">
        <v>24</v>
      </c>
      <c r="F248" s="45"/>
      <c r="G248" s="46">
        <v>85.0</v>
      </c>
      <c r="H248" s="46">
        <v>2.0</v>
      </c>
      <c r="I248" s="46">
        <v>2.0</v>
      </c>
      <c r="J248" s="46">
        <v>0.0</v>
      </c>
      <c r="K248" s="11">
        <f t="shared" si="10"/>
        <v>89</v>
      </c>
      <c r="L248" s="46">
        <v>488.0</v>
      </c>
      <c r="M248" s="46">
        <v>536.0</v>
      </c>
      <c r="N248" s="12">
        <f t="shared" si="4"/>
        <v>0.1823770492</v>
      </c>
      <c r="O248" s="6" t="str">
        <f t="shared" si="5"/>
        <v>Sep-2022</v>
      </c>
      <c r="P248" s="6">
        <f t="shared" si="6"/>
        <v>2022</v>
      </c>
      <c r="Q248" s="45" t="s">
        <v>25</v>
      </c>
      <c r="R248" s="25" t="s">
        <v>212</v>
      </c>
      <c r="S248" s="45"/>
      <c r="T248" s="45"/>
      <c r="U248" s="45"/>
      <c r="V248" s="45"/>
      <c r="W248" s="45"/>
      <c r="X248" s="32"/>
      <c r="Y248" s="32"/>
      <c r="Z248" s="32"/>
      <c r="AA248" s="32"/>
      <c r="AB248" s="32"/>
      <c r="AC248" s="32"/>
    </row>
    <row r="249" ht="18.0" customHeight="1">
      <c r="A249" s="44">
        <v>44832.54791666667</v>
      </c>
      <c r="B249" s="6">
        <f t="shared" si="1"/>
        <v>40</v>
      </c>
      <c r="C249" s="6" t="str">
        <f t="shared" si="2"/>
        <v>Wednesday</v>
      </c>
      <c r="D249" s="9" t="s">
        <v>311</v>
      </c>
      <c r="E249" s="25" t="s">
        <v>24</v>
      </c>
      <c r="F249" s="45"/>
      <c r="G249" s="46">
        <v>60.0</v>
      </c>
      <c r="H249" s="46">
        <v>3.0</v>
      </c>
      <c r="I249" s="46">
        <v>0.0</v>
      </c>
      <c r="J249" s="46">
        <v>2.0</v>
      </c>
      <c r="K249" s="11">
        <f t="shared" si="10"/>
        <v>65</v>
      </c>
      <c r="L249" s="46">
        <v>418.0</v>
      </c>
      <c r="M249" s="46">
        <v>458.0</v>
      </c>
      <c r="N249" s="12">
        <f t="shared" si="4"/>
        <v>0.1555023923</v>
      </c>
      <c r="O249" s="6" t="str">
        <f t="shared" si="5"/>
        <v>Sep-2022</v>
      </c>
      <c r="P249" s="6">
        <f t="shared" si="6"/>
        <v>2022</v>
      </c>
      <c r="Q249" s="45" t="s">
        <v>25</v>
      </c>
      <c r="R249" s="25" t="s">
        <v>212</v>
      </c>
      <c r="S249" s="45"/>
      <c r="T249" s="45"/>
      <c r="U249" s="45"/>
      <c r="V249" s="45"/>
      <c r="W249" s="45"/>
      <c r="X249" s="32"/>
      <c r="Y249" s="32"/>
      <c r="Z249" s="32"/>
      <c r="AA249" s="32"/>
      <c r="AB249" s="32"/>
      <c r="AC249" s="32"/>
    </row>
    <row r="250" ht="18.0" customHeight="1">
      <c r="A250" s="44">
        <v>44832.714583333334</v>
      </c>
      <c r="B250" s="6">
        <f t="shared" si="1"/>
        <v>40</v>
      </c>
      <c r="C250" s="6" t="str">
        <f t="shared" si="2"/>
        <v>Wednesday</v>
      </c>
      <c r="D250" s="9" t="s">
        <v>312</v>
      </c>
      <c r="E250" s="25" t="s">
        <v>28</v>
      </c>
      <c r="F250" s="45"/>
      <c r="G250" s="46">
        <v>128.0</v>
      </c>
      <c r="H250" s="46">
        <v>4.0</v>
      </c>
      <c r="I250" s="46">
        <v>5.0</v>
      </c>
      <c r="J250" s="46">
        <v>1.0</v>
      </c>
      <c r="K250" s="11">
        <f t="shared" si="10"/>
        <v>138</v>
      </c>
      <c r="L250" s="46">
        <v>1485.0</v>
      </c>
      <c r="M250" s="46">
        <v>1803.0</v>
      </c>
      <c r="N250" s="12">
        <f t="shared" si="4"/>
        <v>0.09292929293</v>
      </c>
      <c r="O250" s="6" t="str">
        <f t="shared" si="5"/>
        <v>Sep-2022</v>
      </c>
      <c r="P250" s="6">
        <f t="shared" si="6"/>
        <v>2022</v>
      </c>
      <c r="Q250" s="45" t="s">
        <v>25</v>
      </c>
      <c r="R250" s="25" t="s">
        <v>70</v>
      </c>
      <c r="S250" s="45"/>
      <c r="T250" s="45"/>
      <c r="U250" s="45"/>
      <c r="V250" s="45"/>
      <c r="W250" s="45"/>
      <c r="X250" s="32"/>
      <c r="Y250" s="32"/>
      <c r="Z250" s="32"/>
      <c r="AA250" s="32"/>
      <c r="AB250" s="32"/>
      <c r="AC250" s="32"/>
    </row>
    <row r="251" ht="18.0" customHeight="1">
      <c r="A251" s="44">
        <v>44833.589583333334</v>
      </c>
      <c r="B251" s="6">
        <f t="shared" si="1"/>
        <v>40</v>
      </c>
      <c r="C251" s="6" t="str">
        <f t="shared" si="2"/>
        <v>Thursday</v>
      </c>
      <c r="D251" s="9" t="s">
        <v>313</v>
      </c>
      <c r="E251" s="25" t="s">
        <v>28</v>
      </c>
      <c r="F251" s="45"/>
      <c r="G251" s="46">
        <v>68.0</v>
      </c>
      <c r="H251" s="46">
        <v>0.0</v>
      </c>
      <c r="I251" s="46">
        <v>2.0</v>
      </c>
      <c r="J251" s="46">
        <v>0.0</v>
      </c>
      <c r="K251" s="11">
        <f t="shared" si="10"/>
        <v>70</v>
      </c>
      <c r="L251" s="46">
        <v>533.0</v>
      </c>
      <c r="M251" s="46">
        <v>654.0</v>
      </c>
      <c r="N251" s="12">
        <f t="shared" si="4"/>
        <v>0.1313320826</v>
      </c>
      <c r="O251" s="6" t="str">
        <f t="shared" si="5"/>
        <v>Sep-2022</v>
      </c>
      <c r="P251" s="6">
        <f t="shared" si="6"/>
        <v>2022</v>
      </c>
      <c r="Q251" s="45" t="s">
        <v>31</v>
      </c>
      <c r="R251" s="25" t="s">
        <v>195</v>
      </c>
      <c r="S251" s="45"/>
      <c r="T251" s="45"/>
      <c r="U251" s="45"/>
      <c r="V251" s="45"/>
      <c r="W251" s="45"/>
      <c r="X251" s="32"/>
      <c r="Y251" s="32"/>
      <c r="Z251" s="32"/>
      <c r="AA251" s="32"/>
      <c r="AB251" s="32"/>
      <c r="AC251" s="32"/>
    </row>
    <row r="252" ht="18.0" customHeight="1">
      <c r="A252" s="44">
        <v>44834.42291666667</v>
      </c>
      <c r="B252" s="6">
        <f t="shared" si="1"/>
        <v>40</v>
      </c>
      <c r="C252" s="6" t="str">
        <f t="shared" si="2"/>
        <v>Friday</v>
      </c>
      <c r="D252" s="9" t="s">
        <v>314</v>
      </c>
      <c r="E252" s="25" t="s">
        <v>28</v>
      </c>
      <c r="F252" s="45"/>
      <c r="G252" s="46">
        <v>56.0</v>
      </c>
      <c r="H252" s="46">
        <v>0.0</v>
      </c>
      <c r="I252" s="46">
        <v>0.0</v>
      </c>
      <c r="J252" s="46">
        <v>0.0</v>
      </c>
      <c r="K252" s="11">
        <f t="shared" si="10"/>
        <v>56</v>
      </c>
      <c r="L252" s="46">
        <v>353.0</v>
      </c>
      <c r="M252" s="46">
        <v>444.0</v>
      </c>
      <c r="N252" s="12">
        <f t="shared" si="4"/>
        <v>0.1586402266</v>
      </c>
      <c r="O252" s="6" t="str">
        <f t="shared" si="5"/>
        <v>Sep-2022</v>
      </c>
      <c r="P252" s="6">
        <f t="shared" si="6"/>
        <v>2022</v>
      </c>
      <c r="Q252" s="45" t="s">
        <v>31</v>
      </c>
      <c r="R252" s="25" t="s">
        <v>31</v>
      </c>
      <c r="S252" s="45"/>
      <c r="T252" s="45"/>
      <c r="U252" s="45"/>
      <c r="V252" s="45"/>
      <c r="W252" s="45"/>
      <c r="X252" s="32"/>
      <c r="Y252" s="32"/>
      <c r="Z252" s="32"/>
      <c r="AA252" s="32"/>
      <c r="AB252" s="32"/>
      <c r="AC252" s="32"/>
    </row>
    <row r="253" ht="18.0" customHeight="1">
      <c r="A253" s="48">
        <v>44841.71527777778</v>
      </c>
      <c r="B253" s="6">
        <f t="shared" si="1"/>
        <v>41</v>
      </c>
      <c r="C253" s="6" t="str">
        <f t="shared" si="2"/>
        <v>Friday</v>
      </c>
      <c r="D253" s="9" t="s">
        <v>315</v>
      </c>
      <c r="E253" s="36" t="s">
        <v>24</v>
      </c>
      <c r="F253" s="49"/>
      <c r="G253" s="50">
        <v>47543.0</v>
      </c>
      <c r="H253" s="50">
        <v>1968.0</v>
      </c>
      <c r="I253" s="50">
        <v>386.0</v>
      </c>
      <c r="J253" s="50">
        <v>196.0</v>
      </c>
      <c r="K253" s="11">
        <f t="shared" si="10"/>
        <v>50093</v>
      </c>
      <c r="L253" s="50">
        <v>232009.0</v>
      </c>
      <c r="M253" s="50">
        <v>555739.0</v>
      </c>
      <c r="N253" s="12">
        <f t="shared" si="4"/>
        <v>0.2159097276</v>
      </c>
      <c r="O253" s="6" t="str">
        <f t="shared" si="5"/>
        <v>Oct-2022</v>
      </c>
      <c r="P253" s="6">
        <f t="shared" si="6"/>
        <v>2022</v>
      </c>
      <c r="Q253" s="45" t="s">
        <v>25</v>
      </c>
      <c r="R253" s="36" t="s">
        <v>193</v>
      </c>
      <c r="S253" s="51"/>
      <c r="T253" s="51"/>
      <c r="U253" s="51"/>
      <c r="V253" s="51"/>
      <c r="W253" s="51"/>
      <c r="X253" s="32"/>
      <c r="Y253" s="32"/>
      <c r="Z253" s="32"/>
      <c r="AA253" s="32"/>
      <c r="AB253" s="32"/>
      <c r="AC253" s="32"/>
    </row>
    <row r="254" ht="18.0" customHeight="1">
      <c r="A254" s="48">
        <v>44836.46527777778</v>
      </c>
      <c r="B254" s="6">
        <f t="shared" si="1"/>
        <v>40</v>
      </c>
      <c r="C254" s="6" t="str">
        <f t="shared" si="2"/>
        <v>Sunday</v>
      </c>
      <c r="D254" s="9" t="s">
        <v>316</v>
      </c>
      <c r="E254" s="36" t="s">
        <v>24</v>
      </c>
      <c r="F254" s="49"/>
      <c r="G254" s="50">
        <v>166.0</v>
      </c>
      <c r="H254" s="50">
        <v>6.0</v>
      </c>
      <c r="I254" s="50">
        <v>5.0</v>
      </c>
      <c r="J254" s="50">
        <v>5.0</v>
      </c>
      <c r="K254" s="11">
        <f t="shared" si="10"/>
        <v>182</v>
      </c>
      <c r="L254" s="50">
        <v>1794.0</v>
      </c>
      <c r="M254" s="50">
        <v>1984.0</v>
      </c>
      <c r="N254" s="12">
        <f t="shared" si="4"/>
        <v>0.1014492754</v>
      </c>
      <c r="O254" s="6" t="str">
        <f t="shared" si="5"/>
        <v>Oct-2022</v>
      </c>
      <c r="P254" s="6">
        <f t="shared" si="6"/>
        <v>2022</v>
      </c>
      <c r="Q254" s="45" t="s">
        <v>25</v>
      </c>
      <c r="R254" s="25" t="s">
        <v>227</v>
      </c>
      <c r="S254" s="51"/>
      <c r="T254" s="51"/>
      <c r="U254" s="51"/>
      <c r="V254" s="51"/>
      <c r="W254" s="51"/>
      <c r="X254" s="32"/>
      <c r="Y254" s="32"/>
      <c r="Z254" s="32"/>
      <c r="AA254" s="32"/>
      <c r="AB254" s="32"/>
      <c r="AC254" s="32"/>
    </row>
    <row r="255" ht="18.0" customHeight="1">
      <c r="A255" s="48">
        <v>44860.71527777778</v>
      </c>
      <c r="B255" s="6">
        <f t="shared" si="1"/>
        <v>44</v>
      </c>
      <c r="C255" s="6" t="str">
        <f t="shared" si="2"/>
        <v>Wednesday</v>
      </c>
      <c r="D255" s="9" t="s">
        <v>317</v>
      </c>
      <c r="E255" s="36" t="s">
        <v>28</v>
      </c>
      <c r="F255" s="49"/>
      <c r="G255" s="50">
        <v>126.0</v>
      </c>
      <c r="H255" s="50">
        <v>4.0</v>
      </c>
      <c r="I255" s="50">
        <v>20.0</v>
      </c>
      <c r="J255" s="50">
        <v>3.0</v>
      </c>
      <c r="K255" s="11">
        <f t="shared" si="10"/>
        <v>153</v>
      </c>
      <c r="L255" s="50">
        <v>1597.0</v>
      </c>
      <c r="M255" s="50">
        <v>2023.0</v>
      </c>
      <c r="N255" s="12">
        <f t="shared" si="4"/>
        <v>0.09580463369</v>
      </c>
      <c r="O255" s="6" t="str">
        <f t="shared" si="5"/>
        <v>Oct-2022</v>
      </c>
      <c r="P255" s="6">
        <f t="shared" si="6"/>
        <v>2022</v>
      </c>
      <c r="Q255" s="45" t="s">
        <v>25</v>
      </c>
      <c r="R255" s="36" t="s">
        <v>70</v>
      </c>
      <c r="S255" s="51"/>
      <c r="T255" s="51"/>
      <c r="U255" s="51"/>
      <c r="V255" s="51"/>
      <c r="W255" s="51"/>
      <c r="X255" s="32"/>
      <c r="Y255" s="32"/>
      <c r="Z255" s="32"/>
      <c r="AA255" s="32"/>
      <c r="AB255" s="32"/>
      <c r="AC255" s="32"/>
    </row>
    <row r="256" ht="18.0" customHeight="1">
      <c r="A256" s="48">
        <v>44850.46527777778</v>
      </c>
      <c r="B256" s="6">
        <f t="shared" si="1"/>
        <v>42</v>
      </c>
      <c r="C256" s="6" t="str">
        <f t="shared" si="2"/>
        <v>Sunday</v>
      </c>
      <c r="D256" s="9" t="s">
        <v>318</v>
      </c>
      <c r="E256" s="36" t="s">
        <v>24</v>
      </c>
      <c r="F256" s="49"/>
      <c r="G256" s="52">
        <v>115.0</v>
      </c>
      <c r="H256" s="50">
        <v>8.0</v>
      </c>
      <c r="I256" s="50">
        <v>5.0</v>
      </c>
      <c r="J256" s="50">
        <v>2.0</v>
      </c>
      <c r="K256" s="11">
        <f t="shared" si="10"/>
        <v>130</v>
      </c>
      <c r="L256" s="50">
        <v>1448.0</v>
      </c>
      <c r="M256" s="50">
        <v>1606.0</v>
      </c>
      <c r="N256" s="12">
        <f t="shared" si="4"/>
        <v>0.08977900552</v>
      </c>
      <c r="O256" s="6" t="str">
        <f t="shared" si="5"/>
        <v>Oct-2022</v>
      </c>
      <c r="P256" s="6">
        <f t="shared" si="6"/>
        <v>2022</v>
      </c>
      <c r="Q256" s="45" t="s">
        <v>25</v>
      </c>
      <c r="R256" s="25" t="s">
        <v>238</v>
      </c>
      <c r="S256" s="51"/>
      <c r="T256" s="51"/>
      <c r="U256" s="51"/>
      <c r="V256" s="51"/>
      <c r="W256" s="51"/>
      <c r="X256" s="32"/>
      <c r="Y256" s="32"/>
      <c r="Z256" s="32"/>
      <c r="AA256" s="32"/>
      <c r="AB256" s="32"/>
      <c r="AC256" s="32"/>
    </row>
    <row r="257" ht="18.0" customHeight="1">
      <c r="A257" s="48">
        <v>44837.42361111112</v>
      </c>
      <c r="B257" s="6">
        <f t="shared" si="1"/>
        <v>40</v>
      </c>
      <c r="C257" s="6" t="str">
        <f t="shared" si="2"/>
        <v>Monday</v>
      </c>
      <c r="D257" s="9" t="s">
        <v>319</v>
      </c>
      <c r="E257" s="36" t="s">
        <v>28</v>
      </c>
      <c r="F257" s="49"/>
      <c r="G257" s="50">
        <v>168.0</v>
      </c>
      <c r="H257" s="50">
        <v>6.0</v>
      </c>
      <c r="I257" s="50">
        <v>5.0</v>
      </c>
      <c r="J257" s="50">
        <v>3.0</v>
      </c>
      <c r="K257" s="11">
        <f t="shared" si="10"/>
        <v>182</v>
      </c>
      <c r="L257" s="50">
        <v>1414.0</v>
      </c>
      <c r="M257" s="50">
        <v>1817.0</v>
      </c>
      <c r="N257" s="12">
        <f t="shared" si="4"/>
        <v>0.1287128713</v>
      </c>
      <c r="O257" s="6" t="str">
        <f t="shared" si="5"/>
        <v>Oct-2022</v>
      </c>
      <c r="P257" s="6">
        <f t="shared" si="6"/>
        <v>2022</v>
      </c>
      <c r="Q257" s="45" t="s">
        <v>25</v>
      </c>
      <c r="R257" s="25" t="s">
        <v>238</v>
      </c>
      <c r="S257" s="51"/>
      <c r="T257" s="51"/>
      <c r="U257" s="51"/>
      <c r="V257" s="51"/>
      <c r="W257" s="51"/>
      <c r="X257" s="32"/>
      <c r="Y257" s="32"/>
      <c r="Z257" s="32"/>
      <c r="AA257" s="32"/>
      <c r="AB257" s="32"/>
      <c r="AC257" s="32"/>
    </row>
    <row r="258" ht="18.0" customHeight="1">
      <c r="A258" s="48">
        <v>44836.0</v>
      </c>
      <c r="B258" s="6">
        <f t="shared" si="1"/>
        <v>40</v>
      </c>
      <c r="C258" s="6" t="str">
        <f t="shared" si="2"/>
        <v>Sunday</v>
      </c>
      <c r="D258" s="9" t="s">
        <v>320</v>
      </c>
      <c r="E258" s="36" t="s">
        <v>267</v>
      </c>
      <c r="F258" s="49"/>
      <c r="G258" s="50">
        <v>158.0</v>
      </c>
      <c r="H258" s="50">
        <v>2.0</v>
      </c>
      <c r="I258" s="50">
        <v>8.0</v>
      </c>
      <c r="J258" s="50">
        <v>1.0</v>
      </c>
      <c r="K258" s="11">
        <f t="shared" si="10"/>
        <v>169</v>
      </c>
      <c r="L258" s="50">
        <v>1110.0</v>
      </c>
      <c r="M258" s="50">
        <v>1110.0</v>
      </c>
      <c r="N258" s="12">
        <f t="shared" si="4"/>
        <v>0.1522522523</v>
      </c>
      <c r="O258" s="6" t="str">
        <f t="shared" si="5"/>
        <v>Oct-2022</v>
      </c>
      <c r="P258" s="6">
        <f t="shared" si="6"/>
        <v>2022</v>
      </c>
      <c r="Q258" s="45" t="s">
        <v>25</v>
      </c>
      <c r="R258" s="25" t="s">
        <v>212</v>
      </c>
      <c r="S258" s="51"/>
      <c r="T258" s="51"/>
      <c r="U258" s="51"/>
      <c r="V258" s="51"/>
      <c r="W258" s="51"/>
      <c r="X258" s="32"/>
      <c r="Y258" s="32"/>
      <c r="Z258" s="32"/>
      <c r="AA258" s="32"/>
      <c r="AB258" s="32"/>
      <c r="AC258" s="32"/>
    </row>
    <row r="259" ht="18.0" customHeight="1">
      <c r="A259" s="48">
        <v>44847.506944444445</v>
      </c>
      <c r="B259" s="6">
        <f t="shared" si="1"/>
        <v>42</v>
      </c>
      <c r="C259" s="6" t="str">
        <f t="shared" si="2"/>
        <v>Thursday</v>
      </c>
      <c r="D259" s="9" t="s">
        <v>321</v>
      </c>
      <c r="E259" s="36" t="s">
        <v>24</v>
      </c>
      <c r="F259" s="49"/>
      <c r="G259" s="50">
        <v>152.0</v>
      </c>
      <c r="H259" s="50">
        <v>10.0</v>
      </c>
      <c r="I259" s="50">
        <v>5.0</v>
      </c>
      <c r="J259" s="50">
        <v>0.0</v>
      </c>
      <c r="K259" s="11">
        <f t="shared" si="10"/>
        <v>167</v>
      </c>
      <c r="L259" s="50">
        <v>1013.0</v>
      </c>
      <c r="M259" s="50">
        <v>1197.0</v>
      </c>
      <c r="N259" s="12">
        <f t="shared" si="4"/>
        <v>0.1648568608</v>
      </c>
      <c r="O259" s="6" t="str">
        <f t="shared" si="5"/>
        <v>Oct-2022</v>
      </c>
      <c r="P259" s="6">
        <f t="shared" si="6"/>
        <v>2022</v>
      </c>
      <c r="Q259" s="45" t="s">
        <v>25</v>
      </c>
      <c r="R259" s="25" t="s">
        <v>212</v>
      </c>
      <c r="S259" s="51"/>
      <c r="T259" s="51"/>
      <c r="U259" s="51"/>
      <c r="V259" s="51"/>
      <c r="W259" s="51"/>
      <c r="X259" s="32"/>
      <c r="Y259" s="32"/>
      <c r="Z259" s="32"/>
      <c r="AA259" s="32"/>
      <c r="AB259" s="32"/>
      <c r="AC259" s="32"/>
    </row>
    <row r="260" ht="18.0" customHeight="1">
      <c r="A260" s="48">
        <v>44854.46527777778</v>
      </c>
      <c r="B260" s="6">
        <f t="shared" si="1"/>
        <v>43</v>
      </c>
      <c r="C260" s="6" t="str">
        <f t="shared" si="2"/>
        <v>Thursday</v>
      </c>
      <c r="D260" s="9" t="s">
        <v>322</v>
      </c>
      <c r="E260" s="36" t="s">
        <v>24</v>
      </c>
      <c r="F260" s="49"/>
      <c r="G260" s="50">
        <v>69.0</v>
      </c>
      <c r="H260" s="50">
        <v>2.0</v>
      </c>
      <c r="I260" s="50">
        <v>10.0</v>
      </c>
      <c r="J260" s="50">
        <v>0.0</v>
      </c>
      <c r="K260" s="11">
        <f t="shared" si="10"/>
        <v>81</v>
      </c>
      <c r="L260" s="50">
        <v>937.0</v>
      </c>
      <c r="M260" s="50">
        <v>1065.0</v>
      </c>
      <c r="N260" s="12">
        <f t="shared" si="4"/>
        <v>0.08644610459</v>
      </c>
      <c r="O260" s="6" t="str">
        <f t="shared" si="5"/>
        <v>Oct-2022</v>
      </c>
      <c r="P260" s="6">
        <f t="shared" si="6"/>
        <v>2022</v>
      </c>
      <c r="Q260" s="45" t="s">
        <v>25</v>
      </c>
      <c r="R260" s="25" t="s">
        <v>227</v>
      </c>
      <c r="S260" s="51"/>
      <c r="T260" s="51"/>
      <c r="U260" s="51"/>
      <c r="V260" s="51"/>
      <c r="W260" s="51"/>
      <c r="X260" s="32"/>
      <c r="Y260" s="32"/>
      <c r="Z260" s="32"/>
      <c r="AA260" s="32"/>
      <c r="AB260" s="32"/>
      <c r="AC260" s="32"/>
    </row>
    <row r="261" ht="18.0" customHeight="1">
      <c r="A261" s="48">
        <v>44837.54861111112</v>
      </c>
      <c r="B261" s="6">
        <f t="shared" si="1"/>
        <v>40</v>
      </c>
      <c r="C261" s="6" t="str">
        <f t="shared" si="2"/>
        <v>Monday</v>
      </c>
      <c r="D261" s="9" t="s">
        <v>323</v>
      </c>
      <c r="E261" s="36" t="s">
        <v>28</v>
      </c>
      <c r="F261" s="49"/>
      <c r="G261" s="50">
        <v>168.0</v>
      </c>
      <c r="H261" s="50">
        <v>6.0</v>
      </c>
      <c r="I261" s="50">
        <v>0.0</v>
      </c>
      <c r="J261" s="50">
        <v>0.0</v>
      </c>
      <c r="K261" s="11">
        <f t="shared" si="10"/>
        <v>174</v>
      </c>
      <c r="L261" s="50">
        <v>907.0</v>
      </c>
      <c r="M261" s="50">
        <v>1152.0</v>
      </c>
      <c r="N261" s="12">
        <f t="shared" si="4"/>
        <v>0.1918412348</v>
      </c>
      <c r="O261" s="6" t="str">
        <f t="shared" si="5"/>
        <v>Oct-2022</v>
      </c>
      <c r="P261" s="6">
        <f t="shared" si="6"/>
        <v>2022</v>
      </c>
      <c r="Q261" s="51" t="s">
        <v>31</v>
      </c>
      <c r="R261" s="36" t="s">
        <v>45</v>
      </c>
      <c r="S261" s="51"/>
      <c r="T261" s="51"/>
      <c r="U261" s="51"/>
      <c r="V261" s="51"/>
      <c r="W261" s="51"/>
      <c r="X261" s="32"/>
      <c r="Y261" s="32"/>
      <c r="Z261" s="32"/>
      <c r="AA261" s="32"/>
      <c r="AB261" s="32"/>
      <c r="AC261" s="32"/>
    </row>
    <row r="262" ht="18.0" customHeight="1">
      <c r="A262" s="48">
        <v>44855.59027777778</v>
      </c>
      <c r="B262" s="6">
        <f t="shared" si="1"/>
        <v>43</v>
      </c>
      <c r="C262" s="6" t="str">
        <f t="shared" si="2"/>
        <v>Friday</v>
      </c>
      <c r="D262" s="9" t="s">
        <v>324</v>
      </c>
      <c r="E262" s="36" t="s">
        <v>28</v>
      </c>
      <c r="F262" s="49"/>
      <c r="G262" s="50">
        <v>78.0</v>
      </c>
      <c r="H262" s="50">
        <v>4.0</v>
      </c>
      <c r="I262" s="50">
        <v>8.0</v>
      </c>
      <c r="J262" s="50">
        <v>2.0</v>
      </c>
      <c r="K262" s="11">
        <f t="shared" si="10"/>
        <v>92</v>
      </c>
      <c r="L262" s="50">
        <v>834.0</v>
      </c>
      <c r="M262" s="50">
        <v>1104.0</v>
      </c>
      <c r="N262" s="12">
        <f t="shared" si="4"/>
        <v>0.1103117506</v>
      </c>
      <c r="O262" s="6" t="str">
        <f t="shared" si="5"/>
        <v>Oct-2022</v>
      </c>
      <c r="P262" s="6">
        <f t="shared" si="6"/>
        <v>2022</v>
      </c>
      <c r="Q262" s="45" t="s">
        <v>25</v>
      </c>
      <c r="R262" s="25" t="s">
        <v>238</v>
      </c>
      <c r="S262" s="51"/>
      <c r="T262" s="51"/>
      <c r="U262" s="51"/>
      <c r="V262" s="51"/>
      <c r="W262" s="51"/>
      <c r="X262" s="32"/>
      <c r="Y262" s="32"/>
      <c r="Z262" s="32"/>
      <c r="AA262" s="32"/>
      <c r="AB262" s="32"/>
      <c r="AC262" s="32"/>
    </row>
    <row r="263" ht="18.0" customHeight="1">
      <c r="A263" s="48">
        <v>44861.0</v>
      </c>
      <c r="B263" s="6">
        <f t="shared" si="1"/>
        <v>44</v>
      </c>
      <c r="C263" s="6" t="str">
        <f t="shared" si="2"/>
        <v>Thursday</v>
      </c>
      <c r="D263" s="9" t="s">
        <v>325</v>
      </c>
      <c r="E263" s="36" t="s">
        <v>267</v>
      </c>
      <c r="F263" s="49"/>
      <c r="G263" s="50">
        <v>40.0</v>
      </c>
      <c r="H263" s="50">
        <v>0.0</v>
      </c>
      <c r="I263" s="50">
        <v>7.0</v>
      </c>
      <c r="J263" s="50">
        <v>1.0</v>
      </c>
      <c r="K263" s="11">
        <f t="shared" si="10"/>
        <v>48</v>
      </c>
      <c r="L263" s="50">
        <v>783.0</v>
      </c>
      <c r="M263" s="50">
        <v>783.0</v>
      </c>
      <c r="N263" s="12">
        <f t="shared" si="4"/>
        <v>0.06130268199</v>
      </c>
      <c r="O263" s="6" t="str">
        <f t="shared" si="5"/>
        <v>Oct-2022</v>
      </c>
      <c r="P263" s="6">
        <f t="shared" si="6"/>
        <v>2022</v>
      </c>
      <c r="Q263" s="45" t="s">
        <v>25</v>
      </c>
      <c r="R263" s="25" t="s">
        <v>212</v>
      </c>
      <c r="S263" s="51"/>
      <c r="T263" s="51"/>
      <c r="U263" s="51"/>
      <c r="V263" s="51"/>
      <c r="W263" s="51"/>
      <c r="X263" s="32"/>
      <c r="Y263" s="32"/>
      <c r="Z263" s="32"/>
      <c r="AA263" s="32"/>
      <c r="AB263" s="32"/>
      <c r="AC263" s="32"/>
    </row>
    <row r="264" ht="18.0" customHeight="1">
      <c r="A264" s="48">
        <v>44842.59027777778</v>
      </c>
      <c r="B264" s="6">
        <f t="shared" si="1"/>
        <v>41</v>
      </c>
      <c r="C264" s="6" t="str">
        <f t="shared" si="2"/>
        <v>Saturday</v>
      </c>
      <c r="D264" s="9" t="s">
        <v>326</v>
      </c>
      <c r="E264" s="36" t="s">
        <v>24</v>
      </c>
      <c r="F264" s="49"/>
      <c r="G264" s="50">
        <v>181.0</v>
      </c>
      <c r="H264" s="50">
        <v>6.0</v>
      </c>
      <c r="I264" s="50">
        <v>0.0</v>
      </c>
      <c r="J264" s="50">
        <v>1.0</v>
      </c>
      <c r="K264" s="11">
        <f t="shared" si="10"/>
        <v>188</v>
      </c>
      <c r="L264" s="50">
        <v>750.0</v>
      </c>
      <c r="M264" s="50">
        <v>860.0</v>
      </c>
      <c r="N264" s="12">
        <f t="shared" si="4"/>
        <v>0.2506666667</v>
      </c>
      <c r="O264" s="6" t="str">
        <f t="shared" si="5"/>
        <v>Oct-2022</v>
      </c>
      <c r="P264" s="6">
        <f t="shared" si="6"/>
        <v>2022</v>
      </c>
      <c r="Q264" s="45" t="s">
        <v>25</v>
      </c>
      <c r="R264" s="25" t="s">
        <v>212</v>
      </c>
      <c r="S264" s="51"/>
      <c r="T264" s="51"/>
      <c r="U264" s="51"/>
      <c r="V264" s="51"/>
      <c r="W264" s="51"/>
      <c r="X264" s="32"/>
      <c r="Y264" s="32"/>
      <c r="Z264" s="32"/>
      <c r="AA264" s="32"/>
      <c r="AB264" s="32"/>
      <c r="AC264" s="32"/>
    </row>
    <row r="265" ht="18.0" customHeight="1">
      <c r="A265" s="48">
        <v>44852.71527777778</v>
      </c>
      <c r="B265" s="6">
        <f t="shared" si="1"/>
        <v>42</v>
      </c>
      <c r="C265" s="6" t="str">
        <f t="shared" si="2"/>
        <v>Tuesday</v>
      </c>
      <c r="D265" s="9" t="s">
        <v>327</v>
      </c>
      <c r="E265" s="36" t="s">
        <v>28</v>
      </c>
      <c r="F265" s="49"/>
      <c r="G265" s="50">
        <v>80.0</v>
      </c>
      <c r="H265" s="50">
        <v>10.0</v>
      </c>
      <c r="I265" s="50">
        <v>3.0</v>
      </c>
      <c r="J265" s="50">
        <v>0.0</v>
      </c>
      <c r="K265" s="11">
        <f t="shared" si="10"/>
        <v>93</v>
      </c>
      <c r="L265" s="50">
        <v>749.0</v>
      </c>
      <c r="M265" s="50">
        <v>981.0</v>
      </c>
      <c r="N265" s="12">
        <f t="shared" si="4"/>
        <v>0.1241655541</v>
      </c>
      <c r="O265" s="6" t="str">
        <f t="shared" si="5"/>
        <v>Oct-2022</v>
      </c>
      <c r="P265" s="6">
        <f t="shared" si="6"/>
        <v>2022</v>
      </c>
      <c r="Q265" s="51" t="s">
        <v>31</v>
      </c>
      <c r="R265" s="36" t="s">
        <v>328</v>
      </c>
      <c r="S265" s="51"/>
      <c r="T265" s="51"/>
      <c r="U265" s="51"/>
      <c r="V265" s="51"/>
      <c r="W265" s="51"/>
      <c r="X265" s="32"/>
      <c r="Y265" s="32"/>
      <c r="Z265" s="32"/>
      <c r="AA265" s="32"/>
      <c r="AB265" s="32"/>
      <c r="AC265" s="32"/>
    </row>
    <row r="266" ht="18.0" customHeight="1">
      <c r="A266" s="48">
        <v>44843.54861111112</v>
      </c>
      <c r="B266" s="6">
        <f t="shared" si="1"/>
        <v>41</v>
      </c>
      <c r="C266" s="6" t="str">
        <f t="shared" si="2"/>
        <v>Sunday</v>
      </c>
      <c r="D266" s="9" t="s">
        <v>329</v>
      </c>
      <c r="E266" s="36" t="s">
        <v>28</v>
      </c>
      <c r="F266" s="49"/>
      <c r="G266" s="50">
        <v>185.0</v>
      </c>
      <c r="H266" s="50">
        <v>12.0</v>
      </c>
      <c r="I266" s="50">
        <v>0.0</v>
      </c>
      <c r="J266" s="50">
        <v>1.0</v>
      </c>
      <c r="K266" s="11">
        <f t="shared" si="10"/>
        <v>198</v>
      </c>
      <c r="L266" s="50">
        <v>726.0</v>
      </c>
      <c r="M266" s="50">
        <v>957.0</v>
      </c>
      <c r="N266" s="12">
        <f t="shared" si="4"/>
        <v>0.2727272727</v>
      </c>
      <c r="O266" s="6" t="str">
        <f t="shared" si="5"/>
        <v>Oct-2022</v>
      </c>
      <c r="P266" s="6">
        <f t="shared" si="6"/>
        <v>2022</v>
      </c>
      <c r="Q266" s="45" t="s">
        <v>25</v>
      </c>
      <c r="R266" s="25" t="s">
        <v>238</v>
      </c>
      <c r="S266" s="51"/>
      <c r="T266" s="51"/>
      <c r="U266" s="51"/>
      <c r="V266" s="51"/>
      <c r="W266" s="51"/>
      <c r="X266" s="32"/>
      <c r="Y266" s="32"/>
      <c r="Z266" s="32"/>
      <c r="AA266" s="32"/>
      <c r="AB266" s="32"/>
      <c r="AC266" s="32"/>
    </row>
    <row r="267" ht="18.0" customHeight="1">
      <c r="A267" s="48">
        <v>44839.54861111112</v>
      </c>
      <c r="B267" s="6">
        <f t="shared" si="1"/>
        <v>41</v>
      </c>
      <c r="C267" s="6" t="str">
        <f t="shared" si="2"/>
        <v>Wednesday</v>
      </c>
      <c r="D267" s="9" t="s">
        <v>330</v>
      </c>
      <c r="E267" s="36" t="s">
        <v>28</v>
      </c>
      <c r="F267" s="49"/>
      <c r="G267" s="50">
        <v>159.0</v>
      </c>
      <c r="H267" s="50">
        <v>2.0</v>
      </c>
      <c r="I267" s="50">
        <v>1.0</v>
      </c>
      <c r="J267" s="50">
        <v>2.0</v>
      </c>
      <c r="K267" s="11">
        <f t="shared" si="10"/>
        <v>164</v>
      </c>
      <c r="L267" s="50">
        <v>658.0</v>
      </c>
      <c r="M267" s="50">
        <v>842.0</v>
      </c>
      <c r="N267" s="12">
        <f t="shared" si="4"/>
        <v>0.2492401216</v>
      </c>
      <c r="O267" s="6" t="str">
        <f t="shared" si="5"/>
        <v>Oct-2022</v>
      </c>
      <c r="P267" s="6">
        <f t="shared" si="6"/>
        <v>2022</v>
      </c>
      <c r="Q267" s="51" t="s">
        <v>31</v>
      </c>
      <c r="R267" s="36" t="s">
        <v>45</v>
      </c>
      <c r="S267" s="51"/>
      <c r="T267" s="51"/>
      <c r="U267" s="51"/>
      <c r="V267" s="51"/>
      <c r="W267" s="51"/>
      <c r="X267" s="32"/>
      <c r="Y267" s="32"/>
      <c r="Z267" s="32"/>
      <c r="AA267" s="32"/>
      <c r="AB267" s="32"/>
      <c r="AC267" s="32"/>
    </row>
    <row r="268" ht="18.0" customHeight="1">
      <c r="A268" s="48">
        <v>44858.59027777778</v>
      </c>
      <c r="B268" s="6">
        <f t="shared" si="1"/>
        <v>43</v>
      </c>
      <c r="C268" s="6" t="str">
        <f t="shared" si="2"/>
        <v>Monday</v>
      </c>
      <c r="D268" s="9" t="s">
        <v>331</v>
      </c>
      <c r="E268" s="36" t="s">
        <v>28</v>
      </c>
      <c r="F268" s="49"/>
      <c r="G268" s="50">
        <v>63.0</v>
      </c>
      <c r="H268" s="50">
        <v>3.0</v>
      </c>
      <c r="I268" s="50">
        <v>8.0</v>
      </c>
      <c r="J268" s="50">
        <v>2.0</v>
      </c>
      <c r="K268" s="11">
        <f t="shared" si="10"/>
        <v>76</v>
      </c>
      <c r="L268" s="50">
        <v>649.0</v>
      </c>
      <c r="M268" s="50">
        <v>857.0</v>
      </c>
      <c r="N268" s="12">
        <f t="shared" si="4"/>
        <v>0.1171032357</v>
      </c>
      <c r="O268" s="6" t="str">
        <f t="shared" si="5"/>
        <v>Oct-2022</v>
      </c>
      <c r="P268" s="6">
        <f t="shared" si="6"/>
        <v>2022</v>
      </c>
      <c r="Q268" s="45" t="s">
        <v>25</v>
      </c>
      <c r="R268" s="25" t="s">
        <v>238</v>
      </c>
      <c r="S268" s="51"/>
      <c r="T268" s="51"/>
      <c r="U268" s="51"/>
      <c r="V268" s="51"/>
      <c r="W268" s="51"/>
      <c r="X268" s="32"/>
      <c r="Y268" s="32"/>
      <c r="Z268" s="32"/>
      <c r="AA268" s="32"/>
      <c r="AB268" s="32"/>
      <c r="AC268" s="32"/>
    </row>
    <row r="269" ht="18.0" customHeight="1">
      <c r="A269" s="48">
        <v>44846.42361111112</v>
      </c>
      <c r="B269" s="6">
        <f t="shared" si="1"/>
        <v>42</v>
      </c>
      <c r="C269" s="6" t="str">
        <f t="shared" si="2"/>
        <v>Wednesday</v>
      </c>
      <c r="D269" s="9" t="s">
        <v>332</v>
      </c>
      <c r="E269" s="36" t="s">
        <v>24</v>
      </c>
      <c r="F269" s="49"/>
      <c r="G269" s="50">
        <v>121.0</v>
      </c>
      <c r="H269" s="50">
        <v>4.0</v>
      </c>
      <c r="I269" s="50">
        <v>0.0</v>
      </c>
      <c r="J269" s="50">
        <v>0.0</v>
      </c>
      <c r="K269" s="11">
        <f t="shared" si="10"/>
        <v>125</v>
      </c>
      <c r="L269" s="50">
        <v>632.0</v>
      </c>
      <c r="M269" s="50">
        <v>734.0</v>
      </c>
      <c r="N269" s="12">
        <f t="shared" si="4"/>
        <v>0.1977848101</v>
      </c>
      <c r="O269" s="6" t="str">
        <f t="shared" si="5"/>
        <v>Oct-2022</v>
      </c>
      <c r="P269" s="6">
        <f t="shared" si="6"/>
        <v>2022</v>
      </c>
      <c r="Q269" s="45" t="s">
        <v>25</v>
      </c>
      <c r="R269" s="36" t="s">
        <v>26</v>
      </c>
      <c r="S269" s="51"/>
      <c r="T269" s="51"/>
      <c r="U269" s="51"/>
      <c r="V269" s="51"/>
      <c r="W269" s="51"/>
      <c r="X269" s="32"/>
      <c r="Y269" s="32"/>
      <c r="Z269" s="32"/>
      <c r="AA269" s="32"/>
      <c r="AB269" s="32"/>
      <c r="AC269" s="32"/>
    </row>
    <row r="270" ht="18.0" customHeight="1">
      <c r="A270" s="48">
        <v>44840.71527777778</v>
      </c>
      <c r="B270" s="6">
        <f t="shared" si="1"/>
        <v>41</v>
      </c>
      <c r="C270" s="6" t="str">
        <f t="shared" si="2"/>
        <v>Thursday</v>
      </c>
      <c r="D270" s="9" t="s">
        <v>333</v>
      </c>
      <c r="E270" s="36" t="s">
        <v>28</v>
      </c>
      <c r="F270" s="49"/>
      <c r="G270" s="50">
        <v>171.0</v>
      </c>
      <c r="H270" s="50">
        <v>0.0</v>
      </c>
      <c r="I270" s="50">
        <v>1.0</v>
      </c>
      <c r="J270" s="50">
        <v>0.0</v>
      </c>
      <c r="K270" s="11">
        <f t="shared" si="10"/>
        <v>172</v>
      </c>
      <c r="L270" s="50">
        <v>557.0</v>
      </c>
      <c r="M270" s="50">
        <v>729.0</v>
      </c>
      <c r="N270" s="12">
        <f t="shared" si="4"/>
        <v>0.3087971275</v>
      </c>
      <c r="O270" s="6" t="str">
        <f t="shared" si="5"/>
        <v>Oct-2022</v>
      </c>
      <c r="P270" s="6">
        <f t="shared" si="6"/>
        <v>2022</v>
      </c>
      <c r="Q270" s="51" t="s">
        <v>31</v>
      </c>
      <c r="R270" s="53" t="s">
        <v>334</v>
      </c>
      <c r="S270" s="51"/>
      <c r="T270" s="51"/>
      <c r="U270" s="51"/>
      <c r="V270" s="51"/>
      <c r="W270" s="51"/>
      <c r="X270" s="32"/>
      <c r="Y270" s="32"/>
      <c r="Z270" s="32"/>
      <c r="AA270" s="32"/>
      <c r="AB270" s="32"/>
      <c r="AC270" s="32"/>
    </row>
    <row r="271" ht="18.0" customHeight="1">
      <c r="A271" s="48">
        <v>44839.71527777778</v>
      </c>
      <c r="B271" s="6">
        <f t="shared" si="1"/>
        <v>41</v>
      </c>
      <c r="C271" s="6" t="str">
        <f t="shared" si="2"/>
        <v>Wednesday</v>
      </c>
      <c r="D271" s="9" t="s">
        <v>335</v>
      </c>
      <c r="E271" s="36" t="s">
        <v>28</v>
      </c>
      <c r="F271" s="49"/>
      <c r="G271" s="50">
        <v>160.0</v>
      </c>
      <c r="H271" s="50">
        <v>2.0</v>
      </c>
      <c r="I271" s="50">
        <v>0.0</v>
      </c>
      <c r="J271" s="50">
        <v>1.0</v>
      </c>
      <c r="K271" s="11">
        <f t="shared" si="10"/>
        <v>163</v>
      </c>
      <c r="L271" s="50">
        <v>556.0</v>
      </c>
      <c r="M271" s="50">
        <v>700.0</v>
      </c>
      <c r="N271" s="12">
        <f t="shared" si="4"/>
        <v>0.2931654676</v>
      </c>
      <c r="O271" s="6" t="str">
        <f t="shared" si="5"/>
        <v>Oct-2022</v>
      </c>
      <c r="P271" s="6">
        <f t="shared" si="6"/>
        <v>2022</v>
      </c>
      <c r="Q271" s="51" t="s">
        <v>31</v>
      </c>
      <c r="R271" s="36" t="s">
        <v>31</v>
      </c>
      <c r="S271" s="51"/>
      <c r="T271" s="51"/>
      <c r="U271" s="51"/>
      <c r="V271" s="51"/>
      <c r="W271" s="51"/>
      <c r="X271" s="32"/>
      <c r="Y271" s="32"/>
      <c r="Z271" s="32"/>
      <c r="AA271" s="32"/>
      <c r="AB271" s="32"/>
      <c r="AC271" s="32"/>
    </row>
    <row r="272" ht="18.0" customHeight="1">
      <c r="A272" s="48">
        <v>44861.67361111112</v>
      </c>
      <c r="B272" s="6">
        <f t="shared" si="1"/>
        <v>44</v>
      </c>
      <c r="C272" s="6" t="str">
        <f t="shared" si="2"/>
        <v>Thursday</v>
      </c>
      <c r="D272" s="9" t="s">
        <v>336</v>
      </c>
      <c r="E272" s="36" t="s">
        <v>28</v>
      </c>
      <c r="F272" s="49"/>
      <c r="G272" s="50">
        <v>46.0</v>
      </c>
      <c r="H272" s="50">
        <v>2.0</v>
      </c>
      <c r="I272" s="50">
        <v>6.0</v>
      </c>
      <c r="J272" s="50">
        <v>0.0</v>
      </c>
      <c r="K272" s="11">
        <f t="shared" si="10"/>
        <v>54</v>
      </c>
      <c r="L272" s="50">
        <v>551.0</v>
      </c>
      <c r="M272" s="50">
        <v>734.0</v>
      </c>
      <c r="N272" s="12">
        <f t="shared" si="4"/>
        <v>0.09800362976</v>
      </c>
      <c r="O272" s="6" t="str">
        <f t="shared" si="5"/>
        <v>Oct-2022</v>
      </c>
      <c r="P272" s="6">
        <f t="shared" si="6"/>
        <v>2022</v>
      </c>
      <c r="Q272" s="45" t="s">
        <v>25</v>
      </c>
      <c r="R272" s="25" t="s">
        <v>238</v>
      </c>
      <c r="S272" s="51"/>
      <c r="T272" s="51"/>
      <c r="U272" s="51"/>
      <c r="V272" s="51"/>
      <c r="W272" s="51"/>
      <c r="X272" s="32"/>
      <c r="Y272" s="32"/>
      <c r="Z272" s="32"/>
      <c r="AA272" s="32"/>
      <c r="AB272" s="32"/>
      <c r="AC272" s="32"/>
    </row>
    <row r="273" ht="18.0" customHeight="1">
      <c r="A273" s="48">
        <v>44842.42361111112</v>
      </c>
      <c r="B273" s="6">
        <f t="shared" si="1"/>
        <v>41</v>
      </c>
      <c r="C273" s="6" t="str">
        <f t="shared" si="2"/>
        <v>Saturday</v>
      </c>
      <c r="D273" s="9" t="s">
        <v>337</v>
      </c>
      <c r="E273" s="36" t="s">
        <v>24</v>
      </c>
      <c r="F273" s="49"/>
      <c r="G273" s="50">
        <v>167.0</v>
      </c>
      <c r="H273" s="50">
        <v>4.0</v>
      </c>
      <c r="I273" s="50">
        <v>10.0</v>
      </c>
      <c r="J273" s="50">
        <v>2.0</v>
      </c>
      <c r="K273" s="11">
        <f t="shared" si="10"/>
        <v>183</v>
      </c>
      <c r="L273" s="50">
        <v>551.0</v>
      </c>
      <c r="M273" s="50">
        <v>625.0</v>
      </c>
      <c r="N273" s="12">
        <f t="shared" si="4"/>
        <v>0.332123412</v>
      </c>
      <c r="O273" s="6" t="str">
        <f t="shared" si="5"/>
        <v>Oct-2022</v>
      </c>
      <c r="P273" s="6">
        <f t="shared" si="6"/>
        <v>2022</v>
      </c>
      <c r="Q273" s="45" t="s">
        <v>25</v>
      </c>
      <c r="R273" s="36" t="s">
        <v>26</v>
      </c>
      <c r="S273" s="51"/>
      <c r="T273" s="51"/>
      <c r="U273" s="51"/>
      <c r="V273" s="51"/>
      <c r="W273" s="51"/>
      <c r="X273" s="32"/>
      <c r="Y273" s="32"/>
      <c r="Z273" s="32"/>
      <c r="AA273" s="32"/>
      <c r="AB273" s="32"/>
      <c r="AC273" s="32"/>
    </row>
    <row r="274" ht="18.0" customHeight="1">
      <c r="A274" s="48">
        <v>44839.381944444445</v>
      </c>
      <c r="B274" s="6">
        <f t="shared" si="1"/>
        <v>41</v>
      </c>
      <c r="C274" s="6" t="str">
        <f t="shared" si="2"/>
        <v>Wednesday</v>
      </c>
      <c r="D274" s="9" t="s">
        <v>338</v>
      </c>
      <c r="E274" s="36" t="s">
        <v>24</v>
      </c>
      <c r="F274" s="49"/>
      <c r="G274" s="50">
        <v>131.0</v>
      </c>
      <c r="H274" s="50">
        <v>0.0</v>
      </c>
      <c r="I274" s="50">
        <v>6.0</v>
      </c>
      <c r="J274" s="50">
        <v>0.0</v>
      </c>
      <c r="K274" s="11">
        <f t="shared" si="10"/>
        <v>137</v>
      </c>
      <c r="L274" s="50">
        <v>530.0</v>
      </c>
      <c r="M274" s="50">
        <v>597.0</v>
      </c>
      <c r="N274" s="12">
        <f t="shared" si="4"/>
        <v>0.258490566</v>
      </c>
      <c r="O274" s="6" t="str">
        <f t="shared" si="5"/>
        <v>Oct-2022</v>
      </c>
      <c r="P274" s="6">
        <f t="shared" si="6"/>
        <v>2022</v>
      </c>
      <c r="Q274" s="45" t="s">
        <v>25</v>
      </c>
      <c r="R274" s="25" t="s">
        <v>212</v>
      </c>
      <c r="S274" s="51"/>
      <c r="T274" s="51"/>
      <c r="U274" s="51"/>
      <c r="V274" s="51"/>
      <c r="W274" s="51"/>
      <c r="X274" s="32"/>
      <c r="Y274" s="32"/>
      <c r="Z274" s="32"/>
      <c r="AA274" s="32"/>
      <c r="AB274" s="32"/>
      <c r="AC274" s="32"/>
    </row>
    <row r="275" ht="18.0" customHeight="1">
      <c r="A275" s="48">
        <v>44854.756944444445</v>
      </c>
      <c r="B275" s="6">
        <f t="shared" si="1"/>
        <v>43</v>
      </c>
      <c r="C275" s="6" t="str">
        <f t="shared" si="2"/>
        <v>Thursday</v>
      </c>
      <c r="D275" s="9" t="s">
        <v>339</v>
      </c>
      <c r="E275" s="36" t="s">
        <v>24</v>
      </c>
      <c r="F275" s="49"/>
      <c r="G275" s="50">
        <v>50.0</v>
      </c>
      <c r="H275" s="50">
        <v>0.0</v>
      </c>
      <c r="I275" s="50">
        <v>4.0</v>
      </c>
      <c r="J275" s="50">
        <v>0.0</v>
      </c>
      <c r="K275" s="11">
        <f t="shared" si="10"/>
        <v>54</v>
      </c>
      <c r="L275" s="50">
        <v>520.0</v>
      </c>
      <c r="M275" s="50">
        <v>604.0</v>
      </c>
      <c r="N275" s="12">
        <f t="shared" si="4"/>
        <v>0.1038461538</v>
      </c>
      <c r="O275" s="6" t="str">
        <f t="shared" si="5"/>
        <v>Oct-2022</v>
      </c>
      <c r="P275" s="6">
        <f t="shared" si="6"/>
        <v>2022</v>
      </c>
      <c r="Q275" s="45" t="s">
        <v>25</v>
      </c>
      <c r="R275" s="25" t="s">
        <v>212</v>
      </c>
      <c r="S275" s="51"/>
      <c r="T275" s="51"/>
      <c r="U275" s="51"/>
      <c r="V275" s="51"/>
      <c r="W275" s="51"/>
      <c r="X275" s="32"/>
      <c r="Y275" s="32"/>
      <c r="Z275" s="32"/>
      <c r="AA275" s="32"/>
      <c r="AB275" s="32"/>
      <c r="AC275" s="32"/>
    </row>
    <row r="276" ht="18.0" customHeight="1">
      <c r="A276" s="48">
        <v>44835.54791666667</v>
      </c>
      <c r="B276" s="6">
        <f t="shared" si="1"/>
        <v>40</v>
      </c>
      <c r="C276" s="6" t="str">
        <f t="shared" si="2"/>
        <v>Saturday</v>
      </c>
      <c r="D276" s="9" t="s">
        <v>340</v>
      </c>
      <c r="E276" s="36" t="s">
        <v>24</v>
      </c>
      <c r="F276" s="49"/>
      <c r="G276" s="50">
        <v>105.0</v>
      </c>
      <c r="H276" s="50">
        <v>4.0</v>
      </c>
      <c r="I276" s="50">
        <v>4.0</v>
      </c>
      <c r="J276" s="50">
        <v>0.0</v>
      </c>
      <c r="K276" s="11">
        <f t="shared" si="10"/>
        <v>113</v>
      </c>
      <c r="L276" s="50">
        <v>517.0</v>
      </c>
      <c r="M276" s="50">
        <v>569.0</v>
      </c>
      <c r="N276" s="12">
        <f t="shared" si="4"/>
        <v>0.2185686654</v>
      </c>
      <c r="O276" s="6" t="str">
        <f t="shared" si="5"/>
        <v>Oct-2022</v>
      </c>
      <c r="P276" s="6">
        <f t="shared" si="6"/>
        <v>2022</v>
      </c>
      <c r="Q276" s="45" t="s">
        <v>25</v>
      </c>
      <c r="R276" s="36" t="s">
        <v>26</v>
      </c>
      <c r="S276" s="51"/>
      <c r="T276" s="51"/>
      <c r="U276" s="51"/>
      <c r="V276" s="51"/>
      <c r="W276" s="51"/>
      <c r="X276" s="32"/>
      <c r="Y276" s="32"/>
      <c r="Z276" s="32"/>
      <c r="AA276" s="32"/>
      <c r="AB276" s="32"/>
      <c r="AC276" s="32"/>
    </row>
    <row r="277" ht="18.0" customHeight="1">
      <c r="A277" s="48">
        <v>44861.42361111112</v>
      </c>
      <c r="B277" s="6">
        <f t="shared" si="1"/>
        <v>44</v>
      </c>
      <c r="C277" s="6" t="str">
        <f t="shared" si="2"/>
        <v>Thursday</v>
      </c>
      <c r="D277" s="9" t="s">
        <v>341</v>
      </c>
      <c r="E277" s="36" t="s">
        <v>24</v>
      </c>
      <c r="F277" s="49"/>
      <c r="G277" s="50">
        <v>42.0</v>
      </c>
      <c r="H277" s="50">
        <v>2.0</v>
      </c>
      <c r="I277" s="50">
        <v>2.0</v>
      </c>
      <c r="J277" s="50">
        <v>1.0</v>
      </c>
      <c r="K277" s="11">
        <f t="shared" si="10"/>
        <v>47</v>
      </c>
      <c r="L277" s="50">
        <v>478.0</v>
      </c>
      <c r="M277" s="50">
        <v>540.0</v>
      </c>
      <c r="N277" s="12">
        <f t="shared" si="4"/>
        <v>0.09832635983</v>
      </c>
      <c r="O277" s="6" t="str">
        <f t="shared" si="5"/>
        <v>Oct-2022</v>
      </c>
      <c r="P277" s="6">
        <f t="shared" si="6"/>
        <v>2022</v>
      </c>
      <c r="Q277" s="45" t="s">
        <v>25</v>
      </c>
      <c r="R277" s="25" t="s">
        <v>212</v>
      </c>
      <c r="S277" s="51"/>
      <c r="T277" s="51"/>
      <c r="U277" s="51"/>
      <c r="V277" s="51"/>
      <c r="W277" s="51"/>
      <c r="X277" s="32"/>
      <c r="Y277" s="32"/>
      <c r="Z277" s="32"/>
      <c r="AA277" s="32"/>
      <c r="AB277" s="32"/>
      <c r="AC277" s="32"/>
    </row>
    <row r="278" ht="18.0" customHeight="1">
      <c r="A278" s="48">
        <v>44853.506944444445</v>
      </c>
      <c r="B278" s="6">
        <f t="shared" si="1"/>
        <v>43</v>
      </c>
      <c r="C278" s="6" t="str">
        <f t="shared" si="2"/>
        <v>Wednesday</v>
      </c>
      <c r="D278" s="9" t="s">
        <v>342</v>
      </c>
      <c r="E278" s="36" t="s">
        <v>28</v>
      </c>
      <c r="F278" s="49"/>
      <c r="G278" s="50">
        <v>67.0</v>
      </c>
      <c r="H278" s="50">
        <v>0.0</v>
      </c>
      <c r="I278" s="50">
        <v>4.0</v>
      </c>
      <c r="J278" s="50">
        <v>0.0</v>
      </c>
      <c r="K278" s="11">
        <f t="shared" si="10"/>
        <v>71</v>
      </c>
      <c r="L278" s="50">
        <v>474.0</v>
      </c>
      <c r="M278" s="50">
        <v>643.0</v>
      </c>
      <c r="N278" s="12">
        <f t="shared" si="4"/>
        <v>0.1497890295</v>
      </c>
      <c r="O278" s="6" t="str">
        <f t="shared" si="5"/>
        <v>Oct-2022</v>
      </c>
      <c r="P278" s="6">
        <f t="shared" si="6"/>
        <v>2022</v>
      </c>
      <c r="Q278" s="45" t="s">
        <v>25</v>
      </c>
      <c r="R278" s="25" t="s">
        <v>238</v>
      </c>
      <c r="S278" s="51"/>
      <c r="T278" s="51"/>
      <c r="U278" s="51"/>
      <c r="V278" s="51"/>
      <c r="W278" s="51"/>
      <c r="X278" s="32"/>
      <c r="Y278" s="32"/>
      <c r="Z278" s="32"/>
      <c r="AA278" s="32"/>
      <c r="AB278" s="32"/>
      <c r="AC278" s="32"/>
    </row>
    <row r="279" ht="18.0" customHeight="1">
      <c r="A279" s="48">
        <v>44845.42361111112</v>
      </c>
      <c r="B279" s="6">
        <f t="shared" si="1"/>
        <v>41</v>
      </c>
      <c r="C279" s="6" t="str">
        <f t="shared" si="2"/>
        <v>Tuesday</v>
      </c>
      <c r="D279" s="9" t="s">
        <v>343</v>
      </c>
      <c r="E279" s="36" t="s">
        <v>28</v>
      </c>
      <c r="F279" s="49"/>
      <c r="G279" s="50">
        <v>118.0</v>
      </c>
      <c r="H279" s="50">
        <v>10.0</v>
      </c>
      <c r="I279" s="50">
        <v>0.0</v>
      </c>
      <c r="J279" s="50">
        <v>1.0</v>
      </c>
      <c r="K279" s="11">
        <f t="shared" si="10"/>
        <v>129</v>
      </c>
      <c r="L279" s="50">
        <v>474.0</v>
      </c>
      <c r="M279" s="50">
        <v>627.0</v>
      </c>
      <c r="N279" s="12">
        <f t="shared" si="4"/>
        <v>0.2721518987</v>
      </c>
      <c r="O279" s="6" t="str">
        <f t="shared" si="5"/>
        <v>Oct-2022</v>
      </c>
      <c r="P279" s="6">
        <f t="shared" si="6"/>
        <v>2022</v>
      </c>
      <c r="Q279" s="51" t="s">
        <v>31</v>
      </c>
      <c r="R279" s="36" t="s">
        <v>45</v>
      </c>
      <c r="S279" s="51"/>
      <c r="T279" s="51"/>
      <c r="U279" s="51"/>
      <c r="V279" s="51"/>
      <c r="W279" s="51"/>
      <c r="X279" s="32"/>
      <c r="Y279" s="32"/>
      <c r="Z279" s="32"/>
      <c r="AA279" s="32"/>
      <c r="AB279" s="32"/>
      <c r="AC279" s="32"/>
    </row>
    <row r="280" ht="18.0" customHeight="1">
      <c r="A280" s="48">
        <v>44840.67361111112</v>
      </c>
      <c r="B280" s="6">
        <f t="shared" si="1"/>
        <v>41</v>
      </c>
      <c r="C280" s="6" t="str">
        <f t="shared" si="2"/>
        <v>Thursday</v>
      </c>
      <c r="D280" s="9" t="s">
        <v>344</v>
      </c>
      <c r="E280" s="36" t="s">
        <v>24</v>
      </c>
      <c r="F280" s="49"/>
      <c r="G280" s="50">
        <v>164.0</v>
      </c>
      <c r="H280" s="50">
        <v>0.0</v>
      </c>
      <c r="I280" s="50">
        <v>0.0</v>
      </c>
      <c r="J280" s="50">
        <v>0.0</v>
      </c>
      <c r="K280" s="11">
        <f t="shared" si="10"/>
        <v>164</v>
      </c>
      <c r="L280" s="50">
        <v>455.0</v>
      </c>
      <c r="M280" s="50">
        <v>520.0</v>
      </c>
      <c r="N280" s="12">
        <f t="shared" si="4"/>
        <v>0.3604395604</v>
      </c>
      <c r="O280" s="6" t="str">
        <f t="shared" si="5"/>
        <v>Oct-2022</v>
      </c>
      <c r="P280" s="6">
        <f t="shared" si="6"/>
        <v>2022</v>
      </c>
      <c r="Q280" s="45" t="s">
        <v>25</v>
      </c>
      <c r="R280" s="36" t="s">
        <v>26</v>
      </c>
      <c r="S280" s="51"/>
      <c r="T280" s="51"/>
      <c r="U280" s="51"/>
      <c r="V280" s="51"/>
      <c r="W280" s="51"/>
      <c r="X280" s="32"/>
      <c r="Y280" s="32"/>
      <c r="Z280" s="32"/>
      <c r="AA280" s="32"/>
      <c r="AB280" s="32"/>
      <c r="AC280" s="32"/>
    </row>
    <row r="281" ht="18.0" customHeight="1">
      <c r="A281" s="48">
        <v>44859.506944444445</v>
      </c>
      <c r="B281" s="6">
        <f t="shared" si="1"/>
        <v>43</v>
      </c>
      <c r="C281" s="6" t="str">
        <f t="shared" si="2"/>
        <v>Tuesday</v>
      </c>
      <c r="D281" s="9" t="s">
        <v>345</v>
      </c>
      <c r="E281" s="36" t="s">
        <v>28</v>
      </c>
      <c r="F281" s="49"/>
      <c r="G281" s="50">
        <v>45.0</v>
      </c>
      <c r="H281" s="50">
        <v>6.0</v>
      </c>
      <c r="I281" s="50">
        <v>4.0</v>
      </c>
      <c r="J281" s="50">
        <v>0.0</v>
      </c>
      <c r="K281" s="11">
        <f t="shared" si="10"/>
        <v>55</v>
      </c>
      <c r="L281" s="50">
        <v>436.0</v>
      </c>
      <c r="M281" s="50">
        <v>590.0</v>
      </c>
      <c r="N281" s="12">
        <f t="shared" si="4"/>
        <v>0.126146789</v>
      </c>
      <c r="O281" s="6" t="str">
        <f t="shared" si="5"/>
        <v>Oct-2022</v>
      </c>
      <c r="P281" s="6">
        <f t="shared" si="6"/>
        <v>2022</v>
      </c>
      <c r="Q281" s="51" t="s">
        <v>31</v>
      </c>
      <c r="R281" s="36" t="s">
        <v>31</v>
      </c>
      <c r="S281" s="51"/>
      <c r="T281" s="51"/>
      <c r="U281" s="51"/>
      <c r="V281" s="51"/>
      <c r="W281" s="51"/>
      <c r="X281" s="32"/>
      <c r="Y281" s="32"/>
      <c r="Z281" s="32"/>
      <c r="AA281" s="32"/>
      <c r="AB281" s="32"/>
      <c r="AC281" s="32"/>
    </row>
    <row r="282" ht="18.0" customHeight="1">
      <c r="A282" s="48">
        <v>44836.34027777778</v>
      </c>
      <c r="B282" s="6">
        <f t="shared" si="1"/>
        <v>40</v>
      </c>
      <c r="C282" s="6" t="str">
        <f t="shared" si="2"/>
        <v>Sunday</v>
      </c>
      <c r="D282" s="9" t="s">
        <v>346</v>
      </c>
      <c r="E282" s="36" t="s">
        <v>24</v>
      </c>
      <c r="F282" s="49"/>
      <c r="G282" s="50">
        <v>108.0</v>
      </c>
      <c r="H282" s="50">
        <v>2.0</v>
      </c>
      <c r="I282" s="50">
        <v>4.0</v>
      </c>
      <c r="J282" s="50">
        <v>0.0</v>
      </c>
      <c r="K282" s="11">
        <f t="shared" si="10"/>
        <v>114</v>
      </c>
      <c r="L282" s="50">
        <v>429.0</v>
      </c>
      <c r="M282" s="50">
        <v>489.0</v>
      </c>
      <c r="N282" s="12">
        <f t="shared" si="4"/>
        <v>0.2657342657</v>
      </c>
      <c r="O282" s="6" t="str">
        <f t="shared" si="5"/>
        <v>Oct-2022</v>
      </c>
      <c r="P282" s="6">
        <f t="shared" si="6"/>
        <v>2022</v>
      </c>
      <c r="Q282" s="45" t="s">
        <v>25</v>
      </c>
      <c r="R282" s="36" t="s">
        <v>26</v>
      </c>
      <c r="S282" s="51"/>
      <c r="T282" s="51"/>
      <c r="U282" s="51"/>
      <c r="V282" s="51"/>
      <c r="W282" s="51"/>
      <c r="X282" s="32"/>
      <c r="Y282" s="32"/>
      <c r="Z282" s="32"/>
      <c r="AA282" s="32"/>
      <c r="AB282" s="32"/>
      <c r="AC282" s="32"/>
    </row>
    <row r="283" ht="18.0" customHeight="1">
      <c r="A283" s="48">
        <v>44859.67361111112</v>
      </c>
      <c r="B283" s="6">
        <f t="shared" si="1"/>
        <v>43</v>
      </c>
      <c r="C283" s="6" t="str">
        <f t="shared" si="2"/>
        <v>Tuesday</v>
      </c>
      <c r="D283" s="9" t="s">
        <v>347</v>
      </c>
      <c r="E283" s="36" t="s">
        <v>28</v>
      </c>
      <c r="F283" s="49"/>
      <c r="G283" s="50">
        <v>52.0</v>
      </c>
      <c r="H283" s="50">
        <v>2.0</v>
      </c>
      <c r="I283" s="50">
        <v>0.0</v>
      </c>
      <c r="J283" s="50">
        <v>1.0</v>
      </c>
      <c r="K283" s="11">
        <f t="shared" si="10"/>
        <v>55</v>
      </c>
      <c r="L283" s="50">
        <v>393.0</v>
      </c>
      <c r="M283" s="50">
        <v>546.0</v>
      </c>
      <c r="N283" s="12">
        <f t="shared" si="4"/>
        <v>0.1399491094</v>
      </c>
      <c r="O283" s="6" t="str">
        <f t="shared" si="5"/>
        <v>Oct-2022</v>
      </c>
      <c r="P283" s="6">
        <f t="shared" si="6"/>
        <v>2022</v>
      </c>
      <c r="Q283" s="45" t="s">
        <v>25</v>
      </c>
      <c r="R283" s="54" t="s">
        <v>238</v>
      </c>
      <c r="S283" s="51"/>
      <c r="T283" s="51"/>
      <c r="U283" s="51"/>
      <c r="V283" s="51"/>
      <c r="W283" s="51"/>
      <c r="X283" s="32"/>
      <c r="Y283" s="32"/>
      <c r="Z283" s="32"/>
      <c r="AA283" s="32"/>
      <c r="AB283" s="32"/>
      <c r="AC283" s="32"/>
    </row>
    <row r="284" ht="18.0" customHeight="1">
      <c r="A284" s="48">
        <v>44858.79861111112</v>
      </c>
      <c r="B284" s="6">
        <f t="shared" si="1"/>
        <v>43</v>
      </c>
      <c r="C284" s="6" t="str">
        <f t="shared" si="2"/>
        <v>Monday</v>
      </c>
      <c r="D284" s="9" t="s">
        <v>348</v>
      </c>
      <c r="E284" s="36" t="s">
        <v>28</v>
      </c>
      <c r="F284" s="49"/>
      <c r="G284" s="50">
        <v>38.0</v>
      </c>
      <c r="H284" s="50">
        <v>0.0</v>
      </c>
      <c r="I284" s="50">
        <v>4.0</v>
      </c>
      <c r="J284" s="50">
        <v>0.0</v>
      </c>
      <c r="K284" s="11">
        <f t="shared" si="10"/>
        <v>42</v>
      </c>
      <c r="L284" s="50">
        <v>349.0</v>
      </c>
      <c r="M284" s="50">
        <v>455.0</v>
      </c>
      <c r="N284" s="12">
        <f t="shared" si="4"/>
        <v>0.1203438395</v>
      </c>
      <c r="O284" s="6" t="str">
        <f t="shared" si="5"/>
        <v>Oct-2022</v>
      </c>
      <c r="P284" s="6">
        <f t="shared" si="6"/>
        <v>2022</v>
      </c>
      <c r="Q284" s="45" t="s">
        <v>25</v>
      </c>
      <c r="R284" s="25" t="s">
        <v>212</v>
      </c>
      <c r="S284" s="51"/>
      <c r="T284" s="51"/>
      <c r="U284" s="51"/>
      <c r="V284" s="51"/>
      <c r="W284" s="51"/>
      <c r="X284" s="32"/>
      <c r="Y284" s="32"/>
      <c r="Z284" s="32"/>
      <c r="AA284" s="32"/>
      <c r="AB284" s="32"/>
      <c r="AC284" s="32"/>
    </row>
    <row r="285" ht="18.0" customHeight="1">
      <c r="A285" s="48">
        <v>44862.42361111112</v>
      </c>
      <c r="B285" s="6">
        <f t="shared" si="1"/>
        <v>44</v>
      </c>
      <c r="C285" s="6" t="str">
        <f t="shared" si="2"/>
        <v>Friday</v>
      </c>
      <c r="D285" s="9" t="s">
        <v>349</v>
      </c>
      <c r="E285" s="36" t="s">
        <v>24</v>
      </c>
      <c r="F285" s="49"/>
      <c r="G285" s="50">
        <v>43.0</v>
      </c>
      <c r="H285" s="50">
        <v>0.0</v>
      </c>
      <c r="I285" s="50">
        <v>31.0</v>
      </c>
      <c r="J285" s="50">
        <v>2.0</v>
      </c>
      <c r="K285" s="11">
        <f t="shared" si="10"/>
        <v>76</v>
      </c>
      <c r="L285" s="50">
        <v>346.0</v>
      </c>
      <c r="M285" s="50">
        <v>404.0</v>
      </c>
      <c r="N285" s="12">
        <f t="shared" si="4"/>
        <v>0.2196531792</v>
      </c>
      <c r="O285" s="6" t="str">
        <f t="shared" si="5"/>
        <v>Oct-2022</v>
      </c>
      <c r="P285" s="6">
        <f t="shared" si="6"/>
        <v>2022</v>
      </c>
      <c r="Q285" s="45" t="s">
        <v>25</v>
      </c>
      <c r="R285" s="36" t="s">
        <v>26</v>
      </c>
      <c r="S285" s="51"/>
      <c r="T285" s="51"/>
      <c r="U285" s="51"/>
      <c r="V285" s="51"/>
      <c r="W285" s="51"/>
      <c r="X285" s="32"/>
      <c r="Y285" s="32"/>
      <c r="Z285" s="32"/>
      <c r="AA285" s="32"/>
      <c r="AB285" s="32"/>
      <c r="AC285" s="32"/>
    </row>
    <row r="286" ht="18.0" customHeight="1">
      <c r="A286" s="48"/>
      <c r="B286" s="51"/>
      <c r="C286" s="51"/>
      <c r="D286" s="9"/>
      <c r="E286" s="36"/>
      <c r="F286" s="49"/>
      <c r="G286" s="50"/>
      <c r="H286" s="50"/>
      <c r="I286" s="50"/>
      <c r="J286" s="50"/>
      <c r="K286" s="51"/>
      <c r="L286" s="51"/>
      <c r="M286" s="51"/>
      <c r="N286" s="51"/>
      <c r="O286" s="51"/>
      <c r="P286" s="51"/>
      <c r="Q286" s="51"/>
      <c r="R286" s="36"/>
      <c r="S286" s="51"/>
      <c r="T286" s="51"/>
      <c r="U286" s="51"/>
      <c r="V286" s="51"/>
      <c r="W286" s="51"/>
      <c r="X286" s="32"/>
      <c r="Y286" s="32"/>
      <c r="Z286" s="32"/>
      <c r="AA286" s="32"/>
      <c r="AB286" s="32"/>
      <c r="AC286" s="32"/>
    </row>
    <row r="287" ht="18.0" customHeight="1">
      <c r="A287" s="48"/>
      <c r="B287" s="51"/>
      <c r="C287" s="51"/>
      <c r="D287" s="9"/>
      <c r="E287" s="36"/>
      <c r="F287" s="49"/>
      <c r="G287" s="50"/>
      <c r="H287" s="50"/>
      <c r="I287" s="50"/>
      <c r="J287" s="50"/>
      <c r="K287" s="51"/>
      <c r="L287" s="51"/>
      <c r="M287" s="51"/>
      <c r="N287" s="51"/>
      <c r="O287" s="51"/>
      <c r="P287" s="51"/>
      <c r="Q287" s="51"/>
      <c r="R287" s="36"/>
      <c r="S287" s="51"/>
      <c r="T287" s="51"/>
      <c r="U287" s="51"/>
      <c r="V287" s="51"/>
      <c r="W287" s="51"/>
      <c r="X287" s="32"/>
      <c r="Y287" s="32"/>
      <c r="Z287" s="32"/>
      <c r="AA287" s="32"/>
      <c r="AB287" s="32"/>
      <c r="AC287" s="32"/>
    </row>
    <row r="288" ht="18.0" customHeight="1">
      <c r="A288" s="48"/>
      <c r="B288" s="51"/>
      <c r="C288" s="51"/>
      <c r="D288" s="9"/>
      <c r="E288" s="36"/>
      <c r="F288" s="49"/>
      <c r="G288" s="50"/>
      <c r="H288" s="50"/>
      <c r="I288" s="50"/>
      <c r="J288" s="50"/>
      <c r="K288" s="51"/>
      <c r="L288" s="51"/>
      <c r="M288" s="51"/>
      <c r="N288" s="51"/>
      <c r="O288" s="51"/>
      <c r="P288" s="51"/>
      <c r="Q288" s="51"/>
      <c r="R288" s="36"/>
      <c r="S288" s="51"/>
      <c r="T288" s="51"/>
      <c r="U288" s="51"/>
      <c r="V288" s="51"/>
      <c r="W288" s="51"/>
      <c r="X288" s="32"/>
      <c r="Y288" s="32"/>
      <c r="Z288" s="32"/>
      <c r="AA288" s="32"/>
      <c r="AB288" s="32"/>
      <c r="AC288" s="32"/>
    </row>
    <row r="289" ht="18.0" customHeight="1">
      <c r="A289" s="48"/>
      <c r="B289" s="51"/>
      <c r="C289" s="51"/>
      <c r="D289" s="9"/>
      <c r="E289" s="36"/>
      <c r="F289" s="49"/>
      <c r="G289" s="50"/>
      <c r="H289" s="50"/>
      <c r="I289" s="50"/>
      <c r="J289" s="50"/>
      <c r="K289" s="51"/>
      <c r="L289" s="51"/>
      <c r="M289" s="51"/>
      <c r="N289" s="51"/>
      <c r="O289" s="51"/>
      <c r="P289" s="51"/>
      <c r="Q289" s="51"/>
      <c r="R289" s="36"/>
      <c r="S289" s="51"/>
      <c r="T289" s="51"/>
      <c r="U289" s="51"/>
      <c r="V289" s="51"/>
      <c r="W289" s="51"/>
      <c r="X289" s="32"/>
      <c r="Y289" s="32"/>
      <c r="Z289" s="32"/>
      <c r="AA289" s="32"/>
      <c r="AB289" s="32"/>
      <c r="AC289" s="32"/>
    </row>
    <row r="290" ht="18.0" customHeight="1">
      <c r="A290" s="48"/>
      <c r="B290" s="51"/>
      <c r="C290" s="51"/>
      <c r="D290" s="9"/>
      <c r="E290" s="36"/>
      <c r="F290" s="49"/>
      <c r="G290" s="50"/>
      <c r="H290" s="50"/>
      <c r="I290" s="50"/>
      <c r="J290" s="50"/>
      <c r="K290" s="51"/>
      <c r="L290" s="51"/>
      <c r="M290" s="51"/>
      <c r="N290" s="51"/>
      <c r="O290" s="51"/>
      <c r="P290" s="51"/>
      <c r="Q290" s="51"/>
      <c r="R290" s="36"/>
      <c r="S290" s="51"/>
      <c r="T290" s="51"/>
      <c r="U290" s="51"/>
      <c r="V290" s="51"/>
      <c r="W290" s="51"/>
      <c r="X290" s="32"/>
      <c r="Y290" s="32"/>
      <c r="Z290" s="32"/>
      <c r="AA290" s="32"/>
      <c r="AB290" s="32"/>
      <c r="AC290" s="32"/>
    </row>
    <row r="291" ht="18.0" customHeight="1">
      <c r="A291" s="48"/>
      <c r="B291" s="51"/>
      <c r="C291" s="51"/>
      <c r="D291" s="9"/>
      <c r="E291" s="36"/>
      <c r="F291" s="49"/>
      <c r="G291" s="50"/>
      <c r="H291" s="50"/>
      <c r="I291" s="50"/>
      <c r="J291" s="50"/>
      <c r="K291" s="51"/>
      <c r="L291" s="51"/>
      <c r="M291" s="51"/>
      <c r="N291" s="51"/>
      <c r="O291" s="51"/>
      <c r="P291" s="51"/>
      <c r="Q291" s="51"/>
      <c r="R291" s="36"/>
      <c r="S291" s="51"/>
      <c r="T291" s="51"/>
      <c r="U291" s="51"/>
      <c r="V291" s="51"/>
      <c r="W291" s="51"/>
      <c r="X291" s="32"/>
      <c r="Y291" s="32"/>
      <c r="Z291" s="32"/>
      <c r="AA291" s="32"/>
      <c r="AB291" s="32"/>
      <c r="AC291" s="32"/>
    </row>
    <row r="292" ht="18.0" customHeight="1">
      <c r="A292" s="48"/>
      <c r="B292" s="51"/>
      <c r="C292" s="51"/>
      <c r="D292" s="9"/>
      <c r="E292" s="36"/>
      <c r="F292" s="49"/>
      <c r="G292" s="50"/>
      <c r="H292" s="50"/>
      <c r="I292" s="50"/>
      <c r="J292" s="50"/>
      <c r="K292" s="51"/>
      <c r="L292" s="51"/>
      <c r="M292" s="51"/>
      <c r="N292" s="51"/>
      <c r="O292" s="51"/>
      <c r="P292" s="51"/>
      <c r="Q292" s="51"/>
      <c r="R292" s="36"/>
      <c r="S292" s="51"/>
      <c r="T292" s="51"/>
      <c r="U292" s="51"/>
      <c r="V292" s="51"/>
      <c r="W292" s="51"/>
      <c r="X292" s="32"/>
      <c r="Y292" s="32"/>
      <c r="Z292" s="32"/>
      <c r="AA292" s="32"/>
      <c r="AB292" s="32"/>
      <c r="AC292" s="32"/>
    </row>
    <row r="293" ht="18.0" customHeight="1">
      <c r="A293" s="48"/>
      <c r="B293" s="51"/>
      <c r="C293" s="51"/>
      <c r="D293" s="9"/>
      <c r="E293" s="36"/>
      <c r="F293" s="49"/>
      <c r="G293" s="50"/>
      <c r="H293" s="50"/>
      <c r="I293" s="50"/>
      <c r="J293" s="50"/>
      <c r="K293" s="51"/>
      <c r="L293" s="51"/>
      <c r="M293" s="51"/>
      <c r="N293" s="51"/>
      <c r="O293" s="51"/>
      <c r="P293" s="51"/>
      <c r="Q293" s="51"/>
      <c r="R293" s="36"/>
      <c r="S293" s="51"/>
      <c r="T293" s="51"/>
      <c r="U293" s="51"/>
      <c r="V293" s="51"/>
      <c r="W293" s="51"/>
      <c r="X293" s="32"/>
      <c r="Y293" s="32"/>
      <c r="Z293" s="32"/>
      <c r="AA293" s="32"/>
      <c r="AB293" s="32"/>
      <c r="AC293" s="32"/>
    </row>
    <row r="294" ht="18.0" customHeight="1">
      <c r="A294" s="48"/>
      <c r="B294" s="51"/>
      <c r="C294" s="51"/>
      <c r="D294" s="9"/>
      <c r="E294" s="36"/>
      <c r="F294" s="49"/>
      <c r="G294" s="50"/>
      <c r="H294" s="50"/>
      <c r="I294" s="50"/>
      <c r="J294" s="50"/>
      <c r="K294" s="51"/>
      <c r="L294" s="51"/>
      <c r="M294" s="51"/>
      <c r="N294" s="51"/>
      <c r="O294" s="51"/>
      <c r="P294" s="51"/>
      <c r="Q294" s="51"/>
      <c r="R294" s="36"/>
      <c r="S294" s="51"/>
      <c r="T294" s="51"/>
      <c r="U294" s="51"/>
      <c r="V294" s="51"/>
      <c r="W294" s="51"/>
      <c r="X294" s="32"/>
      <c r="Y294" s="32"/>
      <c r="Z294" s="32"/>
      <c r="AA294" s="32"/>
      <c r="AB294" s="32"/>
      <c r="AC294" s="32"/>
    </row>
    <row r="295" ht="18.0" customHeight="1">
      <c r="A295" s="48"/>
      <c r="B295" s="51"/>
      <c r="C295" s="51"/>
      <c r="D295" s="9"/>
      <c r="E295" s="36"/>
      <c r="F295" s="49"/>
      <c r="G295" s="50"/>
      <c r="H295" s="50"/>
      <c r="I295" s="50"/>
      <c r="J295" s="50"/>
      <c r="K295" s="51"/>
      <c r="L295" s="51"/>
      <c r="M295" s="51"/>
      <c r="N295" s="51"/>
      <c r="O295" s="51"/>
      <c r="P295" s="51"/>
      <c r="Q295" s="51"/>
      <c r="R295" s="36"/>
      <c r="S295" s="51"/>
      <c r="T295" s="51"/>
      <c r="U295" s="51"/>
      <c r="V295" s="51"/>
      <c r="W295" s="51"/>
      <c r="X295" s="32"/>
      <c r="Y295" s="32"/>
      <c r="Z295" s="32"/>
      <c r="AA295" s="32"/>
      <c r="AB295" s="32"/>
      <c r="AC295" s="32"/>
    </row>
    <row r="296" ht="18.0" customHeight="1">
      <c r="A296" s="48"/>
      <c r="B296" s="51"/>
      <c r="C296" s="51"/>
      <c r="D296" s="9"/>
      <c r="E296" s="36"/>
      <c r="F296" s="49"/>
      <c r="G296" s="50"/>
      <c r="H296" s="50"/>
      <c r="I296" s="50"/>
      <c r="J296" s="50"/>
      <c r="K296" s="51"/>
      <c r="L296" s="51"/>
      <c r="M296" s="51"/>
      <c r="N296" s="51"/>
      <c r="O296" s="51"/>
      <c r="P296" s="51"/>
      <c r="Q296" s="51"/>
      <c r="R296" s="36"/>
      <c r="S296" s="51"/>
      <c r="T296" s="51"/>
      <c r="U296" s="51"/>
      <c r="V296" s="51"/>
      <c r="W296" s="51"/>
      <c r="X296" s="32"/>
      <c r="Y296" s="32"/>
      <c r="Z296" s="32"/>
      <c r="AA296" s="32"/>
      <c r="AB296" s="32"/>
      <c r="AC296" s="32"/>
    </row>
    <row r="297" ht="18.0" customHeight="1">
      <c r="A297" s="48"/>
      <c r="B297" s="51"/>
      <c r="C297" s="51"/>
      <c r="D297" s="9"/>
      <c r="E297" s="36"/>
      <c r="F297" s="49"/>
      <c r="G297" s="50"/>
      <c r="H297" s="50"/>
      <c r="I297" s="50"/>
      <c r="J297" s="50"/>
      <c r="K297" s="51"/>
      <c r="L297" s="51"/>
      <c r="M297" s="51"/>
      <c r="N297" s="51"/>
      <c r="O297" s="51"/>
      <c r="P297" s="51"/>
      <c r="Q297" s="51"/>
      <c r="R297" s="36"/>
      <c r="S297" s="51"/>
      <c r="T297" s="51"/>
      <c r="U297" s="51"/>
      <c r="V297" s="51"/>
      <c r="W297" s="51"/>
      <c r="X297" s="32"/>
      <c r="Y297" s="32"/>
      <c r="Z297" s="32"/>
      <c r="AA297" s="32"/>
      <c r="AB297" s="32"/>
      <c r="AC297" s="32"/>
    </row>
    <row r="298" ht="18.0" customHeight="1">
      <c r="A298" s="48"/>
      <c r="B298" s="51"/>
      <c r="C298" s="51"/>
      <c r="D298" s="9"/>
      <c r="E298" s="36"/>
      <c r="F298" s="49"/>
      <c r="G298" s="50"/>
      <c r="H298" s="50"/>
      <c r="I298" s="50"/>
      <c r="J298" s="50"/>
      <c r="K298" s="51"/>
      <c r="L298" s="51"/>
      <c r="M298" s="51"/>
      <c r="N298" s="51"/>
      <c r="O298" s="51"/>
      <c r="P298" s="51"/>
      <c r="Q298" s="51"/>
      <c r="R298" s="36"/>
      <c r="S298" s="51"/>
      <c r="T298" s="51"/>
      <c r="U298" s="51"/>
      <c r="V298" s="51"/>
      <c r="W298" s="51"/>
      <c r="X298" s="32"/>
      <c r="Y298" s="32"/>
      <c r="Z298" s="32"/>
      <c r="AA298" s="32"/>
      <c r="AB298" s="32"/>
      <c r="AC298" s="32"/>
    </row>
    <row r="299" ht="18.0" customHeight="1">
      <c r="A299" s="48"/>
      <c r="B299" s="51"/>
      <c r="C299" s="51"/>
      <c r="D299" s="9"/>
      <c r="E299" s="36"/>
      <c r="F299" s="49"/>
      <c r="G299" s="50"/>
      <c r="H299" s="50"/>
      <c r="I299" s="50"/>
      <c r="J299" s="50"/>
      <c r="K299" s="51"/>
      <c r="L299" s="51"/>
      <c r="M299" s="51"/>
      <c r="N299" s="51"/>
      <c r="O299" s="51"/>
      <c r="P299" s="51"/>
      <c r="Q299" s="51"/>
      <c r="R299" s="36"/>
      <c r="S299" s="51"/>
      <c r="T299" s="51"/>
      <c r="U299" s="51"/>
      <c r="V299" s="51"/>
      <c r="W299" s="51"/>
      <c r="X299" s="32"/>
      <c r="Y299" s="32"/>
      <c r="Z299" s="32"/>
      <c r="AA299" s="32"/>
      <c r="AB299" s="32"/>
      <c r="AC299" s="32"/>
    </row>
    <row r="300" ht="18.0" customHeight="1">
      <c r="A300" s="48"/>
      <c r="B300" s="51"/>
      <c r="C300" s="51"/>
      <c r="D300" s="9"/>
      <c r="E300" s="36"/>
      <c r="F300" s="49"/>
      <c r="G300" s="50"/>
      <c r="H300" s="50"/>
      <c r="I300" s="50"/>
      <c r="J300" s="50"/>
      <c r="K300" s="51"/>
      <c r="L300" s="51"/>
      <c r="M300" s="51"/>
      <c r="N300" s="51"/>
      <c r="O300" s="51"/>
      <c r="P300" s="51"/>
      <c r="Q300" s="51"/>
      <c r="R300" s="36"/>
      <c r="S300" s="51"/>
      <c r="T300" s="51"/>
      <c r="U300" s="51"/>
      <c r="V300" s="51"/>
      <c r="W300" s="51"/>
      <c r="X300" s="32"/>
      <c r="Y300" s="32"/>
      <c r="Z300" s="32"/>
      <c r="AA300" s="32"/>
      <c r="AB300" s="32"/>
      <c r="AC300" s="32"/>
    </row>
    <row r="301" ht="18.0" customHeight="1">
      <c r="A301" s="48"/>
      <c r="B301" s="51"/>
      <c r="C301" s="51"/>
      <c r="D301" s="9"/>
      <c r="E301" s="36"/>
      <c r="F301" s="49"/>
      <c r="G301" s="50"/>
      <c r="H301" s="50"/>
      <c r="I301" s="50"/>
      <c r="J301" s="50"/>
      <c r="K301" s="51"/>
      <c r="L301" s="51"/>
      <c r="M301" s="51"/>
      <c r="N301" s="51"/>
      <c r="O301" s="51"/>
      <c r="P301" s="51"/>
      <c r="Q301" s="51"/>
      <c r="R301" s="36"/>
      <c r="S301" s="51"/>
      <c r="T301" s="51"/>
      <c r="U301" s="51"/>
      <c r="V301" s="51"/>
      <c r="W301" s="51"/>
      <c r="X301" s="32"/>
      <c r="Y301" s="32"/>
      <c r="Z301" s="32"/>
      <c r="AA301" s="32"/>
      <c r="AB301" s="32"/>
      <c r="AC301" s="32"/>
    </row>
    <row r="302" ht="18.0" customHeight="1">
      <c r="A302" s="48"/>
      <c r="B302" s="51"/>
      <c r="C302" s="51"/>
      <c r="D302" s="9"/>
      <c r="E302" s="36"/>
      <c r="F302" s="49"/>
      <c r="G302" s="50"/>
      <c r="H302" s="50"/>
      <c r="I302" s="50"/>
      <c r="J302" s="50"/>
      <c r="K302" s="51"/>
      <c r="L302" s="51"/>
      <c r="M302" s="51"/>
      <c r="N302" s="51"/>
      <c r="O302" s="51"/>
      <c r="P302" s="51"/>
      <c r="Q302" s="51"/>
      <c r="R302" s="36"/>
      <c r="S302" s="51"/>
      <c r="T302" s="51"/>
      <c r="U302" s="51"/>
      <c r="V302" s="51"/>
      <c r="W302" s="51"/>
      <c r="X302" s="32"/>
      <c r="Y302" s="32"/>
      <c r="Z302" s="32"/>
      <c r="AA302" s="32"/>
      <c r="AB302" s="32"/>
      <c r="AC302" s="32"/>
    </row>
    <row r="303" ht="18.0" customHeight="1">
      <c r="A303" s="48"/>
      <c r="B303" s="51"/>
      <c r="C303" s="51"/>
      <c r="D303" s="9"/>
      <c r="E303" s="36"/>
      <c r="F303" s="49"/>
      <c r="G303" s="50"/>
      <c r="H303" s="50"/>
      <c r="I303" s="50"/>
      <c r="J303" s="50"/>
      <c r="K303" s="51"/>
      <c r="L303" s="51"/>
      <c r="M303" s="51"/>
      <c r="N303" s="51"/>
      <c r="O303" s="51"/>
      <c r="P303" s="51"/>
      <c r="Q303" s="51"/>
      <c r="R303" s="36"/>
      <c r="S303" s="51"/>
      <c r="T303" s="51"/>
      <c r="U303" s="51"/>
      <c r="V303" s="51"/>
      <c r="W303" s="51"/>
      <c r="X303" s="32"/>
      <c r="Y303" s="32"/>
      <c r="Z303" s="32"/>
      <c r="AA303" s="32"/>
      <c r="AB303" s="32"/>
      <c r="AC303" s="32"/>
    </row>
    <row r="304" ht="18.0" customHeight="1">
      <c r="A304" s="48"/>
      <c r="B304" s="51"/>
      <c r="C304" s="51"/>
      <c r="D304" s="9"/>
      <c r="E304" s="36"/>
      <c r="F304" s="49"/>
      <c r="G304" s="50"/>
      <c r="H304" s="50"/>
      <c r="I304" s="50"/>
      <c r="J304" s="50"/>
      <c r="K304" s="51"/>
      <c r="L304" s="51"/>
      <c r="M304" s="51"/>
      <c r="N304" s="51"/>
      <c r="O304" s="51"/>
      <c r="P304" s="51"/>
      <c r="Q304" s="51"/>
      <c r="R304" s="36"/>
      <c r="S304" s="51"/>
      <c r="T304" s="51"/>
      <c r="U304" s="51"/>
      <c r="V304" s="51"/>
      <c r="W304" s="51"/>
      <c r="X304" s="32"/>
      <c r="Y304" s="32"/>
      <c r="Z304" s="32"/>
      <c r="AA304" s="32"/>
      <c r="AB304" s="32"/>
      <c r="AC304" s="32"/>
    </row>
    <row r="305" ht="18.0" customHeight="1">
      <c r="A305" s="48"/>
      <c r="B305" s="51"/>
      <c r="C305" s="51"/>
      <c r="D305" s="9"/>
      <c r="E305" s="36"/>
      <c r="F305" s="49"/>
      <c r="G305" s="50"/>
      <c r="H305" s="50"/>
      <c r="I305" s="50"/>
      <c r="J305" s="50"/>
      <c r="K305" s="51"/>
      <c r="L305" s="51"/>
      <c r="M305" s="51"/>
      <c r="N305" s="51"/>
      <c r="O305" s="51"/>
      <c r="P305" s="51"/>
      <c r="Q305" s="51"/>
      <c r="R305" s="36"/>
      <c r="S305" s="51"/>
      <c r="T305" s="51"/>
      <c r="U305" s="51"/>
      <c r="V305" s="51"/>
      <c r="W305" s="51"/>
      <c r="X305" s="32"/>
      <c r="Y305" s="32"/>
      <c r="Z305" s="32"/>
      <c r="AA305" s="32"/>
      <c r="AB305" s="32"/>
      <c r="AC305" s="32"/>
    </row>
    <row r="306" ht="18.0" customHeight="1">
      <c r="A306" s="48"/>
      <c r="B306" s="51"/>
      <c r="C306" s="51"/>
      <c r="D306" s="9"/>
      <c r="E306" s="36"/>
      <c r="F306" s="49"/>
      <c r="G306" s="50"/>
      <c r="H306" s="50"/>
      <c r="I306" s="50"/>
      <c r="J306" s="50"/>
      <c r="K306" s="51"/>
      <c r="L306" s="51"/>
      <c r="M306" s="51"/>
      <c r="N306" s="51"/>
      <c r="O306" s="51"/>
      <c r="P306" s="51"/>
      <c r="Q306" s="51"/>
      <c r="R306" s="36"/>
      <c r="S306" s="51"/>
      <c r="T306" s="51"/>
      <c r="U306" s="51"/>
      <c r="V306" s="51"/>
      <c r="W306" s="51"/>
      <c r="X306" s="32"/>
      <c r="Y306" s="32"/>
      <c r="Z306" s="32"/>
      <c r="AA306" s="32"/>
      <c r="AB306" s="32"/>
      <c r="AC306" s="32"/>
    </row>
    <row r="307" ht="18.0" customHeight="1">
      <c r="A307" s="48"/>
      <c r="B307" s="51"/>
      <c r="C307" s="51"/>
      <c r="D307" s="9"/>
      <c r="E307" s="36"/>
      <c r="F307" s="49"/>
      <c r="G307" s="50"/>
      <c r="H307" s="50"/>
      <c r="I307" s="50"/>
      <c r="J307" s="50"/>
      <c r="K307" s="51"/>
      <c r="L307" s="51"/>
      <c r="M307" s="51"/>
      <c r="N307" s="51"/>
      <c r="O307" s="51"/>
      <c r="P307" s="51"/>
      <c r="Q307" s="51"/>
      <c r="R307" s="36"/>
      <c r="S307" s="51"/>
      <c r="T307" s="51"/>
      <c r="U307" s="51"/>
      <c r="V307" s="51"/>
      <c r="W307" s="51"/>
      <c r="X307" s="32"/>
      <c r="Y307" s="32"/>
      <c r="Z307" s="32"/>
      <c r="AA307" s="32"/>
      <c r="AB307" s="32"/>
      <c r="AC307" s="32"/>
    </row>
    <row r="308" ht="18.0" customHeight="1">
      <c r="A308" s="48"/>
      <c r="B308" s="51"/>
      <c r="C308" s="51"/>
      <c r="D308" s="9"/>
      <c r="E308" s="36"/>
      <c r="F308" s="49"/>
      <c r="G308" s="50"/>
      <c r="H308" s="50"/>
      <c r="I308" s="50"/>
      <c r="J308" s="50"/>
      <c r="K308" s="51"/>
      <c r="L308" s="51"/>
      <c r="M308" s="51"/>
      <c r="N308" s="51"/>
      <c r="O308" s="51"/>
      <c r="P308" s="51"/>
      <c r="Q308" s="51"/>
      <c r="R308" s="36"/>
      <c r="S308" s="51"/>
      <c r="T308" s="51"/>
      <c r="U308" s="51"/>
      <c r="V308" s="51"/>
      <c r="W308" s="51"/>
      <c r="X308" s="32"/>
      <c r="Y308" s="32"/>
      <c r="Z308" s="32"/>
      <c r="AA308" s="32"/>
      <c r="AB308" s="32"/>
      <c r="AC308" s="32"/>
    </row>
    <row r="309" ht="18.0" customHeight="1">
      <c r="A309" s="48"/>
      <c r="B309" s="51"/>
      <c r="C309" s="51"/>
      <c r="D309" s="9"/>
      <c r="E309" s="36"/>
      <c r="F309" s="49"/>
      <c r="G309" s="50"/>
      <c r="H309" s="50"/>
      <c r="I309" s="50"/>
      <c r="J309" s="50"/>
      <c r="K309" s="51"/>
      <c r="L309" s="51"/>
      <c r="M309" s="51"/>
      <c r="N309" s="51"/>
      <c r="O309" s="51"/>
      <c r="P309" s="51"/>
      <c r="Q309" s="51"/>
      <c r="R309" s="36"/>
      <c r="S309" s="51"/>
      <c r="T309" s="51"/>
      <c r="U309" s="51"/>
      <c r="V309" s="51"/>
      <c r="W309" s="51"/>
      <c r="X309" s="32"/>
      <c r="Y309" s="32"/>
      <c r="Z309" s="32"/>
      <c r="AA309" s="32"/>
      <c r="AB309" s="32"/>
      <c r="AC309" s="32"/>
    </row>
    <row r="310" ht="18.0" customHeight="1">
      <c r="A310" s="48"/>
      <c r="B310" s="51"/>
      <c r="C310" s="51"/>
      <c r="D310" s="9"/>
      <c r="E310" s="36"/>
      <c r="F310" s="49"/>
      <c r="G310" s="50"/>
      <c r="H310" s="50"/>
      <c r="I310" s="50"/>
      <c r="J310" s="50"/>
      <c r="K310" s="51"/>
      <c r="L310" s="51"/>
      <c r="M310" s="51"/>
      <c r="N310" s="51"/>
      <c r="O310" s="51"/>
      <c r="P310" s="51"/>
      <c r="Q310" s="51"/>
      <c r="R310" s="36"/>
      <c r="S310" s="51"/>
      <c r="T310" s="51"/>
      <c r="U310" s="51"/>
      <c r="V310" s="51"/>
      <c r="W310" s="51"/>
      <c r="X310" s="32"/>
      <c r="Y310" s="32"/>
      <c r="Z310" s="32"/>
      <c r="AA310" s="32"/>
      <c r="AB310" s="32"/>
      <c r="AC310" s="32"/>
    </row>
    <row r="311" ht="18.0" customHeight="1">
      <c r="A311" s="48"/>
      <c r="B311" s="51"/>
      <c r="C311" s="51"/>
      <c r="D311" s="9"/>
      <c r="E311" s="36"/>
      <c r="F311" s="49"/>
      <c r="G311" s="50"/>
      <c r="H311" s="50"/>
      <c r="I311" s="50"/>
      <c r="J311" s="50"/>
      <c r="K311" s="51"/>
      <c r="L311" s="51"/>
      <c r="M311" s="51"/>
      <c r="N311" s="51"/>
      <c r="O311" s="51"/>
      <c r="P311" s="51"/>
      <c r="Q311" s="51"/>
      <c r="R311" s="36"/>
      <c r="S311" s="51"/>
      <c r="T311" s="51"/>
      <c r="U311" s="51"/>
      <c r="V311" s="51"/>
      <c r="W311" s="51"/>
      <c r="X311" s="32"/>
      <c r="Y311" s="32"/>
      <c r="Z311" s="32"/>
      <c r="AA311" s="32"/>
      <c r="AB311" s="32"/>
      <c r="AC311" s="32"/>
    </row>
    <row r="312" ht="18.0" customHeight="1">
      <c r="A312" s="48"/>
      <c r="B312" s="51"/>
      <c r="C312" s="51"/>
      <c r="D312" s="9"/>
      <c r="E312" s="36"/>
      <c r="F312" s="49"/>
      <c r="G312" s="50"/>
      <c r="H312" s="50"/>
      <c r="I312" s="50"/>
      <c r="J312" s="50"/>
      <c r="K312" s="51"/>
      <c r="L312" s="51"/>
      <c r="M312" s="51"/>
      <c r="N312" s="51"/>
      <c r="O312" s="51"/>
      <c r="P312" s="51"/>
      <c r="Q312" s="51"/>
      <c r="R312" s="36"/>
      <c r="S312" s="51"/>
      <c r="T312" s="51"/>
      <c r="U312" s="51"/>
      <c r="V312" s="51"/>
      <c r="W312" s="51"/>
      <c r="X312" s="32"/>
      <c r="Y312" s="32"/>
      <c r="Z312" s="32"/>
      <c r="AA312" s="32"/>
      <c r="AB312" s="32"/>
      <c r="AC312" s="32"/>
    </row>
    <row r="313" ht="18.0" customHeight="1">
      <c r="A313" s="48"/>
      <c r="B313" s="51"/>
      <c r="C313" s="51"/>
      <c r="D313" s="9"/>
      <c r="E313" s="36"/>
      <c r="F313" s="49"/>
      <c r="G313" s="50"/>
      <c r="H313" s="50"/>
      <c r="I313" s="50"/>
      <c r="J313" s="50"/>
      <c r="K313" s="51"/>
      <c r="L313" s="51"/>
      <c r="M313" s="51"/>
      <c r="N313" s="51"/>
      <c r="O313" s="51"/>
      <c r="P313" s="51"/>
      <c r="Q313" s="51"/>
      <c r="R313" s="36"/>
      <c r="S313" s="51"/>
      <c r="T313" s="51"/>
      <c r="U313" s="51"/>
      <c r="V313" s="51"/>
      <c r="W313" s="51"/>
      <c r="X313" s="32"/>
      <c r="Y313" s="32"/>
      <c r="Z313" s="32"/>
      <c r="AA313" s="32"/>
      <c r="AB313" s="32"/>
      <c r="AC313" s="32"/>
    </row>
    <row r="314" ht="18.0" customHeight="1">
      <c r="A314" s="48"/>
      <c r="B314" s="51"/>
      <c r="C314" s="51"/>
      <c r="D314" s="9"/>
      <c r="E314" s="36"/>
      <c r="F314" s="49"/>
      <c r="G314" s="50"/>
      <c r="H314" s="50"/>
      <c r="I314" s="50"/>
      <c r="J314" s="50"/>
      <c r="K314" s="51"/>
      <c r="L314" s="51"/>
      <c r="M314" s="51"/>
      <c r="N314" s="51"/>
      <c r="O314" s="51"/>
      <c r="P314" s="51"/>
      <c r="Q314" s="51"/>
      <c r="R314" s="36"/>
      <c r="S314" s="51"/>
      <c r="T314" s="51"/>
      <c r="U314" s="51"/>
      <c r="V314" s="51"/>
      <c r="W314" s="51"/>
      <c r="X314" s="32"/>
      <c r="Y314" s="32"/>
      <c r="Z314" s="32"/>
      <c r="AA314" s="32"/>
      <c r="AB314" s="32"/>
      <c r="AC314" s="32"/>
    </row>
    <row r="315" ht="18.0" customHeight="1">
      <c r="A315" s="48"/>
      <c r="B315" s="51"/>
      <c r="C315" s="51"/>
      <c r="D315" s="9"/>
      <c r="E315" s="36"/>
      <c r="F315" s="49"/>
      <c r="G315" s="50"/>
      <c r="H315" s="50"/>
      <c r="I315" s="50"/>
      <c r="J315" s="50"/>
      <c r="K315" s="51"/>
      <c r="L315" s="51"/>
      <c r="M315" s="51"/>
      <c r="N315" s="51"/>
      <c r="O315" s="51"/>
      <c r="P315" s="51"/>
      <c r="Q315" s="51"/>
      <c r="R315" s="36"/>
      <c r="S315" s="51"/>
      <c r="T315" s="51"/>
      <c r="U315" s="51"/>
      <c r="V315" s="51"/>
      <c r="W315" s="51"/>
      <c r="X315" s="32"/>
      <c r="Y315" s="32"/>
      <c r="Z315" s="32"/>
      <c r="AA315" s="32"/>
      <c r="AB315" s="32"/>
      <c r="AC315" s="32"/>
    </row>
    <row r="316" ht="18.0" customHeight="1">
      <c r="A316" s="48"/>
      <c r="B316" s="51"/>
      <c r="C316" s="51"/>
      <c r="D316" s="9"/>
      <c r="E316" s="36"/>
      <c r="F316" s="49"/>
      <c r="G316" s="50"/>
      <c r="H316" s="50"/>
      <c r="I316" s="50"/>
      <c r="J316" s="50"/>
      <c r="K316" s="51"/>
      <c r="L316" s="51"/>
      <c r="M316" s="51"/>
      <c r="N316" s="51"/>
      <c r="O316" s="51"/>
      <c r="P316" s="51"/>
      <c r="Q316" s="51"/>
      <c r="R316" s="36"/>
      <c r="S316" s="51"/>
      <c r="T316" s="51"/>
      <c r="U316" s="51"/>
      <c r="V316" s="51"/>
      <c r="W316" s="51"/>
      <c r="X316" s="32"/>
      <c r="Y316" s="32"/>
      <c r="Z316" s="32"/>
      <c r="AA316" s="32"/>
      <c r="AB316" s="32"/>
      <c r="AC316" s="32"/>
    </row>
    <row r="317" ht="18.0" customHeight="1">
      <c r="A317" s="48"/>
      <c r="B317" s="51"/>
      <c r="C317" s="51"/>
      <c r="D317" s="9"/>
      <c r="E317" s="36"/>
      <c r="F317" s="49"/>
      <c r="G317" s="50"/>
      <c r="H317" s="50"/>
      <c r="I317" s="50"/>
      <c r="J317" s="50"/>
      <c r="K317" s="51"/>
      <c r="L317" s="51"/>
      <c r="M317" s="51"/>
      <c r="N317" s="51"/>
      <c r="O317" s="51"/>
      <c r="P317" s="51"/>
      <c r="Q317" s="51"/>
      <c r="R317" s="36"/>
      <c r="S317" s="51"/>
      <c r="T317" s="51"/>
      <c r="U317" s="51"/>
      <c r="V317" s="51"/>
      <c r="W317" s="51"/>
      <c r="X317" s="32"/>
      <c r="Y317" s="32"/>
      <c r="Z317" s="32"/>
      <c r="AA317" s="32"/>
      <c r="AB317" s="32"/>
      <c r="AC317" s="32"/>
    </row>
    <row r="318" ht="18.0" customHeight="1">
      <c r="A318" s="48"/>
      <c r="B318" s="51"/>
      <c r="C318" s="51"/>
      <c r="D318" s="9"/>
      <c r="E318" s="36"/>
      <c r="F318" s="49"/>
      <c r="G318" s="50"/>
      <c r="H318" s="50"/>
      <c r="I318" s="50"/>
      <c r="J318" s="50"/>
      <c r="K318" s="51"/>
      <c r="L318" s="51"/>
      <c r="M318" s="51"/>
      <c r="N318" s="51"/>
      <c r="O318" s="51"/>
      <c r="P318" s="51"/>
      <c r="Q318" s="51"/>
      <c r="R318" s="36"/>
      <c r="S318" s="51"/>
      <c r="T318" s="51"/>
      <c r="U318" s="51"/>
      <c r="V318" s="51"/>
      <c r="W318" s="51"/>
      <c r="X318" s="32"/>
      <c r="Y318" s="32"/>
      <c r="Z318" s="32"/>
      <c r="AA318" s="32"/>
      <c r="AB318" s="32"/>
      <c r="AC318" s="32"/>
    </row>
    <row r="319" ht="18.0" customHeight="1">
      <c r="A319" s="48"/>
      <c r="B319" s="51"/>
      <c r="C319" s="51"/>
      <c r="D319" s="9"/>
      <c r="E319" s="36"/>
      <c r="F319" s="49"/>
      <c r="G319" s="50"/>
      <c r="H319" s="50"/>
      <c r="I319" s="50"/>
      <c r="J319" s="50"/>
      <c r="K319" s="51"/>
      <c r="L319" s="51"/>
      <c r="M319" s="51"/>
      <c r="N319" s="51"/>
      <c r="O319" s="51"/>
      <c r="P319" s="51"/>
      <c r="Q319" s="51"/>
      <c r="R319" s="36"/>
      <c r="S319" s="51"/>
      <c r="T319" s="51"/>
      <c r="U319" s="51"/>
      <c r="V319" s="51"/>
      <c r="W319" s="51"/>
      <c r="X319" s="32"/>
      <c r="Y319" s="32"/>
      <c r="Z319" s="32"/>
      <c r="AA319" s="32"/>
      <c r="AB319" s="32"/>
      <c r="AC319" s="32"/>
    </row>
    <row r="320" ht="18.0" customHeight="1">
      <c r="A320" s="48"/>
      <c r="B320" s="51"/>
      <c r="C320" s="51"/>
      <c r="D320" s="9"/>
      <c r="E320" s="36"/>
      <c r="F320" s="49"/>
      <c r="G320" s="50"/>
      <c r="H320" s="50"/>
      <c r="I320" s="50"/>
      <c r="J320" s="50"/>
      <c r="K320" s="51"/>
      <c r="L320" s="51"/>
      <c r="M320" s="51"/>
      <c r="N320" s="51"/>
      <c r="O320" s="51"/>
      <c r="P320" s="51"/>
      <c r="Q320" s="51"/>
      <c r="R320" s="36"/>
      <c r="S320" s="51"/>
      <c r="T320" s="51"/>
      <c r="U320" s="51"/>
      <c r="V320" s="51"/>
      <c r="W320" s="51"/>
      <c r="X320" s="32"/>
      <c r="Y320" s="32"/>
      <c r="Z320" s="32"/>
      <c r="AA320" s="32"/>
      <c r="AB320" s="32"/>
      <c r="AC320" s="32"/>
    </row>
    <row r="321" ht="18.0" customHeight="1">
      <c r="A321" s="48"/>
      <c r="B321" s="51"/>
      <c r="C321" s="51"/>
      <c r="D321" s="9"/>
      <c r="E321" s="36"/>
      <c r="F321" s="49"/>
      <c r="G321" s="50"/>
      <c r="H321" s="50"/>
      <c r="I321" s="50"/>
      <c r="J321" s="50"/>
      <c r="K321" s="51"/>
      <c r="L321" s="51"/>
      <c r="M321" s="51"/>
      <c r="N321" s="51"/>
      <c r="O321" s="51"/>
      <c r="P321" s="51"/>
      <c r="Q321" s="51"/>
      <c r="R321" s="36"/>
      <c r="S321" s="51"/>
      <c r="T321" s="51"/>
      <c r="U321" s="51"/>
      <c r="V321" s="51"/>
      <c r="W321" s="51"/>
      <c r="X321" s="32"/>
      <c r="Y321" s="32"/>
      <c r="Z321" s="32"/>
      <c r="AA321" s="32"/>
      <c r="AB321" s="32"/>
      <c r="AC321" s="32"/>
    </row>
    <row r="322" ht="18.0" customHeight="1">
      <c r="A322" s="48"/>
      <c r="B322" s="51"/>
      <c r="C322" s="51"/>
      <c r="D322" s="9"/>
      <c r="E322" s="36"/>
      <c r="F322" s="49"/>
      <c r="G322" s="50"/>
      <c r="H322" s="50"/>
      <c r="I322" s="50"/>
      <c r="J322" s="50"/>
      <c r="K322" s="51"/>
      <c r="L322" s="51"/>
      <c r="M322" s="51"/>
      <c r="N322" s="51"/>
      <c r="O322" s="51"/>
      <c r="P322" s="51"/>
      <c r="Q322" s="51"/>
      <c r="R322" s="36"/>
      <c r="S322" s="51"/>
      <c r="T322" s="51"/>
      <c r="U322" s="51"/>
      <c r="V322" s="51"/>
      <c r="W322" s="51"/>
      <c r="X322" s="32"/>
      <c r="Y322" s="32"/>
      <c r="Z322" s="32"/>
      <c r="AA322" s="32"/>
      <c r="AB322" s="32"/>
      <c r="AC322" s="32"/>
    </row>
    <row r="323" ht="18.0" customHeight="1">
      <c r="A323" s="48"/>
      <c r="B323" s="51"/>
      <c r="C323" s="51"/>
      <c r="D323" s="9"/>
      <c r="E323" s="36"/>
      <c r="F323" s="49"/>
      <c r="G323" s="50"/>
      <c r="H323" s="50"/>
      <c r="I323" s="50"/>
      <c r="J323" s="50"/>
      <c r="K323" s="51"/>
      <c r="L323" s="51"/>
      <c r="M323" s="51"/>
      <c r="N323" s="51"/>
      <c r="O323" s="51"/>
      <c r="P323" s="51"/>
      <c r="Q323" s="51"/>
      <c r="R323" s="36"/>
      <c r="S323" s="51"/>
      <c r="T323" s="51"/>
      <c r="U323" s="51"/>
      <c r="V323" s="51"/>
      <c r="W323" s="51"/>
      <c r="X323" s="32"/>
      <c r="Y323" s="32"/>
      <c r="Z323" s="32"/>
      <c r="AA323" s="32"/>
      <c r="AB323" s="32"/>
      <c r="AC323" s="32"/>
    </row>
    <row r="324" ht="18.0" customHeight="1">
      <c r="A324" s="48"/>
      <c r="B324" s="51"/>
      <c r="C324" s="51"/>
      <c r="D324" s="9"/>
      <c r="E324" s="36"/>
      <c r="F324" s="49"/>
      <c r="G324" s="50"/>
      <c r="H324" s="50"/>
      <c r="I324" s="50"/>
      <c r="J324" s="50"/>
      <c r="K324" s="51"/>
      <c r="L324" s="51"/>
      <c r="M324" s="51"/>
      <c r="N324" s="51"/>
      <c r="O324" s="51"/>
      <c r="P324" s="51"/>
      <c r="Q324" s="51"/>
      <c r="R324" s="36"/>
      <c r="S324" s="51"/>
      <c r="T324" s="51"/>
      <c r="U324" s="51"/>
      <c r="V324" s="51"/>
      <c r="W324" s="51"/>
      <c r="X324" s="32"/>
      <c r="Y324" s="32"/>
      <c r="Z324" s="32"/>
      <c r="AA324" s="32"/>
      <c r="AB324" s="32"/>
      <c r="AC324" s="32"/>
    </row>
    <row r="325" ht="18.0" customHeight="1">
      <c r="A325" s="48"/>
      <c r="B325" s="51"/>
      <c r="C325" s="51"/>
      <c r="D325" s="9"/>
      <c r="E325" s="36"/>
      <c r="F325" s="49"/>
      <c r="G325" s="50"/>
      <c r="H325" s="50"/>
      <c r="I325" s="50"/>
      <c r="J325" s="50"/>
      <c r="K325" s="51"/>
      <c r="L325" s="51"/>
      <c r="M325" s="51"/>
      <c r="N325" s="51"/>
      <c r="O325" s="51"/>
      <c r="P325" s="51"/>
      <c r="Q325" s="51"/>
      <c r="R325" s="36"/>
      <c r="S325" s="51"/>
      <c r="T325" s="51"/>
      <c r="U325" s="51"/>
      <c r="V325" s="51"/>
      <c r="W325" s="51"/>
      <c r="X325" s="32"/>
      <c r="Y325" s="32"/>
      <c r="Z325" s="32"/>
      <c r="AA325" s="32"/>
      <c r="AB325" s="32"/>
      <c r="AC325" s="32"/>
    </row>
    <row r="326" ht="18.0" customHeight="1">
      <c r="A326" s="48"/>
      <c r="B326" s="51"/>
      <c r="C326" s="51"/>
      <c r="D326" s="9"/>
      <c r="E326" s="36"/>
      <c r="F326" s="49"/>
      <c r="G326" s="50"/>
      <c r="H326" s="50"/>
      <c r="I326" s="50"/>
      <c r="J326" s="50"/>
      <c r="K326" s="51"/>
      <c r="L326" s="51"/>
      <c r="M326" s="51"/>
      <c r="N326" s="51"/>
      <c r="O326" s="51"/>
      <c r="P326" s="51"/>
      <c r="Q326" s="51"/>
      <c r="R326" s="36"/>
      <c r="S326" s="51"/>
      <c r="T326" s="51"/>
      <c r="U326" s="51"/>
      <c r="V326" s="51"/>
      <c r="W326" s="51"/>
      <c r="X326" s="32"/>
      <c r="Y326" s="32"/>
      <c r="Z326" s="32"/>
      <c r="AA326" s="32"/>
      <c r="AB326" s="32"/>
      <c r="AC326" s="32"/>
    </row>
    <row r="327" ht="18.0" customHeight="1">
      <c r="A327" s="48"/>
      <c r="B327" s="51"/>
      <c r="C327" s="51"/>
      <c r="D327" s="9"/>
      <c r="E327" s="36"/>
      <c r="F327" s="49"/>
      <c r="G327" s="50"/>
      <c r="H327" s="50"/>
      <c r="I327" s="50"/>
      <c r="J327" s="50"/>
      <c r="K327" s="51"/>
      <c r="L327" s="51"/>
      <c r="M327" s="51"/>
      <c r="N327" s="51"/>
      <c r="O327" s="51"/>
      <c r="P327" s="51"/>
      <c r="Q327" s="51"/>
      <c r="R327" s="36"/>
      <c r="S327" s="51"/>
      <c r="T327" s="51"/>
      <c r="U327" s="51"/>
      <c r="V327" s="51"/>
      <c r="W327" s="51"/>
      <c r="X327" s="32"/>
      <c r="Y327" s="32"/>
      <c r="Z327" s="32"/>
      <c r="AA327" s="32"/>
      <c r="AB327" s="32"/>
      <c r="AC327" s="32"/>
    </row>
    <row r="328" ht="18.0" customHeight="1">
      <c r="A328" s="48"/>
      <c r="B328" s="51"/>
      <c r="C328" s="51"/>
      <c r="D328" s="9"/>
      <c r="E328" s="36"/>
      <c r="F328" s="49"/>
      <c r="G328" s="50"/>
      <c r="H328" s="50"/>
      <c r="I328" s="50"/>
      <c r="J328" s="50"/>
      <c r="K328" s="51"/>
      <c r="L328" s="51"/>
      <c r="M328" s="51"/>
      <c r="N328" s="51"/>
      <c r="O328" s="51"/>
      <c r="P328" s="51"/>
      <c r="Q328" s="51"/>
      <c r="R328" s="36"/>
      <c r="S328" s="51"/>
      <c r="T328" s="51"/>
      <c r="U328" s="51"/>
      <c r="V328" s="51"/>
      <c r="W328" s="51"/>
      <c r="X328" s="32"/>
      <c r="Y328" s="32"/>
      <c r="Z328" s="32"/>
      <c r="AA328" s="32"/>
      <c r="AB328" s="32"/>
      <c r="AC328" s="32"/>
    </row>
    <row r="329" ht="18.0" customHeight="1">
      <c r="A329" s="48"/>
      <c r="B329" s="51"/>
      <c r="C329" s="51"/>
      <c r="D329" s="9"/>
      <c r="E329" s="36"/>
      <c r="F329" s="49"/>
      <c r="G329" s="50"/>
      <c r="H329" s="50"/>
      <c r="I329" s="50"/>
      <c r="J329" s="50"/>
      <c r="K329" s="51"/>
      <c r="L329" s="51"/>
      <c r="M329" s="51"/>
      <c r="N329" s="51"/>
      <c r="O329" s="51"/>
      <c r="P329" s="51"/>
      <c r="Q329" s="51"/>
      <c r="R329" s="36"/>
      <c r="S329" s="51"/>
      <c r="T329" s="51"/>
      <c r="U329" s="51"/>
      <c r="V329" s="51"/>
      <c r="W329" s="51"/>
      <c r="X329" s="32"/>
      <c r="Y329" s="32"/>
      <c r="Z329" s="32"/>
      <c r="AA329" s="32"/>
      <c r="AB329" s="32"/>
      <c r="AC329" s="32"/>
    </row>
    <row r="330" ht="18.0" customHeight="1">
      <c r="A330" s="48"/>
      <c r="B330" s="51"/>
      <c r="C330" s="51"/>
      <c r="D330" s="9"/>
      <c r="E330" s="36"/>
      <c r="F330" s="49"/>
      <c r="G330" s="50"/>
      <c r="H330" s="50"/>
      <c r="I330" s="50"/>
      <c r="J330" s="50"/>
      <c r="K330" s="51"/>
      <c r="L330" s="51"/>
      <c r="M330" s="51"/>
      <c r="N330" s="51"/>
      <c r="O330" s="51"/>
      <c r="P330" s="51"/>
      <c r="Q330" s="51"/>
      <c r="R330" s="36"/>
      <c r="S330" s="51"/>
      <c r="T330" s="51"/>
      <c r="U330" s="51"/>
      <c r="V330" s="51"/>
      <c r="W330" s="51"/>
      <c r="X330" s="32"/>
      <c r="Y330" s="32"/>
      <c r="Z330" s="32"/>
      <c r="AA330" s="32"/>
      <c r="AB330" s="32"/>
      <c r="AC330" s="32"/>
    </row>
    <row r="331" ht="18.0" customHeight="1">
      <c r="A331" s="48"/>
      <c r="B331" s="51"/>
      <c r="C331" s="51"/>
      <c r="D331" s="9"/>
      <c r="E331" s="36"/>
      <c r="F331" s="49"/>
      <c r="G331" s="50"/>
      <c r="H331" s="50"/>
      <c r="I331" s="50"/>
      <c r="J331" s="50"/>
      <c r="K331" s="51"/>
      <c r="L331" s="51"/>
      <c r="M331" s="51"/>
      <c r="N331" s="51"/>
      <c r="O331" s="51"/>
      <c r="P331" s="51"/>
      <c r="Q331" s="51"/>
      <c r="R331" s="36"/>
      <c r="S331" s="51"/>
      <c r="T331" s="51"/>
      <c r="U331" s="51"/>
      <c r="V331" s="51"/>
      <c r="W331" s="51"/>
      <c r="X331" s="32"/>
      <c r="Y331" s="32"/>
      <c r="Z331" s="32"/>
      <c r="AA331" s="32"/>
      <c r="AB331" s="32"/>
      <c r="AC331" s="32"/>
    </row>
    <row r="332" ht="18.0" customHeight="1">
      <c r="A332" s="48"/>
      <c r="B332" s="51"/>
      <c r="C332" s="51"/>
      <c r="D332" s="9"/>
      <c r="E332" s="36"/>
      <c r="F332" s="49"/>
      <c r="G332" s="50"/>
      <c r="H332" s="50"/>
      <c r="I332" s="50"/>
      <c r="J332" s="50"/>
      <c r="K332" s="51"/>
      <c r="L332" s="51"/>
      <c r="M332" s="51"/>
      <c r="N332" s="51"/>
      <c r="O332" s="51"/>
      <c r="P332" s="51"/>
      <c r="Q332" s="51"/>
      <c r="R332" s="36"/>
      <c r="S332" s="51"/>
      <c r="T332" s="51"/>
      <c r="U332" s="51"/>
      <c r="V332" s="51"/>
      <c r="W332" s="51"/>
      <c r="X332" s="32"/>
      <c r="Y332" s="32"/>
      <c r="Z332" s="32"/>
      <c r="AA332" s="32"/>
      <c r="AB332" s="32"/>
      <c r="AC332" s="32"/>
    </row>
    <row r="333" ht="18.0" customHeight="1">
      <c r="A333" s="48"/>
      <c r="B333" s="51"/>
      <c r="C333" s="51"/>
      <c r="D333" s="9"/>
      <c r="E333" s="36"/>
      <c r="F333" s="49"/>
      <c r="G333" s="50"/>
      <c r="H333" s="50"/>
      <c r="I333" s="50"/>
      <c r="J333" s="50"/>
      <c r="K333" s="51"/>
      <c r="L333" s="51"/>
      <c r="M333" s="51"/>
      <c r="N333" s="51"/>
      <c r="O333" s="51"/>
      <c r="P333" s="51"/>
      <c r="Q333" s="51"/>
      <c r="R333" s="36"/>
      <c r="S333" s="51"/>
      <c r="T333" s="51"/>
      <c r="U333" s="51"/>
      <c r="V333" s="51"/>
      <c r="W333" s="51"/>
      <c r="X333" s="32"/>
      <c r="Y333" s="32"/>
      <c r="Z333" s="32"/>
      <c r="AA333" s="32"/>
      <c r="AB333" s="32"/>
      <c r="AC333" s="32"/>
    </row>
    <row r="334" ht="18.0" customHeight="1">
      <c r="A334" s="48"/>
      <c r="B334" s="51"/>
      <c r="C334" s="51"/>
      <c r="D334" s="9"/>
      <c r="E334" s="36"/>
      <c r="F334" s="49"/>
      <c r="G334" s="50"/>
      <c r="H334" s="50"/>
      <c r="I334" s="50"/>
      <c r="J334" s="50"/>
      <c r="K334" s="51"/>
      <c r="L334" s="51"/>
      <c r="M334" s="51"/>
      <c r="N334" s="51"/>
      <c r="O334" s="51"/>
      <c r="P334" s="51"/>
      <c r="Q334" s="51"/>
      <c r="R334" s="36"/>
      <c r="S334" s="51"/>
      <c r="T334" s="51"/>
      <c r="U334" s="51"/>
      <c r="V334" s="51"/>
      <c r="W334" s="51"/>
      <c r="X334" s="32"/>
      <c r="Y334" s="32"/>
      <c r="Z334" s="32"/>
      <c r="AA334" s="32"/>
      <c r="AB334" s="32"/>
      <c r="AC334" s="32"/>
    </row>
    <row r="335" ht="18.0" customHeight="1">
      <c r="A335" s="48"/>
      <c r="B335" s="51"/>
      <c r="C335" s="51"/>
      <c r="D335" s="9"/>
      <c r="E335" s="36"/>
      <c r="F335" s="49"/>
      <c r="G335" s="50"/>
      <c r="H335" s="50"/>
      <c r="I335" s="50"/>
      <c r="J335" s="50"/>
      <c r="K335" s="51"/>
      <c r="L335" s="51"/>
      <c r="M335" s="51"/>
      <c r="N335" s="51"/>
      <c r="O335" s="51"/>
      <c r="P335" s="51"/>
      <c r="Q335" s="51"/>
      <c r="R335" s="36"/>
      <c r="S335" s="51"/>
      <c r="T335" s="51"/>
      <c r="U335" s="51"/>
      <c r="V335" s="51"/>
      <c r="W335" s="51"/>
      <c r="X335" s="32"/>
      <c r="Y335" s="32"/>
      <c r="Z335" s="32"/>
      <c r="AA335" s="32"/>
      <c r="AB335" s="32"/>
      <c r="AC335" s="32"/>
    </row>
    <row r="336" ht="18.0" customHeight="1">
      <c r="A336" s="48"/>
      <c r="B336" s="51"/>
      <c r="C336" s="51"/>
      <c r="D336" s="9"/>
      <c r="E336" s="36"/>
      <c r="F336" s="49"/>
      <c r="G336" s="50"/>
      <c r="H336" s="50"/>
      <c r="I336" s="50"/>
      <c r="J336" s="50"/>
      <c r="K336" s="51"/>
      <c r="L336" s="51"/>
      <c r="M336" s="51"/>
      <c r="N336" s="51"/>
      <c r="O336" s="51"/>
      <c r="P336" s="51"/>
      <c r="Q336" s="51"/>
      <c r="R336" s="36"/>
      <c r="S336" s="51"/>
      <c r="T336" s="51"/>
      <c r="U336" s="51"/>
      <c r="V336" s="51"/>
      <c r="W336" s="51"/>
      <c r="X336" s="32"/>
      <c r="Y336" s="32"/>
      <c r="Z336" s="32"/>
      <c r="AA336" s="32"/>
      <c r="AB336" s="32"/>
      <c r="AC336" s="32"/>
    </row>
    <row r="337" ht="18.0" customHeight="1">
      <c r="A337" s="48"/>
      <c r="B337" s="51"/>
      <c r="C337" s="51"/>
      <c r="D337" s="9"/>
      <c r="E337" s="36"/>
      <c r="F337" s="49"/>
      <c r="G337" s="50"/>
      <c r="H337" s="50"/>
      <c r="I337" s="50"/>
      <c r="J337" s="50"/>
      <c r="K337" s="51"/>
      <c r="L337" s="51"/>
      <c r="M337" s="51"/>
      <c r="N337" s="51"/>
      <c r="O337" s="51"/>
      <c r="P337" s="51"/>
      <c r="Q337" s="51"/>
      <c r="R337" s="36"/>
      <c r="S337" s="51"/>
      <c r="T337" s="51"/>
      <c r="U337" s="51"/>
      <c r="V337" s="51"/>
      <c r="W337" s="51"/>
      <c r="X337" s="32"/>
      <c r="Y337" s="32"/>
      <c r="Z337" s="32"/>
      <c r="AA337" s="32"/>
      <c r="AB337" s="32"/>
      <c r="AC337" s="32"/>
    </row>
    <row r="338" ht="18.0" customHeight="1">
      <c r="A338" s="48"/>
      <c r="B338" s="51"/>
      <c r="C338" s="51"/>
      <c r="D338" s="9"/>
      <c r="E338" s="36"/>
      <c r="F338" s="49"/>
      <c r="G338" s="50"/>
      <c r="H338" s="50"/>
      <c r="I338" s="50"/>
      <c r="J338" s="50"/>
      <c r="K338" s="51"/>
      <c r="L338" s="51"/>
      <c r="M338" s="51"/>
      <c r="N338" s="51"/>
      <c r="O338" s="51"/>
      <c r="P338" s="51"/>
      <c r="Q338" s="51"/>
      <c r="R338" s="36"/>
      <c r="S338" s="51"/>
      <c r="T338" s="51"/>
      <c r="U338" s="51"/>
      <c r="V338" s="51"/>
      <c r="W338" s="51"/>
      <c r="X338" s="32"/>
      <c r="Y338" s="32"/>
      <c r="Z338" s="32"/>
      <c r="AA338" s="32"/>
      <c r="AB338" s="32"/>
      <c r="AC338" s="32"/>
    </row>
    <row r="339" ht="18.0" customHeight="1">
      <c r="A339" s="48"/>
      <c r="B339" s="51"/>
      <c r="C339" s="51"/>
      <c r="D339" s="9"/>
      <c r="E339" s="36"/>
      <c r="F339" s="49"/>
      <c r="G339" s="50"/>
      <c r="H339" s="50"/>
      <c r="I339" s="50"/>
      <c r="J339" s="50"/>
      <c r="K339" s="51"/>
      <c r="L339" s="51"/>
      <c r="M339" s="51"/>
      <c r="N339" s="51"/>
      <c r="O339" s="51"/>
      <c r="P339" s="51"/>
      <c r="Q339" s="51"/>
      <c r="R339" s="36"/>
      <c r="S339" s="51"/>
      <c r="T339" s="51"/>
      <c r="U339" s="51"/>
      <c r="V339" s="51"/>
      <c r="W339" s="51"/>
      <c r="X339" s="32"/>
      <c r="Y339" s="32"/>
      <c r="Z339" s="32"/>
      <c r="AA339" s="32"/>
      <c r="AB339" s="32"/>
      <c r="AC339" s="32"/>
    </row>
    <row r="340" ht="18.0" customHeight="1">
      <c r="A340" s="48"/>
      <c r="B340" s="51"/>
      <c r="C340" s="51"/>
      <c r="D340" s="9"/>
      <c r="E340" s="36"/>
      <c r="F340" s="49"/>
      <c r="G340" s="50"/>
      <c r="H340" s="50"/>
      <c r="I340" s="50"/>
      <c r="J340" s="50"/>
      <c r="K340" s="51"/>
      <c r="L340" s="51"/>
      <c r="M340" s="51"/>
      <c r="N340" s="51"/>
      <c r="O340" s="51"/>
      <c r="P340" s="51"/>
      <c r="Q340" s="51"/>
      <c r="R340" s="36"/>
      <c r="S340" s="51"/>
      <c r="T340" s="51"/>
      <c r="U340" s="51"/>
      <c r="V340" s="51"/>
      <c r="W340" s="51"/>
      <c r="X340" s="32"/>
      <c r="Y340" s="32"/>
      <c r="Z340" s="32"/>
      <c r="AA340" s="32"/>
      <c r="AB340" s="32"/>
      <c r="AC340" s="32"/>
    </row>
    <row r="341" ht="18.0" customHeight="1">
      <c r="A341" s="48"/>
      <c r="B341" s="51"/>
      <c r="C341" s="51"/>
      <c r="D341" s="9"/>
      <c r="E341" s="36"/>
      <c r="F341" s="49"/>
      <c r="G341" s="50"/>
      <c r="H341" s="50"/>
      <c r="I341" s="50"/>
      <c r="J341" s="50"/>
      <c r="K341" s="51"/>
      <c r="L341" s="51"/>
      <c r="M341" s="51"/>
      <c r="N341" s="51"/>
      <c r="O341" s="51"/>
      <c r="P341" s="51"/>
      <c r="Q341" s="51"/>
      <c r="R341" s="36"/>
      <c r="S341" s="51"/>
      <c r="T341" s="51"/>
      <c r="U341" s="51"/>
      <c r="V341" s="51"/>
      <c r="W341" s="51"/>
      <c r="X341" s="32"/>
      <c r="Y341" s="32"/>
      <c r="Z341" s="32"/>
      <c r="AA341" s="32"/>
      <c r="AB341" s="32"/>
      <c r="AC341" s="32"/>
    </row>
    <row r="342" ht="18.0" customHeight="1">
      <c r="A342" s="48"/>
      <c r="B342" s="51"/>
      <c r="C342" s="51"/>
      <c r="D342" s="9"/>
      <c r="E342" s="36"/>
      <c r="F342" s="49"/>
      <c r="G342" s="50"/>
      <c r="H342" s="50"/>
      <c r="I342" s="50"/>
      <c r="J342" s="50"/>
      <c r="K342" s="51"/>
      <c r="L342" s="51"/>
      <c r="M342" s="51"/>
      <c r="N342" s="51"/>
      <c r="O342" s="51"/>
      <c r="P342" s="51"/>
      <c r="Q342" s="51"/>
      <c r="R342" s="36"/>
      <c r="S342" s="51"/>
      <c r="T342" s="51"/>
      <c r="U342" s="51"/>
      <c r="V342" s="51"/>
      <c r="W342" s="51"/>
      <c r="X342" s="32"/>
      <c r="Y342" s="32"/>
      <c r="Z342" s="32"/>
      <c r="AA342" s="32"/>
      <c r="AB342" s="32"/>
      <c r="AC342" s="32"/>
    </row>
    <row r="343" ht="18.0" customHeight="1">
      <c r="A343" s="48"/>
      <c r="B343" s="51"/>
      <c r="C343" s="51"/>
      <c r="D343" s="9"/>
      <c r="E343" s="36"/>
      <c r="F343" s="49"/>
      <c r="G343" s="50"/>
      <c r="H343" s="50"/>
      <c r="I343" s="50"/>
      <c r="J343" s="50"/>
      <c r="K343" s="51"/>
      <c r="L343" s="51"/>
      <c r="M343" s="51"/>
      <c r="N343" s="51"/>
      <c r="O343" s="51"/>
      <c r="P343" s="51"/>
      <c r="Q343" s="51"/>
      <c r="R343" s="36"/>
      <c r="S343" s="51"/>
      <c r="T343" s="51"/>
      <c r="U343" s="51"/>
      <c r="V343" s="51"/>
      <c r="W343" s="51"/>
      <c r="X343" s="32"/>
      <c r="Y343" s="32"/>
      <c r="Z343" s="32"/>
      <c r="AA343" s="32"/>
      <c r="AB343" s="32"/>
      <c r="AC343" s="32"/>
    </row>
    <row r="344" ht="18.0" customHeight="1">
      <c r="A344" s="48"/>
      <c r="B344" s="51"/>
      <c r="C344" s="51"/>
      <c r="D344" s="9"/>
      <c r="E344" s="36"/>
      <c r="F344" s="49"/>
      <c r="G344" s="50"/>
      <c r="H344" s="50"/>
      <c r="I344" s="50"/>
      <c r="J344" s="50"/>
      <c r="K344" s="51"/>
      <c r="L344" s="51"/>
      <c r="M344" s="51"/>
      <c r="N344" s="51"/>
      <c r="O344" s="51"/>
      <c r="P344" s="51"/>
      <c r="Q344" s="51"/>
      <c r="R344" s="36"/>
      <c r="S344" s="51"/>
      <c r="T344" s="51"/>
      <c r="U344" s="51"/>
      <c r="V344" s="51"/>
      <c r="W344" s="51"/>
      <c r="X344" s="32"/>
      <c r="Y344" s="32"/>
      <c r="Z344" s="32"/>
      <c r="AA344" s="32"/>
      <c r="AB344" s="32"/>
      <c r="AC344" s="32"/>
    </row>
    <row r="345" ht="18.0" customHeight="1">
      <c r="A345" s="48"/>
      <c r="B345" s="51"/>
      <c r="C345" s="51"/>
      <c r="D345" s="9"/>
      <c r="E345" s="36"/>
      <c r="F345" s="49"/>
      <c r="G345" s="50"/>
      <c r="H345" s="50"/>
      <c r="I345" s="50"/>
      <c r="J345" s="50"/>
      <c r="K345" s="51"/>
      <c r="L345" s="51"/>
      <c r="M345" s="51"/>
      <c r="N345" s="51"/>
      <c r="O345" s="51"/>
      <c r="P345" s="51"/>
      <c r="Q345" s="51"/>
      <c r="R345" s="36"/>
      <c r="S345" s="51"/>
      <c r="T345" s="51"/>
      <c r="U345" s="51"/>
      <c r="V345" s="51"/>
      <c r="W345" s="51"/>
      <c r="X345" s="32"/>
      <c r="Y345" s="32"/>
      <c r="Z345" s="32"/>
      <c r="AA345" s="32"/>
      <c r="AB345" s="32"/>
      <c r="AC345" s="32"/>
    </row>
    <row r="346" ht="18.0" customHeight="1">
      <c r="A346" s="48"/>
      <c r="B346" s="51"/>
      <c r="C346" s="51"/>
      <c r="D346" s="9"/>
      <c r="E346" s="36"/>
      <c r="F346" s="49"/>
      <c r="G346" s="50"/>
      <c r="H346" s="50"/>
      <c r="I346" s="50"/>
      <c r="J346" s="50"/>
      <c r="K346" s="51"/>
      <c r="L346" s="51"/>
      <c r="M346" s="51"/>
      <c r="N346" s="51"/>
      <c r="O346" s="51"/>
      <c r="P346" s="51"/>
      <c r="Q346" s="51"/>
      <c r="R346" s="36"/>
      <c r="S346" s="51"/>
      <c r="T346" s="51"/>
      <c r="U346" s="51"/>
      <c r="V346" s="51"/>
      <c r="W346" s="51"/>
      <c r="X346" s="32"/>
      <c r="Y346" s="32"/>
      <c r="Z346" s="32"/>
      <c r="AA346" s="32"/>
      <c r="AB346" s="32"/>
      <c r="AC346" s="32"/>
    </row>
    <row r="347" ht="18.0" customHeight="1">
      <c r="A347" s="48"/>
      <c r="B347" s="51"/>
      <c r="C347" s="51"/>
      <c r="D347" s="9"/>
      <c r="E347" s="36"/>
      <c r="F347" s="49"/>
      <c r="G347" s="50"/>
      <c r="H347" s="50"/>
      <c r="I347" s="50"/>
      <c r="J347" s="50"/>
      <c r="K347" s="51"/>
      <c r="L347" s="51"/>
      <c r="M347" s="51"/>
      <c r="N347" s="51"/>
      <c r="O347" s="51"/>
      <c r="P347" s="51"/>
      <c r="Q347" s="51"/>
      <c r="R347" s="36"/>
      <c r="S347" s="51"/>
      <c r="T347" s="51"/>
      <c r="U347" s="51"/>
      <c r="V347" s="51"/>
      <c r="W347" s="51"/>
      <c r="X347" s="32"/>
      <c r="Y347" s="32"/>
      <c r="Z347" s="32"/>
      <c r="AA347" s="32"/>
      <c r="AB347" s="32"/>
      <c r="AC347" s="32"/>
    </row>
    <row r="348" ht="18.0" customHeight="1">
      <c r="A348" s="48"/>
      <c r="B348" s="51"/>
      <c r="C348" s="51"/>
      <c r="D348" s="9"/>
      <c r="E348" s="36"/>
      <c r="F348" s="49"/>
      <c r="G348" s="50"/>
      <c r="H348" s="50"/>
      <c r="I348" s="50"/>
      <c r="J348" s="50"/>
      <c r="K348" s="51"/>
      <c r="L348" s="51"/>
      <c r="M348" s="51"/>
      <c r="N348" s="51"/>
      <c r="O348" s="51"/>
      <c r="P348" s="51"/>
      <c r="Q348" s="51"/>
      <c r="R348" s="36"/>
      <c r="S348" s="51"/>
      <c r="T348" s="51"/>
      <c r="U348" s="51"/>
      <c r="V348" s="51"/>
      <c r="W348" s="51"/>
      <c r="X348" s="32"/>
      <c r="Y348" s="32"/>
      <c r="Z348" s="32"/>
      <c r="AA348" s="32"/>
      <c r="AB348" s="32"/>
      <c r="AC348" s="32"/>
    </row>
    <row r="349" ht="18.0" customHeight="1">
      <c r="A349" s="48"/>
      <c r="B349" s="51"/>
      <c r="C349" s="51"/>
      <c r="D349" s="9"/>
      <c r="E349" s="36"/>
      <c r="F349" s="49"/>
      <c r="G349" s="50"/>
      <c r="H349" s="50"/>
      <c r="I349" s="50"/>
      <c r="J349" s="50"/>
      <c r="K349" s="51"/>
      <c r="L349" s="51"/>
      <c r="M349" s="51"/>
      <c r="N349" s="51"/>
      <c r="O349" s="51"/>
      <c r="P349" s="51"/>
      <c r="Q349" s="51"/>
      <c r="R349" s="36"/>
      <c r="S349" s="51"/>
      <c r="T349" s="51"/>
      <c r="U349" s="51"/>
      <c r="V349" s="51"/>
      <c r="W349" s="51"/>
      <c r="X349" s="32"/>
      <c r="Y349" s="32"/>
      <c r="Z349" s="32"/>
      <c r="AA349" s="32"/>
      <c r="AB349" s="32"/>
      <c r="AC349" s="32"/>
    </row>
    <row r="350" ht="18.0" customHeight="1">
      <c r="A350" s="48"/>
      <c r="B350" s="51"/>
      <c r="C350" s="51"/>
      <c r="D350" s="9"/>
      <c r="E350" s="36"/>
      <c r="F350" s="49"/>
      <c r="G350" s="50"/>
      <c r="H350" s="50"/>
      <c r="I350" s="50"/>
      <c r="J350" s="50"/>
      <c r="K350" s="51"/>
      <c r="L350" s="51"/>
      <c r="M350" s="51"/>
      <c r="N350" s="51"/>
      <c r="O350" s="51"/>
      <c r="P350" s="51"/>
      <c r="Q350" s="51"/>
      <c r="R350" s="36"/>
      <c r="S350" s="51"/>
      <c r="T350" s="51"/>
      <c r="U350" s="51"/>
      <c r="V350" s="51"/>
      <c r="W350" s="51"/>
      <c r="X350" s="32"/>
      <c r="Y350" s="32"/>
      <c r="Z350" s="32"/>
      <c r="AA350" s="32"/>
      <c r="AB350" s="32"/>
      <c r="AC350" s="32"/>
    </row>
    <row r="351" ht="18.0" customHeight="1">
      <c r="A351" s="48"/>
      <c r="B351" s="51"/>
      <c r="C351" s="51"/>
      <c r="D351" s="9"/>
      <c r="E351" s="36"/>
      <c r="F351" s="49"/>
      <c r="G351" s="50"/>
      <c r="H351" s="50"/>
      <c r="I351" s="50"/>
      <c r="J351" s="50"/>
      <c r="K351" s="51"/>
      <c r="L351" s="51"/>
      <c r="M351" s="51"/>
      <c r="N351" s="51"/>
      <c r="O351" s="51"/>
      <c r="P351" s="51"/>
      <c r="Q351" s="51"/>
      <c r="R351" s="36"/>
      <c r="S351" s="51"/>
      <c r="T351" s="51"/>
      <c r="U351" s="51"/>
      <c r="V351" s="51"/>
      <c r="W351" s="51"/>
      <c r="X351" s="32"/>
      <c r="Y351" s="32"/>
      <c r="Z351" s="32"/>
      <c r="AA351" s="32"/>
      <c r="AB351" s="32"/>
      <c r="AC351" s="32"/>
    </row>
    <row r="352" ht="18.0" customHeight="1">
      <c r="A352" s="48"/>
      <c r="B352" s="51"/>
      <c r="C352" s="51"/>
      <c r="D352" s="9"/>
      <c r="E352" s="36"/>
      <c r="F352" s="49"/>
      <c r="G352" s="50"/>
      <c r="H352" s="50"/>
      <c r="I352" s="50"/>
      <c r="J352" s="50"/>
      <c r="K352" s="51"/>
      <c r="L352" s="51"/>
      <c r="M352" s="51"/>
      <c r="N352" s="51"/>
      <c r="O352" s="51"/>
      <c r="P352" s="51"/>
      <c r="Q352" s="51"/>
      <c r="R352" s="36"/>
      <c r="S352" s="51"/>
      <c r="T352" s="51"/>
      <c r="U352" s="51"/>
      <c r="V352" s="51"/>
      <c r="W352" s="51"/>
      <c r="X352" s="32"/>
      <c r="Y352" s="32"/>
      <c r="Z352" s="32"/>
      <c r="AA352" s="32"/>
      <c r="AB352" s="32"/>
      <c r="AC352" s="32"/>
    </row>
    <row r="353" ht="18.0" customHeight="1">
      <c r="A353" s="48"/>
      <c r="B353" s="51"/>
      <c r="C353" s="51"/>
      <c r="D353" s="9"/>
      <c r="E353" s="36"/>
      <c r="F353" s="49"/>
      <c r="G353" s="50"/>
      <c r="H353" s="50"/>
      <c r="I353" s="50"/>
      <c r="J353" s="50"/>
      <c r="K353" s="51"/>
      <c r="L353" s="51"/>
      <c r="M353" s="51"/>
      <c r="N353" s="51"/>
      <c r="O353" s="51"/>
      <c r="P353" s="51"/>
      <c r="Q353" s="51"/>
      <c r="R353" s="36"/>
      <c r="S353" s="51"/>
      <c r="T353" s="51"/>
      <c r="U353" s="51"/>
      <c r="V353" s="51"/>
      <c r="W353" s="51"/>
      <c r="X353" s="32"/>
      <c r="Y353" s="32"/>
      <c r="Z353" s="32"/>
      <c r="AA353" s="32"/>
      <c r="AB353" s="32"/>
      <c r="AC353" s="32"/>
    </row>
    <row r="354" ht="18.0" customHeight="1">
      <c r="A354" s="48"/>
      <c r="B354" s="51"/>
      <c r="C354" s="51"/>
      <c r="D354" s="9"/>
      <c r="E354" s="36"/>
      <c r="F354" s="49"/>
      <c r="G354" s="50"/>
      <c r="H354" s="50"/>
      <c r="I354" s="50"/>
      <c r="J354" s="50"/>
      <c r="K354" s="51"/>
      <c r="L354" s="51"/>
      <c r="M354" s="51"/>
      <c r="N354" s="51"/>
      <c r="O354" s="51"/>
      <c r="P354" s="51"/>
      <c r="Q354" s="51"/>
      <c r="R354" s="36"/>
      <c r="S354" s="51"/>
      <c r="T354" s="51"/>
      <c r="U354" s="51"/>
      <c r="V354" s="51"/>
      <c r="W354" s="51"/>
      <c r="X354" s="32"/>
      <c r="Y354" s="32"/>
      <c r="Z354" s="32"/>
      <c r="AA354" s="32"/>
      <c r="AB354" s="32"/>
      <c r="AC354" s="32"/>
    </row>
    <row r="355" ht="18.0" customHeight="1">
      <c r="A355" s="48"/>
      <c r="B355" s="51"/>
      <c r="C355" s="51"/>
      <c r="D355" s="9"/>
      <c r="E355" s="36"/>
      <c r="F355" s="49"/>
      <c r="G355" s="50"/>
      <c r="H355" s="50"/>
      <c r="I355" s="50"/>
      <c r="J355" s="50"/>
      <c r="K355" s="51"/>
      <c r="L355" s="51"/>
      <c r="M355" s="51"/>
      <c r="N355" s="51"/>
      <c r="O355" s="51"/>
      <c r="P355" s="51"/>
      <c r="Q355" s="51"/>
      <c r="R355" s="36"/>
      <c r="S355" s="51"/>
      <c r="T355" s="51"/>
      <c r="U355" s="51"/>
      <c r="V355" s="51"/>
      <c r="W355" s="51"/>
      <c r="X355" s="32"/>
      <c r="Y355" s="32"/>
      <c r="Z355" s="32"/>
      <c r="AA355" s="32"/>
      <c r="AB355" s="32"/>
      <c r="AC355" s="32"/>
    </row>
    <row r="356" ht="18.0" customHeight="1">
      <c r="A356" s="48"/>
      <c r="B356" s="51"/>
      <c r="C356" s="51"/>
      <c r="D356" s="9"/>
      <c r="E356" s="36"/>
      <c r="F356" s="49"/>
      <c r="G356" s="50"/>
      <c r="H356" s="50"/>
      <c r="I356" s="50"/>
      <c r="J356" s="50"/>
      <c r="K356" s="51"/>
      <c r="L356" s="51"/>
      <c r="M356" s="51"/>
      <c r="N356" s="51"/>
      <c r="O356" s="51"/>
      <c r="P356" s="51"/>
      <c r="Q356" s="51"/>
      <c r="R356" s="36"/>
      <c r="S356" s="51"/>
      <c r="T356" s="51"/>
      <c r="U356" s="51"/>
      <c r="V356" s="51"/>
      <c r="W356" s="51"/>
      <c r="X356" s="32"/>
      <c r="Y356" s="32"/>
      <c r="Z356" s="32"/>
      <c r="AA356" s="32"/>
      <c r="AB356" s="32"/>
      <c r="AC356" s="32"/>
    </row>
    <row r="357" ht="18.0" customHeight="1">
      <c r="A357" s="48"/>
      <c r="B357" s="51"/>
      <c r="C357" s="51"/>
      <c r="D357" s="9"/>
      <c r="E357" s="36"/>
      <c r="F357" s="49"/>
      <c r="G357" s="50"/>
      <c r="H357" s="50"/>
      <c r="I357" s="50"/>
      <c r="J357" s="50"/>
      <c r="K357" s="51"/>
      <c r="L357" s="51"/>
      <c r="M357" s="51"/>
      <c r="N357" s="51"/>
      <c r="O357" s="51"/>
      <c r="P357" s="51"/>
      <c r="Q357" s="51"/>
      <c r="R357" s="36"/>
      <c r="S357" s="51"/>
      <c r="T357" s="51"/>
      <c r="U357" s="51"/>
      <c r="V357" s="51"/>
      <c r="W357" s="51"/>
      <c r="X357" s="32"/>
      <c r="Y357" s="32"/>
      <c r="Z357" s="32"/>
      <c r="AA357" s="32"/>
      <c r="AB357" s="32"/>
      <c r="AC357" s="32"/>
    </row>
    <row r="358" ht="18.0" customHeight="1">
      <c r="A358" s="48"/>
      <c r="B358" s="51"/>
      <c r="C358" s="51"/>
      <c r="D358" s="9"/>
      <c r="E358" s="36"/>
      <c r="F358" s="49"/>
      <c r="G358" s="50"/>
      <c r="H358" s="50"/>
      <c r="I358" s="50"/>
      <c r="J358" s="50"/>
      <c r="K358" s="51"/>
      <c r="L358" s="51"/>
      <c r="M358" s="51"/>
      <c r="N358" s="51"/>
      <c r="O358" s="51"/>
      <c r="P358" s="51"/>
      <c r="Q358" s="51"/>
      <c r="R358" s="36"/>
      <c r="S358" s="51"/>
      <c r="T358" s="51"/>
      <c r="U358" s="51"/>
      <c r="V358" s="51"/>
      <c r="W358" s="51"/>
      <c r="X358" s="32"/>
      <c r="Y358" s="32"/>
      <c r="Z358" s="32"/>
      <c r="AA358" s="32"/>
      <c r="AB358" s="32"/>
      <c r="AC358" s="32"/>
    </row>
    <row r="359" ht="18.0" customHeight="1">
      <c r="A359" s="48"/>
      <c r="B359" s="51"/>
      <c r="C359" s="51"/>
      <c r="D359" s="9"/>
      <c r="E359" s="36"/>
      <c r="F359" s="49"/>
      <c r="G359" s="50"/>
      <c r="H359" s="50"/>
      <c r="I359" s="50"/>
      <c r="J359" s="50"/>
      <c r="K359" s="51"/>
      <c r="L359" s="51"/>
      <c r="M359" s="51"/>
      <c r="N359" s="51"/>
      <c r="O359" s="51"/>
      <c r="P359" s="51"/>
      <c r="Q359" s="51"/>
      <c r="R359" s="36"/>
      <c r="S359" s="51"/>
      <c r="T359" s="51"/>
      <c r="U359" s="51"/>
      <c r="V359" s="51"/>
      <c r="W359" s="51"/>
      <c r="X359" s="32"/>
      <c r="Y359" s="32"/>
      <c r="Z359" s="32"/>
      <c r="AA359" s="32"/>
      <c r="AB359" s="32"/>
      <c r="AC359" s="32"/>
    </row>
    <row r="360" ht="18.0" customHeight="1">
      <c r="A360" s="48"/>
      <c r="B360" s="51"/>
      <c r="C360" s="51"/>
      <c r="D360" s="9"/>
      <c r="E360" s="36"/>
      <c r="F360" s="49"/>
      <c r="G360" s="50"/>
      <c r="H360" s="50"/>
      <c r="I360" s="50"/>
      <c r="J360" s="50"/>
      <c r="K360" s="51"/>
      <c r="L360" s="51"/>
      <c r="M360" s="51"/>
      <c r="N360" s="51"/>
      <c r="O360" s="51"/>
      <c r="P360" s="51"/>
      <c r="Q360" s="51"/>
      <c r="R360" s="36"/>
      <c r="S360" s="51"/>
      <c r="T360" s="51"/>
      <c r="U360" s="51"/>
      <c r="V360" s="51"/>
      <c r="W360" s="51"/>
      <c r="X360" s="32"/>
      <c r="Y360" s="32"/>
      <c r="Z360" s="32"/>
      <c r="AA360" s="32"/>
      <c r="AB360" s="32"/>
      <c r="AC360" s="32"/>
    </row>
    <row r="361" ht="18.0" customHeight="1">
      <c r="A361" s="48"/>
      <c r="B361" s="51"/>
      <c r="C361" s="51"/>
      <c r="D361" s="9"/>
      <c r="E361" s="36"/>
      <c r="F361" s="49"/>
      <c r="G361" s="50"/>
      <c r="H361" s="50"/>
      <c r="I361" s="50"/>
      <c r="J361" s="50"/>
      <c r="K361" s="51"/>
      <c r="L361" s="51"/>
      <c r="M361" s="51"/>
      <c r="N361" s="51"/>
      <c r="O361" s="51"/>
      <c r="P361" s="51"/>
      <c r="Q361" s="51"/>
      <c r="R361" s="36"/>
      <c r="S361" s="51"/>
      <c r="T361" s="51"/>
      <c r="U361" s="51"/>
      <c r="V361" s="51"/>
      <c r="W361" s="51"/>
      <c r="X361" s="32"/>
      <c r="Y361" s="32"/>
      <c r="Z361" s="32"/>
      <c r="AA361" s="32"/>
      <c r="AB361" s="32"/>
      <c r="AC361" s="32"/>
    </row>
    <row r="362" ht="18.0" customHeight="1">
      <c r="A362" s="48"/>
      <c r="B362" s="51"/>
      <c r="C362" s="51"/>
      <c r="D362" s="9"/>
      <c r="E362" s="36"/>
      <c r="F362" s="49"/>
      <c r="G362" s="50"/>
      <c r="H362" s="50"/>
      <c r="I362" s="50"/>
      <c r="J362" s="50"/>
      <c r="K362" s="51"/>
      <c r="L362" s="51"/>
      <c r="M362" s="51"/>
      <c r="N362" s="51"/>
      <c r="O362" s="51"/>
      <c r="P362" s="51"/>
      <c r="Q362" s="51"/>
      <c r="R362" s="36"/>
      <c r="S362" s="51"/>
      <c r="T362" s="51"/>
      <c r="U362" s="51"/>
      <c r="V362" s="51"/>
      <c r="W362" s="51"/>
      <c r="X362" s="32"/>
      <c r="Y362" s="32"/>
      <c r="Z362" s="32"/>
      <c r="AA362" s="32"/>
      <c r="AB362" s="32"/>
      <c r="AC362" s="32"/>
    </row>
    <row r="363" ht="18.0" customHeight="1">
      <c r="A363" s="48"/>
      <c r="B363" s="51"/>
      <c r="C363" s="51"/>
      <c r="D363" s="9"/>
      <c r="E363" s="36"/>
      <c r="F363" s="49"/>
      <c r="G363" s="50"/>
      <c r="H363" s="50"/>
      <c r="I363" s="50"/>
      <c r="J363" s="50"/>
      <c r="K363" s="51"/>
      <c r="L363" s="51"/>
      <c r="M363" s="51"/>
      <c r="N363" s="51"/>
      <c r="O363" s="51"/>
      <c r="P363" s="51"/>
      <c r="Q363" s="51"/>
      <c r="R363" s="36"/>
      <c r="S363" s="51"/>
      <c r="T363" s="51"/>
      <c r="U363" s="51"/>
      <c r="V363" s="51"/>
      <c r="W363" s="51"/>
      <c r="X363" s="32"/>
      <c r="Y363" s="32"/>
      <c r="Z363" s="32"/>
      <c r="AA363" s="32"/>
      <c r="AB363" s="32"/>
      <c r="AC363" s="32"/>
    </row>
    <row r="364" ht="18.0" customHeight="1">
      <c r="A364" s="48"/>
      <c r="B364" s="51"/>
      <c r="C364" s="51"/>
      <c r="D364" s="9"/>
      <c r="E364" s="36"/>
      <c r="F364" s="49"/>
      <c r="G364" s="50"/>
      <c r="H364" s="50"/>
      <c r="I364" s="50"/>
      <c r="J364" s="50"/>
      <c r="K364" s="51"/>
      <c r="L364" s="51"/>
      <c r="M364" s="51"/>
      <c r="N364" s="51"/>
      <c r="O364" s="51"/>
      <c r="P364" s="51"/>
      <c r="Q364" s="51"/>
      <c r="R364" s="36"/>
      <c r="S364" s="51"/>
      <c r="T364" s="51"/>
      <c r="U364" s="51"/>
      <c r="V364" s="51"/>
      <c r="W364" s="51"/>
      <c r="X364" s="32"/>
      <c r="Y364" s="32"/>
      <c r="Z364" s="32"/>
      <c r="AA364" s="32"/>
      <c r="AB364" s="32"/>
      <c r="AC364" s="32"/>
    </row>
    <row r="365" ht="18.0" customHeight="1">
      <c r="A365" s="48"/>
      <c r="B365" s="51"/>
      <c r="C365" s="51"/>
      <c r="D365" s="9"/>
      <c r="E365" s="36"/>
      <c r="F365" s="49"/>
      <c r="G365" s="50"/>
      <c r="H365" s="50"/>
      <c r="I365" s="50"/>
      <c r="J365" s="50"/>
      <c r="K365" s="51"/>
      <c r="L365" s="51"/>
      <c r="M365" s="51"/>
      <c r="N365" s="51"/>
      <c r="O365" s="51"/>
      <c r="P365" s="51"/>
      <c r="Q365" s="51"/>
      <c r="R365" s="36"/>
      <c r="S365" s="51"/>
      <c r="T365" s="51"/>
      <c r="U365" s="51"/>
      <c r="V365" s="51"/>
      <c r="W365" s="51"/>
      <c r="X365" s="32"/>
      <c r="Y365" s="32"/>
      <c r="Z365" s="32"/>
      <c r="AA365" s="32"/>
      <c r="AB365" s="32"/>
      <c r="AC365" s="32"/>
    </row>
    <row r="366" ht="18.0" customHeight="1">
      <c r="A366" s="48"/>
      <c r="B366" s="51"/>
      <c r="C366" s="51"/>
      <c r="D366" s="9"/>
      <c r="E366" s="36"/>
      <c r="F366" s="49"/>
      <c r="G366" s="50"/>
      <c r="H366" s="50"/>
      <c r="I366" s="50"/>
      <c r="J366" s="50"/>
      <c r="K366" s="51"/>
      <c r="L366" s="51"/>
      <c r="M366" s="51"/>
      <c r="N366" s="51"/>
      <c r="O366" s="51"/>
      <c r="P366" s="51"/>
      <c r="Q366" s="51"/>
      <c r="R366" s="36"/>
      <c r="S366" s="51"/>
      <c r="T366" s="51"/>
      <c r="U366" s="51"/>
      <c r="V366" s="51"/>
      <c r="W366" s="51"/>
      <c r="X366" s="32"/>
      <c r="Y366" s="32"/>
      <c r="Z366" s="32"/>
      <c r="AA366" s="32"/>
      <c r="AB366" s="32"/>
      <c r="AC366" s="32"/>
    </row>
    <row r="367" ht="18.0" customHeight="1">
      <c r="A367" s="48"/>
      <c r="B367" s="51"/>
      <c r="C367" s="51"/>
      <c r="D367" s="9"/>
      <c r="E367" s="36"/>
      <c r="F367" s="49"/>
      <c r="G367" s="50"/>
      <c r="H367" s="50"/>
      <c r="I367" s="50"/>
      <c r="J367" s="50"/>
      <c r="K367" s="51"/>
      <c r="L367" s="51"/>
      <c r="M367" s="51"/>
      <c r="N367" s="51"/>
      <c r="O367" s="51"/>
      <c r="P367" s="51"/>
      <c r="Q367" s="51"/>
      <c r="R367" s="36"/>
      <c r="S367" s="51"/>
      <c r="T367" s="51"/>
      <c r="U367" s="51"/>
      <c r="V367" s="51"/>
      <c r="W367" s="51"/>
      <c r="X367" s="32"/>
      <c r="Y367" s="32"/>
      <c r="Z367" s="32"/>
      <c r="AA367" s="32"/>
      <c r="AB367" s="32"/>
      <c r="AC367" s="32"/>
    </row>
    <row r="368" ht="18.0" customHeight="1">
      <c r="A368" s="48"/>
      <c r="B368" s="51"/>
      <c r="C368" s="51"/>
      <c r="D368" s="9"/>
      <c r="E368" s="36"/>
      <c r="F368" s="49"/>
      <c r="G368" s="50"/>
      <c r="H368" s="50"/>
      <c r="I368" s="50"/>
      <c r="J368" s="50"/>
      <c r="K368" s="51"/>
      <c r="L368" s="51"/>
      <c r="M368" s="51"/>
      <c r="N368" s="51"/>
      <c r="O368" s="51"/>
      <c r="P368" s="51"/>
      <c r="Q368" s="51"/>
      <c r="R368" s="36"/>
      <c r="S368" s="51"/>
      <c r="T368" s="51"/>
      <c r="U368" s="51"/>
      <c r="V368" s="51"/>
      <c r="W368" s="51"/>
      <c r="X368" s="32"/>
      <c r="Y368" s="32"/>
      <c r="Z368" s="32"/>
      <c r="AA368" s="32"/>
      <c r="AB368" s="32"/>
      <c r="AC368" s="32"/>
    </row>
    <row r="369" ht="18.0" customHeight="1">
      <c r="A369" s="48"/>
      <c r="B369" s="51"/>
      <c r="C369" s="51"/>
      <c r="D369" s="9"/>
      <c r="E369" s="36"/>
      <c r="F369" s="49"/>
      <c r="G369" s="50"/>
      <c r="H369" s="50"/>
      <c r="I369" s="50"/>
      <c r="J369" s="50"/>
      <c r="K369" s="51"/>
      <c r="L369" s="51"/>
      <c r="M369" s="51"/>
      <c r="N369" s="51"/>
      <c r="O369" s="51"/>
      <c r="P369" s="51"/>
      <c r="Q369" s="51"/>
      <c r="R369" s="36"/>
      <c r="S369" s="51"/>
      <c r="T369" s="51"/>
      <c r="U369" s="51"/>
      <c r="V369" s="51"/>
      <c r="W369" s="51"/>
      <c r="X369" s="32"/>
      <c r="Y369" s="32"/>
      <c r="Z369" s="32"/>
      <c r="AA369" s="32"/>
      <c r="AB369" s="32"/>
      <c r="AC369" s="32"/>
    </row>
    <row r="370" ht="18.0" customHeight="1">
      <c r="A370" s="48"/>
      <c r="B370" s="51"/>
      <c r="C370" s="51"/>
      <c r="D370" s="9"/>
      <c r="E370" s="36"/>
      <c r="F370" s="49"/>
      <c r="G370" s="50"/>
      <c r="H370" s="50"/>
      <c r="I370" s="50"/>
      <c r="J370" s="50"/>
      <c r="K370" s="51"/>
      <c r="L370" s="51"/>
      <c r="M370" s="51"/>
      <c r="N370" s="51"/>
      <c r="O370" s="51"/>
      <c r="P370" s="51"/>
      <c r="Q370" s="51"/>
      <c r="R370" s="36"/>
      <c r="S370" s="51"/>
      <c r="T370" s="51"/>
      <c r="U370" s="51"/>
      <c r="V370" s="51"/>
      <c r="W370" s="51"/>
      <c r="X370" s="32"/>
      <c r="Y370" s="32"/>
      <c r="Z370" s="32"/>
      <c r="AA370" s="32"/>
      <c r="AB370" s="32"/>
      <c r="AC370" s="32"/>
    </row>
    <row r="371" ht="18.0" customHeight="1">
      <c r="A371" s="48"/>
      <c r="B371" s="51"/>
      <c r="C371" s="51"/>
      <c r="D371" s="9"/>
      <c r="E371" s="36"/>
      <c r="F371" s="49"/>
      <c r="G371" s="50"/>
      <c r="H371" s="50"/>
      <c r="I371" s="50"/>
      <c r="J371" s="50"/>
      <c r="K371" s="51"/>
      <c r="L371" s="51"/>
      <c r="M371" s="51"/>
      <c r="N371" s="51"/>
      <c r="O371" s="51"/>
      <c r="P371" s="51"/>
      <c r="Q371" s="51"/>
      <c r="R371" s="36"/>
      <c r="S371" s="51"/>
      <c r="T371" s="51"/>
      <c r="U371" s="51"/>
      <c r="V371" s="51"/>
      <c r="W371" s="51"/>
      <c r="X371" s="32"/>
      <c r="Y371" s="32"/>
      <c r="Z371" s="32"/>
      <c r="AA371" s="32"/>
      <c r="AB371" s="32"/>
      <c r="AC371" s="32"/>
    </row>
    <row r="372" ht="18.0" customHeight="1">
      <c r="A372" s="48"/>
      <c r="B372" s="51"/>
      <c r="C372" s="51"/>
      <c r="D372" s="9"/>
      <c r="E372" s="36"/>
      <c r="F372" s="49"/>
      <c r="G372" s="50"/>
      <c r="H372" s="50"/>
      <c r="I372" s="50"/>
      <c r="J372" s="50"/>
      <c r="K372" s="51"/>
      <c r="L372" s="51"/>
      <c r="M372" s="51"/>
      <c r="N372" s="51"/>
      <c r="O372" s="51"/>
      <c r="P372" s="51"/>
      <c r="Q372" s="51"/>
      <c r="R372" s="36"/>
      <c r="S372" s="51"/>
      <c r="T372" s="51"/>
      <c r="U372" s="51"/>
      <c r="V372" s="51"/>
      <c r="W372" s="51"/>
      <c r="X372" s="32"/>
      <c r="Y372" s="32"/>
      <c r="Z372" s="32"/>
      <c r="AA372" s="32"/>
      <c r="AB372" s="32"/>
      <c r="AC372" s="32"/>
    </row>
    <row r="373" ht="18.0" customHeight="1">
      <c r="A373" s="48"/>
      <c r="B373" s="51"/>
      <c r="C373" s="51"/>
      <c r="D373" s="9"/>
      <c r="E373" s="36"/>
      <c r="F373" s="49"/>
      <c r="G373" s="50"/>
      <c r="H373" s="50"/>
      <c r="I373" s="50"/>
      <c r="J373" s="50"/>
      <c r="K373" s="51"/>
      <c r="L373" s="51"/>
      <c r="M373" s="51"/>
      <c r="N373" s="51"/>
      <c r="O373" s="51"/>
      <c r="P373" s="51"/>
      <c r="Q373" s="51"/>
      <c r="R373" s="36"/>
      <c r="S373" s="51"/>
      <c r="T373" s="51"/>
      <c r="U373" s="51"/>
      <c r="V373" s="51"/>
      <c r="W373" s="51"/>
      <c r="X373" s="32"/>
      <c r="Y373" s="32"/>
      <c r="Z373" s="32"/>
      <c r="AA373" s="32"/>
      <c r="AB373" s="32"/>
      <c r="AC373" s="32"/>
    </row>
    <row r="374" ht="18.0" customHeight="1">
      <c r="A374" s="48"/>
      <c r="B374" s="51"/>
      <c r="C374" s="51"/>
      <c r="D374" s="9"/>
      <c r="E374" s="36"/>
      <c r="F374" s="49"/>
      <c r="G374" s="50"/>
      <c r="H374" s="50"/>
      <c r="I374" s="50"/>
      <c r="J374" s="50"/>
      <c r="K374" s="51"/>
      <c r="L374" s="51"/>
      <c r="M374" s="51"/>
      <c r="N374" s="51"/>
      <c r="O374" s="51"/>
      <c r="P374" s="51"/>
      <c r="Q374" s="51"/>
      <c r="R374" s="36"/>
      <c r="S374" s="51"/>
      <c r="T374" s="51"/>
      <c r="U374" s="51"/>
      <c r="V374" s="51"/>
      <c r="W374" s="51"/>
      <c r="X374" s="32"/>
      <c r="Y374" s="32"/>
      <c r="Z374" s="32"/>
      <c r="AA374" s="32"/>
      <c r="AB374" s="32"/>
      <c r="AC374" s="32"/>
    </row>
    <row r="375" ht="18.0" customHeight="1">
      <c r="A375" s="48"/>
      <c r="B375" s="51"/>
      <c r="C375" s="51"/>
      <c r="D375" s="9"/>
      <c r="E375" s="36"/>
      <c r="F375" s="49"/>
      <c r="G375" s="50"/>
      <c r="H375" s="50"/>
      <c r="I375" s="50"/>
      <c r="J375" s="50"/>
      <c r="K375" s="51"/>
      <c r="L375" s="51"/>
      <c r="M375" s="51"/>
      <c r="N375" s="51"/>
      <c r="O375" s="51"/>
      <c r="P375" s="51"/>
      <c r="Q375" s="51"/>
      <c r="R375" s="36"/>
      <c r="S375" s="51"/>
      <c r="T375" s="51"/>
      <c r="U375" s="51"/>
      <c r="V375" s="51"/>
      <c r="W375" s="51"/>
      <c r="X375" s="32"/>
      <c r="Y375" s="32"/>
      <c r="Z375" s="32"/>
      <c r="AA375" s="32"/>
      <c r="AB375" s="32"/>
      <c r="AC375" s="32"/>
    </row>
    <row r="376" ht="18.0" customHeight="1">
      <c r="A376" s="48"/>
      <c r="B376" s="51"/>
      <c r="C376" s="51"/>
      <c r="D376" s="9"/>
      <c r="E376" s="36"/>
      <c r="F376" s="49"/>
      <c r="G376" s="50"/>
      <c r="H376" s="50"/>
      <c r="I376" s="50"/>
      <c r="J376" s="50"/>
      <c r="K376" s="51"/>
      <c r="L376" s="51"/>
      <c r="M376" s="51"/>
      <c r="N376" s="51"/>
      <c r="O376" s="51"/>
      <c r="P376" s="51"/>
      <c r="Q376" s="51"/>
      <c r="R376" s="36"/>
      <c r="S376" s="51"/>
      <c r="T376" s="51"/>
      <c r="U376" s="51"/>
      <c r="V376" s="51"/>
      <c r="W376" s="51"/>
      <c r="X376" s="32"/>
      <c r="Y376" s="32"/>
      <c r="Z376" s="32"/>
      <c r="AA376" s="32"/>
      <c r="AB376" s="32"/>
      <c r="AC376" s="32"/>
    </row>
    <row r="377" ht="18.0" customHeight="1">
      <c r="A377" s="48"/>
      <c r="B377" s="51"/>
      <c r="C377" s="51"/>
      <c r="D377" s="9"/>
      <c r="E377" s="36"/>
      <c r="F377" s="49"/>
      <c r="G377" s="50"/>
      <c r="H377" s="50"/>
      <c r="I377" s="50"/>
      <c r="J377" s="50"/>
      <c r="K377" s="51"/>
      <c r="L377" s="51"/>
      <c r="M377" s="51"/>
      <c r="N377" s="51"/>
      <c r="O377" s="51"/>
      <c r="P377" s="51"/>
      <c r="Q377" s="51"/>
      <c r="R377" s="36"/>
      <c r="S377" s="51"/>
      <c r="T377" s="51"/>
      <c r="U377" s="51"/>
      <c r="V377" s="51"/>
      <c r="W377" s="51"/>
      <c r="X377" s="32"/>
      <c r="Y377" s="32"/>
      <c r="Z377" s="32"/>
      <c r="AA377" s="32"/>
      <c r="AB377" s="32"/>
      <c r="AC377" s="32"/>
    </row>
    <row r="378" ht="18.0" customHeight="1">
      <c r="A378" s="48"/>
      <c r="B378" s="51"/>
      <c r="C378" s="51"/>
      <c r="D378" s="9"/>
      <c r="E378" s="36"/>
      <c r="F378" s="49"/>
      <c r="G378" s="50"/>
      <c r="H378" s="50"/>
      <c r="I378" s="50"/>
      <c r="J378" s="50"/>
      <c r="K378" s="51"/>
      <c r="L378" s="51"/>
      <c r="M378" s="51"/>
      <c r="N378" s="51"/>
      <c r="O378" s="51"/>
      <c r="P378" s="51"/>
      <c r="Q378" s="51"/>
      <c r="R378" s="36"/>
      <c r="S378" s="51"/>
      <c r="T378" s="51"/>
      <c r="U378" s="51"/>
      <c r="V378" s="51"/>
      <c r="W378" s="51"/>
      <c r="X378" s="32"/>
      <c r="Y378" s="32"/>
      <c r="Z378" s="32"/>
      <c r="AA378" s="32"/>
      <c r="AB378" s="32"/>
      <c r="AC378" s="32"/>
    </row>
    <row r="379" ht="18.0" customHeight="1">
      <c r="A379" s="48"/>
      <c r="B379" s="51"/>
      <c r="C379" s="51"/>
      <c r="D379" s="9"/>
      <c r="E379" s="36"/>
      <c r="F379" s="49"/>
      <c r="G379" s="50"/>
      <c r="H379" s="50"/>
      <c r="I379" s="50"/>
      <c r="J379" s="50"/>
      <c r="K379" s="51"/>
      <c r="L379" s="51"/>
      <c r="M379" s="51"/>
      <c r="N379" s="51"/>
      <c r="O379" s="51"/>
      <c r="P379" s="51"/>
      <c r="Q379" s="51"/>
      <c r="R379" s="36"/>
      <c r="S379" s="51"/>
      <c r="T379" s="51"/>
      <c r="U379" s="51"/>
      <c r="V379" s="51"/>
      <c r="W379" s="51"/>
      <c r="X379" s="32"/>
      <c r="Y379" s="32"/>
      <c r="Z379" s="32"/>
      <c r="AA379" s="32"/>
      <c r="AB379" s="32"/>
      <c r="AC379" s="32"/>
    </row>
    <row r="380" ht="18.0" customHeight="1">
      <c r="A380" s="48"/>
      <c r="B380" s="51"/>
      <c r="C380" s="51"/>
      <c r="D380" s="9"/>
      <c r="E380" s="36"/>
      <c r="F380" s="49"/>
      <c r="G380" s="50"/>
      <c r="H380" s="50"/>
      <c r="I380" s="50"/>
      <c r="J380" s="50"/>
      <c r="K380" s="51"/>
      <c r="L380" s="51"/>
      <c r="M380" s="51"/>
      <c r="N380" s="51"/>
      <c r="O380" s="51"/>
      <c r="P380" s="51"/>
      <c r="Q380" s="51"/>
      <c r="R380" s="36"/>
      <c r="S380" s="51"/>
      <c r="T380" s="51"/>
      <c r="U380" s="51"/>
      <c r="V380" s="51"/>
      <c r="W380" s="51"/>
      <c r="X380" s="32"/>
      <c r="Y380" s="32"/>
      <c r="Z380" s="32"/>
      <c r="AA380" s="32"/>
      <c r="AB380" s="32"/>
      <c r="AC380" s="32"/>
    </row>
    <row r="381" ht="18.0" customHeight="1">
      <c r="A381" s="48"/>
      <c r="B381" s="51"/>
      <c r="C381" s="51"/>
      <c r="D381" s="9"/>
      <c r="E381" s="36"/>
      <c r="F381" s="49"/>
      <c r="G381" s="50"/>
      <c r="H381" s="50"/>
      <c r="I381" s="50"/>
      <c r="J381" s="50"/>
      <c r="K381" s="51"/>
      <c r="L381" s="51"/>
      <c r="M381" s="51"/>
      <c r="N381" s="51"/>
      <c r="O381" s="51"/>
      <c r="P381" s="51"/>
      <c r="Q381" s="51"/>
      <c r="R381" s="36"/>
      <c r="S381" s="51"/>
      <c r="T381" s="51"/>
      <c r="U381" s="51"/>
      <c r="V381" s="51"/>
      <c r="W381" s="51"/>
      <c r="X381" s="32"/>
      <c r="Y381" s="32"/>
      <c r="Z381" s="32"/>
      <c r="AA381" s="32"/>
      <c r="AB381" s="32"/>
      <c r="AC381" s="32"/>
    </row>
    <row r="382" ht="18.0" customHeight="1">
      <c r="A382" s="48"/>
      <c r="B382" s="51"/>
      <c r="C382" s="51"/>
      <c r="D382" s="9"/>
      <c r="E382" s="36"/>
      <c r="F382" s="49"/>
      <c r="G382" s="50"/>
      <c r="H382" s="50"/>
      <c r="I382" s="50"/>
      <c r="J382" s="50"/>
      <c r="K382" s="51"/>
      <c r="L382" s="51"/>
      <c r="M382" s="51"/>
      <c r="N382" s="51"/>
      <c r="O382" s="51"/>
      <c r="P382" s="51"/>
      <c r="Q382" s="51"/>
      <c r="R382" s="36"/>
      <c r="S382" s="51"/>
      <c r="T382" s="51"/>
      <c r="U382" s="51"/>
      <c r="V382" s="51"/>
      <c r="W382" s="51"/>
      <c r="X382" s="32"/>
      <c r="Y382" s="32"/>
      <c r="Z382" s="32"/>
      <c r="AA382" s="32"/>
      <c r="AB382" s="32"/>
      <c r="AC382" s="32"/>
    </row>
    <row r="383" ht="18.0" customHeight="1">
      <c r="A383" s="48"/>
      <c r="B383" s="51"/>
      <c r="C383" s="51"/>
      <c r="D383" s="9"/>
      <c r="E383" s="36"/>
      <c r="F383" s="49"/>
      <c r="G383" s="50"/>
      <c r="H383" s="50"/>
      <c r="I383" s="50"/>
      <c r="J383" s="50"/>
      <c r="K383" s="51"/>
      <c r="L383" s="51"/>
      <c r="M383" s="51"/>
      <c r="N383" s="51"/>
      <c r="O383" s="51"/>
      <c r="P383" s="51"/>
      <c r="Q383" s="51"/>
      <c r="R383" s="36"/>
      <c r="S383" s="51"/>
      <c r="T383" s="51"/>
      <c r="U383" s="51"/>
      <c r="V383" s="51"/>
      <c r="W383" s="51"/>
      <c r="X383" s="32"/>
      <c r="Y383" s="32"/>
      <c r="Z383" s="32"/>
      <c r="AA383" s="32"/>
      <c r="AB383" s="32"/>
      <c r="AC383" s="32"/>
    </row>
    <row r="384" ht="18.0" customHeight="1">
      <c r="A384" s="48"/>
      <c r="B384" s="51"/>
      <c r="C384" s="51"/>
      <c r="D384" s="9"/>
      <c r="E384" s="36"/>
      <c r="F384" s="49"/>
      <c r="G384" s="50"/>
      <c r="H384" s="50"/>
      <c r="I384" s="50"/>
      <c r="J384" s="50"/>
      <c r="K384" s="51"/>
      <c r="L384" s="51"/>
      <c r="M384" s="51"/>
      <c r="N384" s="51"/>
      <c r="O384" s="51"/>
      <c r="P384" s="51"/>
      <c r="Q384" s="51"/>
      <c r="R384" s="36"/>
      <c r="S384" s="51"/>
      <c r="T384" s="51"/>
      <c r="U384" s="51"/>
      <c r="V384" s="51"/>
      <c r="W384" s="51"/>
      <c r="X384" s="32"/>
      <c r="Y384" s="32"/>
      <c r="Z384" s="32"/>
      <c r="AA384" s="32"/>
      <c r="AB384" s="32"/>
      <c r="AC384" s="32"/>
    </row>
    <row r="385" ht="18.0" customHeight="1">
      <c r="A385" s="48"/>
      <c r="B385" s="51"/>
      <c r="C385" s="51"/>
      <c r="D385" s="9"/>
      <c r="E385" s="36"/>
      <c r="F385" s="49"/>
      <c r="G385" s="50"/>
      <c r="H385" s="50"/>
      <c r="I385" s="50"/>
      <c r="J385" s="50"/>
      <c r="K385" s="51"/>
      <c r="L385" s="51"/>
      <c r="M385" s="51"/>
      <c r="N385" s="51"/>
      <c r="O385" s="51"/>
      <c r="P385" s="51"/>
      <c r="Q385" s="51"/>
      <c r="R385" s="36"/>
      <c r="S385" s="51"/>
      <c r="T385" s="51"/>
      <c r="U385" s="51"/>
      <c r="V385" s="51"/>
      <c r="W385" s="51"/>
      <c r="X385" s="32"/>
      <c r="Y385" s="32"/>
      <c r="Z385" s="32"/>
      <c r="AA385" s="32"/>
      <c r="AB385" s="32"/>
      <c r="AC385" s="32"/>
    </row>
    <row r="386" ht="18.0" customHeight="1">
      <c r="A386" s="48"/>
      <c r="B386" s="51"/>
      <c r="C386" s="51"/>
      <c r="D386" s="9"/>
      <c r="E386" s="36"/>
      <c r="F386" s="49"/>
      <c r="G386" s="50"/>
      <c r="H386" s="50"/>
      <c r="I386" s="50"/>
      <c r="J386" s="50"/>
      <c r="K386" s="51"/>
      <c r="L386" s="51"/>
      <c r="M386" s="51"/>
      <c r="N386" s="51"/>
      <c r="O386" s="51"/>
      <c r="P386" s="51"/>
      <c r="Q386" s="51"/>
      <c r="R386" s="36"/>
      <c r="S386" s="51"/>
      <c r="T386" s="51"/>
      <c r="U386" s="51"/>
      <c r="V386" s="51"/>
      <c r="W386" s="51"/>
      <c r="X386" s="32"/>
      <c r="Y386" s="32"/>
      <c r="Z386" s="32"/>
      <c r="AA386" s="32"/>
      <c r="AB386" s="32"/>
      <c r="AC386" s="32"/>
    </row>
    <row r="387" ht="18.0" customHeight="1">
      <c r="A387" s="48"/>
      <c r="B387" s="51"/>
      <c r="C387" s="51"/>
      <c r="D387" s="9"/>
      <c r="E387" s="36"/>
      <c r="F387" s="49"/>
      <c r="G387" s="50"/>
      <c r="H387" s="50"/>
      <c r="I387" s="50"/>
      <c r="J387" s="50"/>
      <c r="K387" s="51"/>
      <c r="L387" s="51"/>
      <c r="M387" s="51"/>
      <c r="N387" s="51"/>
      <c r="O387" s="51"/>
      <c r="P387" s="51"/>
      <c r="Q387" s="51"/>
      <c r="R387" s="36"/>
      <c r="S387" s="51"/>
      <c r="T387" s="51"/>
      <c r="U387" s="51"/>
      <c r="V387" s="51"/>
      <c r="W387" s="51"/>
      <c r="X387" s="32"/>
      <c r="Y387" s="32"/>
      <c r="Z387" s="32"/>
      <c r="AA387" s="32"/>
      <c r="AB387" s="32"/>
      <c r="AC387" s="32"/>
    </row>
    <row r="388" ht="18.0" customHeight="1">
      <c r="A388" s="48"/>
      <c r="B388" s="51"/>
      <c r="C388" s="51"/>
      <c r="D388" s="9"/>
      <c r="E388" s="36"/>
      <c r="F388" s="49"/>
      <c r="G388" s="50"/>
      <c r="H388" s="50"/>
      <c r="I388" s="50"/>
      <c r="J388" s="50"/>
      <c r="K388" s="51"/>
      <c r="L388" s="51"/>
      <c r="M388" s="51"/>
      <c r="N388" s="51"/>
      <c r="O388" s="51"/>
      <c r="P388" s="51"/>
      <c r="Q388" s="51"/>
      <c r="R388" s="36"/>
      <c r="S388" s="51"/>
      <c r="T388" s="51"/>
      <c r="U388" s="51"/>
      <c r="V388" s="51"/>
      <c r="W388" s="51"/>
      <c r="X388" s="32"/>
      <c r="Y388" s="32"/>
      <c r="Z388" s="32"/>
      <c r="AA388" s="32"/>
      <c r="AB388" s="32"/>
      <c r="AC388" s="32"/>
    </row>
    <row r="389" ht="18.0" customHeight="1">
      <c r="A389" s="48"/>
      <c r="B389" s="51"/>
      <c r="C389" s="51"/>
      <c r="D389" s="9"/>
      <c r="E389" s="36"/>
      <c r="F389" s="49"/>
      <c r="G389" s="50"/>
      <c r="H389" s="50"/>
      <c r="I389" s="50"/>
      <c r="J389" s="50"/>
      <c r="K389" s="51"/>
      <c r="L389" s="51"/>
      <c r="M389" s="51"/>
      <c r="N389" s="51"/>
      <c r="O389" s="51"/>
      <c r="P389" s="51"/>
      <c r="Q389" s="51"/>
      <c r="R389" s="36"/>
      <c r="S389" s="51"/>
      <c r="T389" s="51"/>
      <c r="U389" s="51"/>
      <c r="V389" s="51"/>
      <c r="W389" s="51"/>
      <c r="X389" s="32"/>
      <c r="Y389" s="32"/>
      <c r="Z389" s="32"/>
      <c r="AA389" s="32"/>
      <c r="AB389" s="32"/>
      <c r="AC389" s="32"/>
    </row>
    <row r="390" ht="18.0" customHeight="1">
      <c r="A390" s="48"/>
      <c r="B390" s="51"/>
      <c r="C390" s="51"/>
      <c r="D390" s="9"/>
      <c r="E390" s="36"/>
      <c r="F390" s="49"/>
      <c r="G390" s="50"/>
      <c r="H390" s="50"/>
      <c r="I390" s="50"/>
      <c r="J390" s="50"/>
      <c r="K390" s="51"/>
      <c r="L390" s="51"/>
      <c r="M390" s="51"/>
      <c r="N390" s="51"/>
      <c r="O390" s="51"/>
      <c r="P390" s="51"/>
      <c r="Q390" s="51"/>
      <c r="R390" s="36"/>
      <c r="S390" s="51"/>
      <c r="T390" s="51"/>
      <c r="U390" s="51"/>
      <c r="V390" s="51"/>
      <c r="W390" s="51"/>
      <c r="X390" s="32"/>
      <c r="Y390" s="32"/>
      <c r="Z390" s="32"/>
      <c r="AA390" s="32"/>
      <c r="AB390" s="32"/>
      <c r="AC390" s="32"/>
    </row>
    <row r="391" ht="18.0" customHeight="1">
      <c r="A391" s="48"/>
      <c r="B391" s="51"/>
      <c r="C391" s="51"/>
      <c r="D391" s="9"/>
      <c r="E391" s="36"/>
      <c r="F391" s="49"/>
      <c r="G391" s="50"/>
      <c r="H391" s="50"/>
      <c r="I391" s="50"/>
      <c r="J391" s="50"/>
      <c r="K391" s="51"/>
      <c r="L391" s="51"/>
      <c r="M391" s="51"/>
      <c r="N391" s="51"/>
      <c r="O391" s="51"/>
      <c r="P391" s="51"/>
      <c r="Q391" s="51"/>
      <c r="R391" s="36"/>
      <c r="S391" s="51"/>
      <c r="T391" s="51"/>
      <c r="U391" s="51"/>
      <c r="V391" s="51"/>
      <c r="W391" s="51"/>
      <c r="X391" s="32"/>
      <c r="Y391" s="32"/>
      <c r="Z391" s="32"/>
      <c r="AA391" s="32"/>
      <c r="AB391" s="32"/>
      <c r="AC391" s="32"/>
    </row>
    <row r="392" ht="18.0" customHeight="1">
      <c r="A392" s="48"/>
      <c r="B392" s="51"/>
      <c r="C392" s="51"/>
      <c r="D392" s="9"/>
      <c r="E392" s="36"/>
      <c r="F392" s="49"/>
      <c r="G392" s="50"/>
      <c r="H392" s="50"/>
      <c r="I392" s="50"/>
      <c r="J392" s="50"/>
      <c r="K392" s="51"/>
      <c r="L392" s="51"/>
      <c r="M392" s="51"/>
      <c r="N392" s="51"/>
      <c r="O392" s="51"/>
      <c r="P392" s="51"/>
      <c r="Q392" s="51"/>
      <c r="R392" s="36"/>
      <c r="S392" s="51"/>
      <c r="T392" s="51"/>
      <c r="U392" s="51"/>
      <c r="V392" s="51"/>
      <c r="W392" s="51"/>
      <c r="X392" s="32"/>
      <c r="Y392" s="32"/>
      <c r="Z392" s="32"/>
      <c r="AA392" s="32"/>
      <c r="AB392" s="32"/>
      <c r="AC392" s="32"/>
    </row>
    <row r="393" ht="18.0" customHeight="1">
      <c r="A393" s="48"/>
      <c r="B393" s="51"/>
      <c r="C393" s="51"/>
      <c r="D393" s="9"/>
      <c r="E393" s="36"/>
      <c r="F393" s="49"/>
      <c r="G393" s="50"/>
      <c r="H393" s="50"/>
      <c r="I393" s="50"/>
      <c r="J393" s="50"/>
      <c r="K393" s="51"/>
      <c r="L393" s="51"/>
      <c r="M393" s="51"/>
      <c r="N393" s="51"/>
      <c r="O393" s="51"/>
      <c r="P393" s="51"/>
      <c r="Q393" s="51"/>
      <c r="R393" s="36"/>
      <c r="S393" s="51"/>
      <c r="T393" s="51"/>
      <c r="U393" s="51"/>
      <c r="V393" s="51"/>
      <c r="W393" s="51"/>
      <c r="X393" s="32"/>
      <c r="Y393" s="32"/>
      <c r="Z393" s="32"/>
      <c r="AA393" s="32"/>
      <c r="AB393" s="32"/>
      <c r="AC393" s="32"/>
    </row>
    <row r="394" ht="18.0" customHeight="1">
      <c r="A394" s="48"/>
      <c r="B394" s="51"/>
      <c r="C394" s="51"/>
      <c r="D394" s="9"/>
      <c r="E394" s="36"/>
      <c r="F394" s="49"/>
      <c r="G394" s="50"/>
      <c r="H394" s="50"/>
      <c r="I394" s="50"/>
      <c r="J394" s="50"/>
      <c r="K394" s="51"/>
      <c r="L394" s="51"/>
      <c r="M394" s="51"/>
      <c r="N394" s="51"/>
      <c r="O394" s="51"/>
      <c r="P394" s="51"/>
      <c r="Q394" s="51"/>
      <c r="R394" s="36"/>
      <c r="S394" s="51"/>
      <c r="T394" s="51"/>
      <c r="U394" s="51"/>
      <c r="V394" s="51"/>
      <c r="W394" s="51"/>
      <c r="X394" s="32"/>
      <c r="Y394" s="32"/>
      <c r="Z394" s="32"/>
      <c r="AA394" s="32"/>
      <c r="AB394" s="32"/>
      <c r="AC394" s="32"/>
    </row>
    <row r="395" ht="18.0" customHeight="1">
      <c r="A395" s="48"/>
      <c r="B395" s="51"/>
      <c r="C395" s="51"/>
      <c r="D395" s="9"/>
      <c r="E395" s="36"/>
      <c r="F395" s="49"/>
      <c r="G395" s="50"/>
      <c r="H395" s="50"/>
      <c r="I395" s="50"/>
      <c r="J395" s="50"/>
      <c r="K395" s="51"/>
      <c r="L395" s="51"/>
      <c r="M395" s="51"/>
      <c r="N395" s="51"/>
      <c r="O395" s="51"/>
      <c r="P395" s="51"/>
      <c r="Q395" s="51"/>
      <c r="R395" s="36"/>
      <c r="S395" s="51"/>
      <c r="T395" s="51"/>
      <c r="U395" s="51"/>
      <c r="V395" s="51"/>
      <c r="W395" s="51"/>
      <c r="X395" s="32"/>
      <c r="Y395" s="32"/>
      <c r="Z395" s="32"/>
      <c r="AA395" s="32"/>
      <c r="AB395" s="32"/>
      <c r="AC395" s="32"/>
    </row>
    <row r="396" ht="18.0" customHeight="1">
      <c r="A396" s="48"/>
      <c r="B396" s="51"/>
      <c r="C396" s="51"/>
      <c r="D396" s="9"/>
      <c r="E396" s="36"/>
      <c r="F396" s="49"/>
      <c r="G396" s="50"/>
      <c r="H396" s="50"/>
      <c r="I396" s="50"/>
      <c r="J396" s="50"/>
      <c r="K396" s="51"/>
      <c r="L396" s="51"/>
      <c r="M396" s="51"/>
      <c r="N396" s="51"/>
      <c r="O396" s="51"/>
      <c r="P396" s="51"/>
      <c r="Q396" s="51"/>
      <c r="R396" s="36"/>
      <c r="S396" s="51"/>
      <c r="T396" s="51"/>
      <c r="U396" s="51"/>
      <c r="V396" s="51"/>
      <c r="W396" s="51"/>
      <c r="X396" s="32"/>
      <c r="Y396" s="32"/>
      <c r="Z396" s="32"/>
      <c r="AA396" s="32"/>
      <c r="AB396" s="32"/>
      <c r="AC396" s="32"/>
    </row>
    <row r="397" ht="18.0" customHeight="1">
      <c r="A397" s="48"/>
      <c r="B397" s="51"/>
      <c r="C397" s="51"/>
      <c r="D397" s="9"/>
      <c r="E397" s="36"/>
      <c r="F397" s="49"/>
      <c r="G397" s="50"/>
      <c r="H397" s="50"/>
      <c r="I397" s="50"/>
      <c r="J397" s="50"/>
      <c r="K397" s="51"/>
      <c r="L397" s="51"/>
      <c r="M397" s="51"/>
      <c r="N397" s="51"/>
      <c r="O397" s="51"/>
      <c r="P397" s="51"/>
      <c r="Q397" s="51"/>
      <c r="R397" s="36"/>
      <c r="S397" s="51"/>
      <c r="T397" s="51"/>
      <c r="U397" s="51"/>
      <c r="V397" s="51"/>
      <c r="W397" s="51"/>
      <c r="X397" s="32"/>
      <c r="Y397" s="32"/>
      <c r="Z397" s="32"/>
      <c r="AA397" s="32"/>
      <c r="AB397" s="32"/>
      <c r="AC397" s="32"/>
    </row>
    <row r="398" ht="18.0" customHeight="1">
      <c r="A398" s="48"/>
      <c r="B398" s="51"/>
      <c r="C398" s="51"/>
      <c r="D398" s="9"/>
      <c r="E398" s="36"/>
      <c r="F398" s="49"/>
      <c r="G398" s="50"/>
      <c r="H398" s="50"/>
      <c r="I398" s="50"/>
      <c r="J398" s="50"/>
      <c r="K398" s="51"/>
      <c r="L398" s="51"/>
      <c r="M398" s="51"/>
      <c r="N398" s="51"/>
      <c r="O398" s="51"/>
      <c r="P398" s="51"/>
      <c r="Q398" s="51"/>
      <c r="R398" s="36"/>
      <c r="S398" s="51"/>
      <c r="T398" s="51"/>
      <c r="U398" s="51"/>
      <c r="V398" s="51"/>
      <c r="W398" s="51"/>
      <c r="X398" s="32"/>
      <c r="Y398" s="32"/>
      <c r="Z398" s="32"/>
      <c r="AA398" s="32"/>
      <c r="AB398" s="32"/>
      <c r="AC398" s="32"/>
    </row>
    <row r="399" ht="18.0" customHeight="1">
      <c r="A399" s="48"/>
      <c r="B399" s="51"/>
      <c r="C399" s="51"/>
      <c r="D399" s="9"/>
      <c r="E399" s="36"/>
      <c r="F399" s="49"/>
      <c r="G399" s="50"/>
      <c r="H399" s="50"/>
      <c r="I399" s="50"/>
      <c r="J399" s="50"/>
      <c r="K399" s="51"/>
      <c r="L399" s="51"/>
      <c r="M399" s="51"/>
      <c r="N399" s="51"/>
      <c r="O399" s="51"/>
      <c r="P399" s="51"/>
      <c r="Q399" s="51"/>
      <c r="R399" s="36"/>
      <c r="S399" s="51"/>
      <c r="T399" s="51"/>
      <c r="U399" s="51"/>
      <c r="V399" s="51"/>
      <c r="W399" s="51"/>
      <c r="X399" s="32"/>
      <c r="Y399" s="32"/>
      <c r="Z399" s="32"/>
      <c r="AA399" s="32"/>
      <c r="AB399" s="32"/>
      <c r="AC399" s="32"/>
    </row>
    <row r="400" ht="18.0" customHeight="1">
      <c r="A400" s="48"/>
      <c r="B400" s="51"/>
      <c r="C400" s="51"/>
      <c r="D400" s="9"/>
      <c r="E400" s="36"/>
      <c r="F400" s="49"/>
      <c r="G400" s="50"/>
      <c r="H400" s="50"/>
      <c r="I400" s="50"/>
      <c r="J400" s="50"/>
      <c r="K400" s="51"/>
      <c r="L400" s="51"/>
      <c r="M400" s="51"/>
      <c r="N400" s="51"/>
      <c r="O400" s="51"/>
      <c r="P400" s="51"/>
      <c r="Q400" s="51"/>
      <c r="R400" s="36"/>
      <c r="S400" s="51"/>
      <c r="T400" s="51"/>
      <c r="U400" s="51"/>
      <c r="V400" s="51"/>
      <c r="W400" s="51"/>
      <c r="X400" s="32"/>
      <c r="Y400" s="32"/>
      <c r="Z400" s="32"/>
      <c r="AA400" s="32"/>
      <c r="AB400" s="32"/>
      <c r="AC400" s="32"/>
    </row>
    <row r="401" ht="18.0" customHeight="1">
      <c r="A401" s="48"/>
      <c r="B401" s="51"/>
      <c r="C401" s="51"/>
      <c r="D401" s="9"/>
      <c r="E401" s="36"/>
      <c r="F401" s="49"/>
      <c r="G401" s="50"/>
      <c r="H401" s="50"/>
      <c r="I401" s="50"/>
      <c r="J401" s="50"/>
      <c r="K401" s="51"/>
      <c r="L401" s="51"/>
      <c r="M401" s="51"/>
      <c r="N401" s="51"/>
      <c r="O401" s="51"/>
      <c r="P401" s="51"/>
      <c r="Q401" s="51"/>
      <c r="R401" s="36"/>
      <c r="S401" s="51"/>
      <c r="T401" s="51"/>
      <c r="U401" s="51"/>
      <c r="V401" s="51"/>
      <c r="W401" s="51"/>
      <c r="X401" s="32"/>
      <c r="Y401" s="32"/>
      <c r="Z401" s="32"/>
      <c r="AA401" s="32"/>
      <c r="AB401" s="32"/>
      <c r="AC401" s="32"/>
    </row>
    <row r="402" ht="18.0" customHeight="1">
      <c r="A402" s="48"/>
      <c r="B402" s="51"/>
      <c r="C402" s="51"/>
      <c r="D402" s="9"/>
      <c r="E402" s="36"/>
      <c r="F402" s="49"/>
      <c r="G402" s="50"/>
      <c r="H402" s="50"/>
      <c r="I402" s="50"/>
      <c r="J402" s="50"/>
      <c r="K402" s="51"/>
      <c r="L402" s="51"/>
      <c r="M402" s="51"/>
      <c r="N402" s="51"/>
      <c r="O402" s="51"/>
      <c r="P402" s="51"/>
      <c r="Q402" s="51"/>
      <c r="R402" s="36"/>
      <c r="S402" s="51"/>
      <c r="T402" s="51"/>
      <c r="U402" s="51"/>
      <c r="V402" s="51"/>
      <c r="W402" s="51"/>
      <c r="X402" s="32"/>
      <c r="Y402" s="32"/>
      <c r="Z402" s="32"/>
      <c r="AA402" s="32"/>
      <c r="AB402" s="32"/>
      <c r="AC402" s="32"/>
    </row>
    <row r="403" ht="18.0" customHeight="1">
      <c r="A403" s="48"/>
      <c r="B403" s="51"/>
      <c r="C403" s="51"/>
      <c r="D403" s="9"/>
      <c r="E403" s="36"/>
      <c r="F403" s="49"/>
      <c r="G403" s="50"/>
      <c r="H403" s="50"/>
      <c r="I403" s="50"/>
      <c r="J403" s="50"/>
      <c r="K403" s="51"/>
      <c r="L403" s="51"/>
      <c r="M403" s="51"/>
      <c r="N403" s="51"/>
      <c r="O403" s="51"/>
      <c r="P403" s="51"/>
      <c r="Q403" s="51"/>
      <c r="R403" s="36"/>
      <c r="S403" s="51"/>
      <c r="T403" s="51"/>
      <c r="U403" s="51"/>
      <c r="V403" s="51"/>
      <c r="W403" s="51"/>
      <c r="X403" s="32"/>
      <c r="Y403" s="32"/>
      <c r="Z403" s="32"/>
      <c r="AA403" s="32"/>
      <c r="AB403" s="32"/>
      <c r="AC403" s="32"/>
    </row>
    <row r="404" ht="18.0" customHeight="1">
      <c r="A404" s="48"/>
      <c r="B404" s="51"/>
      <c r="C404" s="51"/>
      <c r="D404" s="9"/>
      <c r="E404" s="36"/>
      <c r="F404" s="49"/>
      <c r="G404" s="50"/>
      <c r="H404" s="50"/>
      <c r="I404" s="50"/>
      <c r="J404" s="50"/>
      <c r="K404" s="51"/>
      <c r="L404" s="51"/>
      <c r="M404" s="51"/>
      <c r="N404" s="51"/>
      <c r="O404" s="51"/>
      <c r="P404" s="51"/>
      <c r="Q404" s="51"/>
      <c r="R404" s="36"/>
      <c r="S404" s="51"/>
      <c r="T404" s="51"/>
      <c r="U404" s="51"/>
      <c r="V404" s="51"/>
      <c r="W404" s="51"/>
      <c r="X404" s="32"/>
      <c r="Y404" s="32"/>
      <c r="Z404" s="32"/>
      <c r="AA404" s="32"/>
      <c r="AB404" s="32"/>
      <c r="AC404" s="32"/>
    </row>
    <row r="405" ht="18.0" customHeight="1">
      <c r="A405" s="48"/>
      <c r="B405" s="51"/>
      <c r="C405" s="51"/>
      <c r="D405" s="9"/>
      <c r="E405" s="36"/>
      <c r="F405" s="49"/>
      <c r="G405" s="50"/>
      <c r="H405" s="50"/>
      <c r="I405" s="50"/>
      <c r="J405" s="50"/>
      <c r="K405" s="51"/>
      <c r="L405" s="51"/>
      <c r="M405" s="51"/>
      <c r="N405" s="51"/>
      <c r="O405" s="51"/>
      <c r="P405" s="51"/>
      <c r="Q405" s="51"/>
      <c r="R405" s="36"/>
      <c r="S405" s="51"/>
      <c r="T405" s="51"/>
      <c r="U405" s="51"/>
      <c r="V405" s="51"/>
      <c r="W405" s="51"/>
      <c r="X405" s="32"/>
      <c r="Y405" s="32"/>
      <c r="Z405" s="32"/>
      <c r="AA405" s="32"/>
      <c r="AB405" s="32"/>
      <c r="AC405" s="32"/>
    </row>
    <row r="406" ht="18.0" customHeight="1">
      <c r="A406" s="48"/>
      <c r="B406" s="51"/>
      <c r="C406" s="51"/>
      <c r="D406" s="9"/>
      <c r="E406" s="36"/>
      <c r="F406" s="49"/>
      <c r="G406" s="50"/>
      <c r="H406" s="50"/>
      <c r="I406" s="50"/>
      <c r="J406" s="50"/>
      <c r="K406" s="51"/>
      <c r="L406" s="51"/>
      <c r="M406" s="51"/>
      <c r="N406" s="51"/>
      <c r="O406" s="51"/>
      <c r="P406" s="51"/>
      <c r="Q406" s="51"/>
      <c r="R406" s="36"/>
      <c r="S406" s="51"/>
      <c r="T406" s="51"/>
      <c r="U406" s="51"/>
      <c r="V406" s="51"/>
      <c r="W406" s="51"/>
      <c r="X406" s="32"/>
      <c r="Y406" s="32"/>
      <c r="Z406" s="32"/>
      <c r="AA406" s="32"/>
      <c r="AB406" s="32"/>
      <c r="AC406" s="32"/>
    </row>
    <row r="407" ht="18.0" customHeight="1">
      <c r="A407" s="48"/>
      <c r="B407" s="51"/>
      <c r="C407" s="51"/>
      <c r="D407" s="9"/>
      <c r="E407" s="36"/>
      <c r="F407" s="49"/>
      <c r="G407" s="50"/>
      <c r="H407" s="50"/>
      <c r="I407" s="50"/>
      <c r="J407" s="50"/>
      <c r="K407" s="51"/>
      <c r="L407" s="51"/>
      <c r="M407" s="51"/>
      <c r="N407" s="51"/>
      <c r="O407" s="51"/>
      <c r="P407" s="51"/>
      <c r="Q407" s="51"/>
      <c r="R407" s="36"/>
      <c r="S407" s="51"/>
      <c r="T407" s="51"/>
      <c r="U407" s="51"/>
      <c r="V407" s="51"/>
      <c r="W407" s="51"/>
      <c r="X407" s="32"/>
      <c r="Y407" s="32"/>
      <c r="Z407" s="32"/>
      <c r="AA407" s="32"/>
      <c r="AB407" s="32"/>
      <c r="AC407" s="32"/>
    </row>
    <row r="408" ht="18.0" customHeight="1">
      <c r="A408" s="48"/>
      <c r="B408" s="51"/>
      <c r="C408" s="51"/>
      <c r="D408" s="9"/>
      <c r="E408" s="36"/>
      <c r="F408" s="49"/>
      <c r="G408" s="50"/>
      <c r="H408" s="50"/>
      <c r="I408" s="50"/>
      <c r="J408" s="50"/>
      <c r="K408" s="51"/>
      <c r="L408" s="51"/>
      <c r="M408" s="51"/>
      <c r="N408" s="51"/>
      <c r="O408" s="51"/>
      <c r="P408" s="51"/>
      <c r="Q408" s="51"/>
      <c r="R408" s="36"/>
      <c r="S408" s="51"/>
      <c r="T408" s="51"/>
      <c r="U408" s="51"/>
      <c r="V408" s="51"/>
      <c r="W408" s="51"/>
      <c r="X408" s="32"/>
      <c r="Y408" s="32"/>
      <c r="Z408" s="32"/>
      <c r="AA408" s="32"/>
      <c r="AB408" s="32"/>
      <c r="AC408" s="32"/>
    </row>
    <row r="409" ht="18.0" customHeight="1">
      <c r="A409" s="48"/>
      <c r="B409" s="51"/>
      <c r="C409" s="51"/>
      <c r="D409" s="9"/>
      <c r="E409" s="36"/>
      <c r="F409" s="49"/>
      <c r="G409" s="50"/>
      <c r="H409" s="50"/>
      <c r="I409" s="50"/>
      <c r="J409" s="50"/>
      <c r="K409" s="51"/>
      <c r="L409" s="51"/>
      <c r="M409" s="51"/>
      <c r="N409" s="51"/>
      <c r="O409" s="51"/>
      <c r="P409" s="51"/>
      <c r="Q409" s="51"/>
      <c r="R409" s="36"/>
      <c r="S409" s="51"/>
      <c r="T409" s="51"/>
      <c r="U409" s="51"/>
      <c r="V409" s="51"/>
      <c r="W409" s="51"/>
      <c r="X409" s="32"/>
      <c r="Y409" s="32"/>
      <c r="Z409" s="32"/>
      <c r="AA409" s="32"/>
      <c r="AB409" s="32"/>
      <c r="AC409" s="32"/>
    </row>
    <row r="410" ht="18.0" customHeight="1">
      <c r="A410" s="48"/>
      <c r="B410" s="51"/>
      <c r="C410" s="51"/>
      <c r="D410" s="9"/>
      <c r="E410" s="36"/>
      <c r="F410" s="49"/>
      <c r="G410" s="50"/>
      <c r="H410" s="50"/>
      <c r="I410" s="50"/>
      <c r="J410" s="50"/>
      <c r="K410" s="51"/>
      <c r="L410" s="51"/>
      <c r="M410" s="51"/>
      <c r="N410" s="51"/>
      <c r="O410" s="51"/>
      <c r="P410" s="51"/>
      <c r="Q410" s="51"/>
      <c r="R410" s="36"/>
      <c r="S410" s="51"/>
      <c r="T410" s="51"/>
      <c r="U410" s="51"/>
      <c r="V410" s="51"/>
      <c r="W410" s="51"/>
      <c r="X410" s="32"/>
      <c r="Y410" s="32"/>
      <c r="Z410" s="32"/>
      <c r="AA410" s="32"/>
      <c r="AB410" s="32"/>
      <c r="AC410" s="32"/>
    </row>
    <row r="411" ht="18.0" customHeight="1">
      <c r="A411" s="48"/>
      <c r="B411" s="51"/>
      <c r="C411" s="51"/>
      <c r="D411" s="9"/>
      <c r="E411" s="36"/>
      <c r="F411" s="49"/>
      <c r="G411" s="50"/>
      <c r="H411" s="50"/>
      <c r="I411" s="50"/>
      <c r="J411" s="50"/>
      <c r="K411" s="51"/>
      <c r="L411" s="51"/>
      <c r="M411" s="51"/>
      <c r="N411" s="51"/>
      <c r="O411" s="51"/>
      <c r="P411" s="51"/>
      <c r="Q411" s="51"/>
      <c r="R411" s="36"/>
      <c r="S411" s="51"/>
      <c r="T411" s="51"/>
      <c r="U411" s="51"/>
      <c r="V411" s="51"/>
      <c r="W411" s="51"/>
      <c r="X411" s="32"/>
      <c r="Y411" s="32"/>
      <c r="Z411" s="32"/>
      <c r="AA411" s="32"/>
      <c r="AB411" s="32"/>
      <c r="AC411" s="32"/>
    </row>
    <row r="412" ht="18.0" customHeight="1">
      <c r="A412" s="48"/>
      <c r="B412" s="51"/>
      <c r="C412" s="51"/>
      <c r="D412" s="9"/>
      <c r="E412" s="36"/>
      <c r="F412" s="49"/>
      <c r="G412" s="50"/>
      <c r="H412" s="50"/>
      <c r="I412" s="50"/>
      <c r="J412" s="50"/>
      <c r="K412" s="51"/>
      <c r="L412" s="51"/>
      <c r="M412" s="51"/>
      <c r="N412" s="51"/>
      <c r="O412" s="51"/>
      <c r="P412" s="51"/>
      <c r="Q412" s="51"/>
      <c r="R412" s="36"/>
      <c r="S412" s="51"/>
      <c r="T412" s="51"/>
      <c r="U412" s="51"/>
      <c r="V412" s="51"/>
      <c r="W412" s="51"/>
      <c r="X412" s="32"/>
      <c r="Y412" s="32"/>
      <c r="Z412" s="32"/>
      <c r="AA412" s="32"/>
      <c r="AB412" s="32"/>
      <c r="AC412" s="32"/>
    </row>
    <row r="413" ht="18.0" customHeight="1">
      <c r="A413" s="48"/>
      <c r="B413" s="51"/>
      <c r="C413" s="51"/>
      <c r="D413" s="9"/>
      <c r="E413" s="36"/>
      <c r="F413" s="49"/>
      <c r="G413" s="50"/>
      <c r="H413" s="50"/>
      <c r="I413" s="50"/>
      <c r="J413" s="50"/>
      <c r="K413" s="51"/>
      <c r="L413" s="51"/>
      <c r="M413" s="51"/>
      <c r="N413" s="51"/>
      <c r="O413" s="51"/>
      <c r="P413" s="51"/>
      <c r="Q413" s="51"/>
      <c r="R413" s="36"/>
      <c r="S413" s="51"/>
      <c r="T413" s="51"/>
      <c r="U413" s="51"/>
      <c r="V413" s="51"/>
      <c r="W413" s="51"/>
      <c r="X413" s="32"/>
      <c r="Y413" s="32"/>
      <c r="Z413" s="32"/>
      <c r="AA413" s="32"/>
      <c r="AB413" s="32"/>
      <c r="AC413" s="32"/>
    </row>
    <row r="414" ht="18.0" customHeight="1">
      <c r="A414" s="48"/>
      <c r="B414" s="51"/>
      <c r="C414" s="51"/>
      <c r="D414" s="9"/>
      <c r="E414" s="36"/>
      <c r="F414" s="49"/>
      <c r="G414" s="50"/>
      <c r="H414" s="50"/>
      <c r="I414" s="50"/>
      <c r="J414" s="50"/>
      <c r="K414" s="51"/>
      <c r="L414" s="51"/>
      <c r="M414" s="51"/>
      <c r="N414" s="51"/>
      <c r="O414" s="51"/>
      <c r="P414" s="51"/>
      <c r="Q414" s="51"/>
      <c r="R414" s="36"/>
      <c r="S414" s="51"/>
      <c r="T414" s="51"/>
      <c r="U414" s="51"/>
      <c r="V414" s="51"/>
      <c r="W414" s="51"/>
      <c r="X414" s="32"/>
      <c r="Y414" s="32"/>
      <c r="Z414" s="32"/>
      <c r="AA414" s="32"/>
      <c r="AB414" s="32"/>
      <c r="AC414" s="32"/>
    </row>
    <row r="415" ht="18.0" customHeight="1">
      <c r="A415" s="48"/>
      <c r="B415" s="51"/>
      <c r="C415" s="51"/>
      <c r="D415" s="9"/>
      <c r="E415" s="36"/>
      <c r="F415" s="49"/>
      <c r="G415" s="50"/>
      <c r="H415" s="50"/>
      <c r="I415" s="50"/>
      <c r="J415" s="50"/>
      <c r="K415" s="51"/>
      <c r="L415" s="51"/>
      <c r="M415" s="51"/>
      <c r="N415" s="51"/>
      <c r="O415" s="51"/>
      <c r="P415" s="51"/>
      <c r="Q415" s="51"/>
      <c r="R415" s="36"/>
      <c r="S415" s="51"/>
      <c r="T415" s="51"/>
      <c r="U415" s="51"/>
      <c r="V415" s="51"/>
      <c r="W415" s="51"/>
      <c r="X415" s="32"/>
      <c r="Y415" s="32"/>
      <c r="Z415" s="32"/>
      <c r="AA415" s="32"/>
      <c r="AB415" s="32"/>
      <c r="AC415" s="32"/>
    </row>
    <row r="416" ht="18.0" customHeight="1">
      <c r="A416" s="48"/>
      <c r="B416" s="51"/>
      <c r="C416" s="51"/>
      <c r="D416" s="9"/>
      <c r="E416" s="36"/>
      <c r="F416" s="49"/>
      <c r="G416" s="50"/>
      <c r="H416" s="50"/>
      <c r="I416" s="50"/>
      <c r="J416" s="50"/>
      <c r="K416" s="51"/>
      <c r="L416" s="51"/>
      <c r="M416" s="51"/>
      <c r="N416" s="51"/>
      <c r="O416" s="51"/>
      <c r="P416" s="51"/>
      <c r="Q416" s="51"/>
      <c r="R416" s="36"/>
      <c r="S416" s="51"/>
      <c r="T416" s="51"/>
      <c r="U416" s="51"/>
      <c r="V416" s="51"/>
      <c r="W416" s="51"/>
      <c r="X416" s="32"/>
      <c r="Y416" s="32"/>
      <c r="Z416" s="32"/>
      <c r="AA416" s="32"/>
      <c r="AB416" s="32"/>
      <c r="AC416" s="32"/>
    </row>
    <row r="417" ht="18.0" customHeight="1">
      <c r="A417" s="48"/>
      <c r="B417" s="51"/>
      <c r="C417" s="51"/>
      <c r="D417" s="9"/>
      <c r="E417" s="36"/>
      <c r="F417" s="49"/>
      <c r="G417" s="50"/>
      <c r="H417" s="50"/>
      <c r="I417" s="50"/>
      <c r="J417" s="50"/>
      <c r="K417" s="51"/>
      <c r="L417" s="51"/>
      <c r="M417" s="51"/>
      <c r="N417" s="51"/>
      <c r="O417" s="51"/>
      <c r="P417" s="51"/>
      <c r="Q417" s="51"/>
      <c r="R417" s="36"/>
      <c r="S417" s="51"/>
      <c r="T417" s="51"/>
      <c r="U417" s="51"/>
      <c r="V417" s="51"/>
      <c r="W417" s="51"/>
      <c r="X417" s="32"/>
      <c r="Y417" s="32"/>
      <c r="Z417" s="32"/>
      <c r="AA417" s="32"/>
      <c r="AB417" s="32"/>
      <c r="AC417" s="32"/>
    </row>
    <row r="418" ht="18.0" customHeight="1">
      <c r="A418" s="48"/>
      <c r="B418" s="51"/>
      <c r="C418" s="51"/>
      <c r="D418" s="9"/>
      <c r="E418" s="36"/>
      <c r="F418" s="49"/>
      <c r="G418" s="50"/>
      <c r="H418" s="50"/>
      <c r="I418" s="50"/>
      <c r="J418" s="50"/>
      <c r="K418" s="51"/>
      <c r="L418" s="51"/>
      <c r="M418" s="51"/>
      <c r="N418" s="51"/>
      <c r="O418" s="51"/>
      <c r="P418" s="51"/>
      <c r="Q418" s="51"/>
      <c r="R418" s="36"/>
      <c r="S418" s="51"/>
      <c r="T418" s="51"/>
      <c r="U418" s="51"/>
      <c r="V418" s="51"/>
      <c r="W418" s="51"/>
      <c r="X418" s="32"/>
      <c r="Y418" s="32"/>
      <c r="Z418" s="32"/>
      <c r="AA418" s="32"/>
      <c r="AB418" s="32"/>
      <c r="AC418" s="32"/>
    </row>
    <row r="419" ht="18.0" customHeight="1">
      <c r="A419" s="48"/>
      <c r="B419" s="51"/>
      <c r="C419" s="51"/>
      <c r="D419" s="9"/>
      <c r="E419" s="36"/>
      <c r="F419" s="49"/>
      <c r="G419" s="50"/>
      <c r="H419" s="50"/>
      <c r="I419" s="50"/>
      <c r="J419" s="50"/>
      <c r="K419" s="51"/>
      <c r="L419" s="51"/>
      <c r="M419" s="51"/>
      <c r="N419" s="51"/>
      <c r="O419" s="51"/>
      <c r="P419" s="51"/>
      <c r="Q419" s="51"/>
      <c r="R419" s="36"/>
      <c r="S419" s="51"/>
      <c r="T419" s="51"/>
      <c r="U419" s="51"/>
      <c r="V419" s="51"/>
      <c r="W419" s="51"/>
      <c r="X419" s="32"/>
      <c r="Y419" s="32"/>
      <c r="Z419" s="32"/>
      <c r="AA419" s="32"/>
      <c r="AB419" s="32"/>
      <c r="AC419" s="32"/>
    </row>
    <row r="420" ht="18.0" customHeight="1">
      <c r="A420" s="48"/>
      <c r="B420" s="51"/>
      <c r="C420" s="51"/>
      <c r="D420" s="9"/>
      <c r="E420" s="36"/>
      <c r="F420" s="49"/>
      <c r="G420" s="50"/>
      <c r="H420" s="50"/>
      <c r="I420" s="50"/>
      <c r="J420" s="50"/>
      <c r="K420" s="51"/>
      <c r="L420" s="51"/>
      <c r="M420" s="51"/>
      <c r="N420" s="51"/>
      <c r="O420" s="51"/>
      <c r="P420" s="51"/>
      <c r="Q420" s="51"/>
      <c r="R420" s="36"/>
      <c r="S420" s="51"/>
      <c r="T420" s="51"/>
      <c r="U420" s="51"/>
      <c r="V420" s="51"/>
      <c r="W420" s="51"/>
      <c r="X420" s="32"/>
      <c r="Y420" s="32"/>
      <c r="Z420" s="32"/>
      <c r="AA420" s="32"/>
      <c r="AB420" s="32"/>
      <c r="AC420" s="32"/>
    </row>
    <row r="421" ht="18.0" customHeight="1">
      <c r="A421" s="48"/>
      <c r="B421" s="51"/>
      <c r="C421" s="51"/>
      <c r="D421" s="9"/>
      <c r="E421" s="36"/>
      <c r="F421" s="49"/>
      <c r="G421" s="50"/>
      <c r="H421" s="50"/>
      <c r="I421" s="50"/>
      <c r="J421" s="50"/>
      <c r="K421" s="51"/>
      <c r="L421" s="51"/>
      <c r="M421" s="51"/>
      <c r="N421" s="51"/>
      <c r="O421" s="51"/>
      <c r="P421" s="51"/>
      <c r="Q421" s="51"/>
      <c r="R421" s="36"/>
      <c r="S421" s="51"/>
      <c r="T421" s="51"/>
      <c r="U421" s="51"/>
      <c r="V421" s="51"/>
      <c r="W421" s="51"/>
      <c r="X421" s="32"/>
      <c r="Y421" s="32"/>
      <c r="Z421" s="32"/>
      <c r="AA421" s="32"/>
      <c r="AB421" s="32"/>
      <c r="AC421" s="32"/>
    </row>
    <row r="422" ht="18.0" customHeight="1">
      <c r="A422" s="48"/>
      <c r="B422" s="51"/>
      <c r="C422" s="51"/>
      <c r="D422" s="9"/>
      <c r="E422" s="36"/>
      <c r="F422" s="49"/>
      <c r="G422" s="50"/>
      <c r="H422" s="50"/>
      <c r="I422" s="50"/>
      <c r="J422" s="50"/>
      <c r="K422" s="51"/>
      <c r="L422" s="51"/>
      <c r="M422" s="51"/>
      <c r="N422" s="51"/>
      <c r="O422" s="51"/>
      <c r="P422" s="51"/>
      <c r="Q422" s="51"/>
      <c r="R422" s="36"/>
      <c r="S422" s="51"/>
      <c r="T422" s="51"/>
      <c r="U422" s="51"/>
      <c r="V422" s="51"/>
      <c r="W422" s="51"/>
      <c r="X422" s="32"/>
      <c r="Y422" s="32"/>
      <c r="Z422" s="32"/>
      <c r="AA422" s="32"/>
      <c r="AB422" s="32"/>
      <c r="AC422" s="32"/>
    </row>
    <row r="423" ht="18.0" customHeight="1">
      <c r="A423" s="48"/>
      <c r="B423" s="51"/>
      <c r="C423" s="51"/>
      <c r="D423" s="9"/>
      <c r="E423" s="36"/>
      <c r="F423" s="49"/>
      <c r="G423" s="50"/>
      <c r="H423" s="50"/>
      <c r="I423" s="50"/>
      <c r="J423" s="50"/>
      <c r="K423" s="51"/>
      <c r="L423" s="51"/>
      <c r="M423" s="51"/>
      <c r="N423" s="51"/>
      <c r="O423" s="51"/>
      <c r="P423" s="51"/>
      <c r="Q423" s="51"/>
      <c r="R423" s="36"/>
      <c r="S423" s="51"/>
      <c r="T423" s="51"/>
      <c r="U423" s="51"/>
      <c r="V423" s="51"/>
      <c r="W423" s="51"/>
      <c r="X423" s="32"/>
      <c r="Y423" s="32"/>
      <c r="Z423" s="32"/>
      <c r="AA423" s="32"/>
      <c r="AB423" s="32"/>
      <c r="AC423" s="32"/>
    </row>
    <row r="424" ht="18.0" customHeight="1">
      <c r="A424" s="48"/>
      <c r="B424" s="51"/>
      <c r="C424" s="51"/>
      <c r="D424" s="9"/>
      <c r="E424" s="36"/>
      <c r="F424" s="49"/>
      <c r="G424" s="50"/>
      <c r="H424" s="50"/>
      <c r="I424" s="50"/>
      <c r="J424" s="50"/>
      <c r="K424" s="51"/>
      <c r="L424" s="51"/>
      <c r="M424" s="51"/>
      <c r="N424" s="51"/>
      <c r="O424" s="51"/>
      <c r="P424" s="51"/>
      <c r="Q424" s="51"/>
      <c r="R424" s="36"/>
      <c r="S424" s="51"/>
      <c r="T424" s="51"/>
      <c r="U424" s="51"/>
      <c r="V424" s="51"/>
      <c r="W424" s="51"/>
      <c r="X424" s="32"/>
      <c r="Y424" s="32"/>
      <c r="Z424" s="32"/>
      <c r="AA424" s="32"/>
      <c r="AB424" s="32"/>
      <c r="AC424" s="32"/>
    </row>
    <row r="425" ht="18.0" customHeight="1">
      <c r="A425" s="48"/>
      <c r="B425" s="51"/>
      <c r="C425" s="51"/>
      <c r="D425" s="9"/>
      <c r="E425" s="36"/>
      <c r="F425" s="49"/>
      <c r="G425" s="50"/>
      <c r="H425" s="50"/>
      <c r="I425" s="50"/>
      <c r="J425" s="50"/>
      <c r="K425" s="51"/>
      <c r="L425" s="51"/>
      <c r="M425" s="51"/>
      <c r="N425" s="51"/>
      <c r="O425" s="51"/>
      <c r="P425" s="51"/>
      <c r="Q425" s="51"/>
      <c r="R425" s="36"/>
      <c r="S425" s="51"/>
      <c r="T425" s="51"/>
      <c r="U425" s="51"/>
      <c r="V425" s="51"/>
      <c r="W425" s="51"/>
      <c r="X425" s="32"/>
      <c r="Y425" s="32"/>
      <c r="Z425" s="32"/>
      <c r="AA425" s="32"/>
      <c r="AB425" s="32"/>
      <c r="AC425" s="32"/>
    </row>
    <row r="426" ht="18.0" customHeight="1">
      <c r="A426" s="48"/>
      <c r="B426" s="51"/>
      <c r="C426" s="51"/>
      <c r="D426" s="9"/>
      <c r="E426" s="36"/>
      <c r="F426" s="49"/>
      <c r="G426" s="50"/>
      <c r="H426" s="50"/>
      <c r="I426" s="50"/>
      <c r="J426" s="50"/>
      <c r="K426" s="51"/>
      <c r="L426" s="51"/>
      <c r="M426" s="51"/>
      <c r="N426" s="51"/>
      <c r="O426" s="51"/>
      <c r="P426" s="51"/>
      <c r="Q426" s="51"/>
      <c r="R426" s="36"/>
      <c r="S426" s="51"/>
      <c r="T426" s="51"/>
      <c r="U426" s="51"/>
      <c r="V426" s="51"/>
      <c r="W426" s="51"/>
      <c r="X426" s="32"/>
      <c r="Y426" s="32"/>
      <c r="Z426" s="32"/>
      <c r="AA426" s="32"/>
      <c r="AB426" s="32"/>
      <c r="AC426" s="32"/>
    </row>
    <row r="427" ht="18.0" customHeight="1">
      <c r="A427" s="48"/>
      <c r="B427" s="51"/>
      <c r="C427" s="51"/>
      <c r="D427" s="9"/>
      <c r="E427" s="36"/>
      <c r="F427" s="49"/>
      <c r="G427" s="50"/>
      <c r="H427" s="50"/>
      <c r="I427" s="50"/>
      <c r="J427" s="50"/>
      <c r="K427" s="51"/>
      <c r="L427" s="51"/>
      <c r="M427" s="51"/>
      <c r="N427" s="51"/>
      <c r="O427" s="51"/>
      <c r="P427" s="51"/>
      <c r="Q427" s="51"/>
      <c r="R427" s="36"/>
      <c r="S427" s="51"/>
      <c r="T427" s="51"/>
      <c r="U427" s="51"/>
      <c r="V427" s="51"/>
      <c r="W427" s="51"/>
      <c r="X427" s="32"/>
      <c r="Y427" s="32"/>
      <c r="Z427" s="32"/>
      <c r="AA427" s="32"/>
      <c r="AB427" s="32"/>
      <c r="AC427" s="32"/>
    </row>
    <row r="428" ht="18.0" customHeight="1">
      <c r="A428" s="48"/>
      <c r="B428" s="51"/>
      <c r="C428" s="51"/>
      <c r="D428" s="9"/>
      <c r="E428" s="36"/>
      <c r="F428" s="49"/>
      <c r="G428" s="50"/>
      <c r="H428" s="50"/>
      <c r="I428" s="50"/>
      <c r="J428" s="50"/>
      <c r="K428" s="51"/>
      <c r="L428" s="51"/>
      <c r="M428" s="51"/>
      <c r="N428" s="51"/>
      <c r="O428" s="51"/>
      <c r="P428" s="51"/>
      <c r="Q428" s="51"/>
      <c r="R428" s="36"/>
      <c r="S428" s="51"/>
      <c r="T428" s="51"/>
      <c r="U428" s="51"/>
      <c r="V428" s="51"/>
      <c r="W428" s="51"/>
      <c r="X428" s="32"/>
      <c r="Y428" s="32"/>
      <c r="Z428" s="32"/>
      <c r="AA428" s="32"/>
      <c r="AB428" s="32"/>
      <c r="AC428" s="32"/>
    </row>
    <row r="429" ht="18.0" customHeight="1">
      <c r="A429" s="48"/>
      <c r="B429" s="51"/>
      <c r="C429" s="51"/>
      <c r="D429" s="9"/>
      <c r="E429" s="36"/>
      <c r="F429" s="49"/>
      <c r="G429" s="50"/>
      <c r="H429" s="50"/>
      <c r="I429" s="50"/>
      <c r="J429" s="50"/>
      <c r="K429" s="51"/>
      <c r="L429" s="51"/>
      <c r="M429" s="51"/>
      <c r="N429" s="51"/>
      <c r="O429" s="51"/>
      <c r="P429" s="51"/>
      <c r="Q429" s="51"/>
      <c r="R429" s="36"/>
      <c r="S429" s="51"/>
      <c r="T429" s="51"/>
      <c r="U429" s="51"/>
      <c r="V429" s="51"/>
      <c r="W429" s="51"/>
      <c r="X429" s="32"/>
      <c r="Y429" s="32"/>
      <c r="Z429" s="32"/>
      <c r="AA429" s="32"/>
      <c r="AB429" s="32"/>
      <c r="AC429" s="32"/>
    </row>
    <row r="430" ht="18.0" customHeight="1">
      <c r="A430" s="48"/>
      <c r="B430" s="51"/>
      <c r="C430" s="51"/>
      <c r="D430" s="9"/>
      <c r="E430" s="36"/>
      <c r="F430" s="49"/>
      <c r="G430" s="50"/>
      <c r="H430" s="50"/>
      <c r="I430" s="50"/>
      <c r="J430" s="50"/>
      <c r="K430" s="51"/>
      <c r="L430" s="51"/>
      <c r="M430" s="51"/>
      <c r="N430" s="51"/>
      <c r="O430" s="51"/>
      <c r="P430" s="51"/>
      <c r="Q430" s="51"/>
      <c r="R430" s="36"/>
      <c r="S430" s="51"/>
      <c r="T430" s="51"/>
      <c r="U430" s="51"/>
      <c r="V430" s="51"/>
      <c r="W430" s="51"/>
      <c r="X430" s="32"/>
      <c r="Y430" s="32"/>
      <c r="Z430" s="32"/>
      <c r="AA430" s="32"/>
      <c r="AB430" s="32"/>
      <c r="AC430" s="32"/>
    </row>
    <row r="431" ht="18.0" customHeight="1">
      <c r="A431" s="48"/>
      <c r="B431" s="51"/>
      <c r="C431" s="51"/>
      <c r="D431" s="9"/>
      <c r="E431" s="36"/>
      <c r="F431" s="49"/>
      <c r="G431" s="50"/>
      <c r="H431" s="50"/>
      <c r="I431" s="50"/>
      <c r="J431" s="50"/>
      <c r="K431" s="51"/>
      <c r="L431" s="51"/>
      <c r="M431" s="51"/>
      <c r="N431" s="51"/>
      <c r="O431" s="51"/>
      <c r="P431" s="51"/>
      <c r="Q431" s="51"/>
      <c r="R431" s="36"/>
      <c r="S431" s="51"/>
      <c r="T431" s="51"/>
      <c r="U431" s="51"/>
      <c r="V431" s="51"/>
      <c r="W431" s="51"/>
      <c r="X431" s="32"/>
      <c r="Y431" s="32"/>
      <c r="Z431" s="32"/>
      <c r="AA431" s="32"/>
      <c r="AB431" s="32"/>
      <c r="AC431" s="32"/>
    </row>
    <row r="432" ht="18.0" customHeight="1">
      <c r="A432" s="48"/>
      <c r="B432" s="51"/>
      <c r="C432" s="51"/>
      <c r="D432" s="9"/>
      <c r="E432" s="36"/>
      <c r="F432" s="49"/>
      <c r="G432" s="50"/>
      <c r="H432" s="50"/>
      <c r="I432" s="50"/>
      <c r="J432" s="50"/>
      <c r="K432" s="51"/>
      <c r="L432" s="51"/>
      <c r="M432" s="51"/>
      <c r="N432" s="51"/>
      <c r="O432" s="51"/>
      <c r="P432" s="51"/>
      <c r="Q432" s="51"/>
      <c r="R432" s="36"/>
      <c r="S432" s="51"/>
      <c r="T432" s="51"/>
      <c r="U432" s="51"/>
      <c r="V432" s="51"/>
      <c r="W432" s="51"/>
      <c r="X432" s="32"/>
      <c r="Y432" s="32"/>
      <c r="Z432" s="32"/>
      <c r="AA432" s="32"/>
      <c r="AB432" s="32"/>
      <c r="AC432" s="32"/>
    </row>
    <row r="433" ht="18.0" customHeight="1">
      <c r="A433" s="48"/>
      <c r="B433" s="51"/>
      <c r="C433" s="51"/>
      <c r="D433" s="9"/>
      <c r="E433" s="36"/>
      <c r="F433" s="49"/>
      <c r="G433" s="50"/>
      <c r="H433" s="50"/>
      <c r="I433" s="50"/>
      <c r="J433" s="50"/>
      <c r="K433" s="51"/>
      <c r="L433" s="51"/>
      <c r="M433" s="51"/>
      <c r="N433" s="51"/>
      <c r="O433" s="51"/>
      <c r="P433" s="51"/>
      <c r="Q433" s="51"/>
      <c r="R433" s="36"/>
      <c r="S433" s="51"/>
      <c r="T433" s="51"/>
      <c r="U433" s="51"/>
      <c r="V433" s="51"/>
      <c r="W433" s="51"/>
      <c r="X433" s="32"/>
      <c r="Y433" s="32"/>
      <c r="Z433" s="32"/>
      <c r="AA433" s="32"/>
      <c r="AB433" s="32"/>
      <c r="AC433" s="32"/>
    </row>
    <row r="434" ht="18.0" customHeight="1">
      <c r="A434" s="48"/>
      <c r="B434" s="51"/>
      <c r="C434" s="51"/>
      <c r="D434" s="9"/>
      <c r="E434" s="36"/>
      <c r="F434" s="49"/>
      <c r="G434" s="50"/>
      <c r="H434" s="50"/>
      <c r="I434" s="50"/>
      <c r="J434" s="50"/>
      <c r="K434" s="51"/>
      <c r="L434" s="51"/>
      <c r="M434" s="51"/>
      <c r="N434" s="51"/>
      <c r="O434" s="51"/>
      <c r="P434" s="51"/>
      <c r="Q434" s="51"/>
      <c r="R434" s="36"/>
      <c r="S434" s="51"/>
      <c r="T434" s="51"/>
      <c r="U434" s="51"/>
      <c r="V434" s="51"/>
      <c r="W434" s="51"/>
      <c r="X434" s="32"/>
      <c r="Y434" s="32"/>
      <c r="Z434" s="32"/>
      <c r="AA434" s="32"/>
      <c r="AB434" s="32"/>
      <c r="AC434" s="32"/>
    </row>
    <row r="435" ht="18.0" customHeight="1">
      <c r="A435" s="48"/>
      <c r="B435" s="51"/>
      <c r="C435" s="51"/>
      <c r="D435" s="9"/>
      <c r="E435" s="36"/>
      <c r="F435" s="49"/>
      <c r="G435" s="50"/>
      <c r="H435" s="50"/>
      <c r="I435" s="50"/>
      <c r="J435" s="50"/>
      <c r="K435" s="51"/>
      <c r="L435" s="51"/>
      <c r="M435" s="51"/>
      <c r="N435" s="51"/>
      <c r="O435" s="51"/>
      <c r="P435" s="51"/>
      <c r="Q435" s="51"/>
      <c r="R435" s="36"/>
      <c r="S435" s="51"/>
      <c r="T435" s="51"/>
      <c r="U435" s="51"/>
      <c r="V435" s="51"/>
      <c r="W435" s="51"/>
      <c r="X435" s="32"/>
      <c r="Y435" s="32"/>
      <c r="Z435" s="32"/>
      <c r="AA435" s="32"/>
      <c r="AB435" s="32"/>
      <c r="AC435" s="32"/>
    </row>
    <row r="436" ht="18.0" customHeight="1">
      <c r="A436" s="48"/>
      <c r="B436" s="51"/>
      <c r="C436" s="51"/>
      <c r="D436" s="9"/>
      <c r="E436" s="36"/>
      <c r="F436" s="49"/>
      <c r="G436" s="50"/>
      <c r="H436" s="50"/>
      <c r="I436" s="50"/>
      <c r="J436" s="50"/>
      <c r="K436" s="51"/>
      <c r="L436" s="51"/>
      <c r="M436" s="51"/>
      <c r="N436" s="51"/>
      <c r="O436" s="51"/>
      <c r="P436" s="51"/>
      <c r="Q436" s="51"/>
      <c r="R436" s="36"/>
      <c r="S436" s="51"/>
      <c r="T436" s="51"/>
      <c r="U436" s="51"/>
      <c r="V436" s="51"/>
      <c r="W436" s="51"/>
      <c r="X436" s="32"/>
      <c r="Y436" s="32"/>
      <c r="Z436" s="32"/>
      <c r="AA436" s="32"/>
      <c r="AB436" s="32"/>
      <c r="AC436" s="32"/>
    </row>
    <row r="437" ht="18.0" customHeight="1">
      <c r="A437" s="48"/>
      <c r="B437" s="51"/>
      <c r="C437" s="51"/>
      <c r="D437" s="9"/>
      <c r="E437" s="36"/>
      <c r="F437" s="49"/>
      <c r="G437" s="50"/>
      <c r="H437" s="50"/>
      <c r="I437" s="50"/>
      <c r="J437" s="50"/>
      <c r="K437" s="51"/>
      <c r="L437" s="51"/>
      <c r="M437" s="51"/>
      <c r="N437" s="51"/>
      <c r="O437" s="51"/>
      <c r="P437" s="51"/>
      <c r="Q437" s="51"/>
      <c r="R437" s="36"/>
      <c r="S437" s="51"/>
      <c r="T437" s="51"/>
      <c r="U437" s="51"/>
      <c r="V437" s="51"/>
      <c r="W437" s="51"/>
      <c r="X437" s="32"/>
      <c r="Y437" s="32"/>
      <c r="Z437" s="32"/>
      <c r="AA437" s="32"/>
      <c r="AB437" s="32"/>
      <c r="AC437" s="32"/>
    </row>
    <row r="438" ht="18.0" customHeight="1">
      <c r="A438" s="48"/>
      <c r="B438" s="51"/>
      <c r="C438" s="51"/>
      <c r="D438" s="9"/>
      <c r="E438" s="36"/>
      <c r="F438" s="49"/>
      <c r="G438" s="50"/>
      <c r="H438" s="50"/>
      <c r="I438" s="50"/>
      <c r="J438" s="50"/>
      <c r="K438" s="51"/>
      <c r="L438" s="51"/>
      <c r="M438" s="51"/>
      <c r="N438" s="51"/>
      <c r="O438" s="51"/>
      <c r="P438" s="51"/>
      <c r="Q438" s="51"/>
      <c r="R438" s="36"/>
      <c r="S438" s="51"/>
      <c r="T438" s="51"/>
      <c r="U438" s="51"/>
      <c r="V438" s="51"/>
      <c r="W438" s="51"/>
      <c r="X438" s="32"/>
      <c r="Y438" s="32"/>
      <c r="Z438" s="32"/>
      <c r="AA438" s="32"/>
      <c r="AB438" s="32"/>
      <c r="AC438" s="32"/>
    </row>
    <row r="439" ht="18.0" customHeight="1">
      <c r="A439" s="48"/>
      <c r="B439" s="51"/>
      <c r="C439" s="51"/>
      <c r="D439" s="9"/>
      <c r="E439" s="36"/>
      <c r="F439" s="49"/>
      <c r="G439" s="50"/>
      <c r="H439" s="50"/>
      <c r="I439" s="50"/>
      <c r="J439" s="50"/>
      <c r="K439" s="51"/>
      <c r="L439" s="51"/>
      <c r="M439" s="51"/>
      <c r="N439" s="51"/>
      <c r="O439" s="51"/>
      <c r="P439" s="51"/>
      <c r="Q439" s="51"/>
      <c r="R439" s="36"/>
      <c r="S439" s="51"/>
      <c r="T439" s="51"/>
      <c r="U439" s="51"/>
      <c r="V439" s="51"/>
      <c r="W439" s="51"/>
      <c r="X439" s="32"/>
      <c r="Y439" s="32"/>
      <c r="Z439" s="32"/>
      <c r="AA439" s="32"/>
      <c r="AB439" s="32"/>
      <c r="AC439" s="32"/>
    </row>
    <row r="440" ht="18.0" customHeight="1">
      <c r="A440" s="48"/>
      <c r="B440" s="51"/>
      <c r="C440" s="51"/>
      <c r="D440" s="9"/>
      <c r="E440" s="36"/>
      <c r="F440" s="49"/>
      <c r="G440" s="50"/>
      <c r="H440" s="50"/>
      <c r="I440" s="50"/>
      <c r="J440" s="50"/>
      <c r="K440" s="51"/>
      <c r="L440" s="51"/>
      <c r="M440" s="51"/>
      <c r="N440" s="51"/>
      <c r="O440" s="51"/>
      <c r="P440" s="51"/>
      <c r="Q440" s="51"/>
      <c r="R440" s="36"/>
      <c r="S440" s="51"/>
      <c r="T440" s="51"/>
      <c r="U440" s="51"/>
      <c r="V440" s="51"/>
      <c r="W440" s="51"/>
      <c r="X440" s="32"/>
      <c r="Y440" s="32"/>
      <c r="Z440" s="32"/>
      <c r="AA440" s="32"/>
      <c r="AB440" s="32"/>
      <c r="AC440" s="32"/>
    </row>
    <row r="441" ht="18.0" customHeight="1">
      <c r="A441" s="48"/>
      <c r="B441" s="51"/>
      <c r="C441" s="51"/>
      <c r="D441" s="9"/>
      <c r="E441" s="36"/>
      <c r="F441" s="49"/>
      <c r="G441" s="50"/>
      <c r="H441" s="50"/>
      <c r="I441" s="50"/>
      <c r="J441" s="50"/>
      <c r="K441" s="51"/>
      <c r="L441" s="51"/>
      <c r="M441" s="51"/>
      <c r="N441" s="51"/>
      <c r="O441" s="51"/>
      <c r="P441" s="51"/>
      <c r="Q441" s="51"/>
      <c r="R441" s="36"/>
      <c r="S441" s="51"/>
      <c r="T441" s="51"/>
      <c r="U441" s="51"/>
      <c r="V441" s="51"/>
      <c r="W441" s="51"/>
      <c r="X441" s="32"/>
      <c r="Y441" s="32"/>
      <c r="Z441" s="32"/>
      <c r="AA441" s="32"/>
      <c r="AB441" s="32"/>
      <c r="AC441" s="32"/>
    </row>
    <row r="442" ht="18.0" customHeight="1">
      <c r="A442" s="48"/>
      <c r="B442" s="51"/>
      <c r="C442" s="51"/>
      <c r="D442" s="9"/>
      <c r="E442" s="36"/>
      <c r="F442" s="49"/>
      <c r="G442" s="50"/>
      <c r="H442" s="50"/>
      <c r="I442" s="50"/>
      <c r="J442" s="50"/>
      <c r="K442" s="51"/>
      <c r="L442" s="51"/>
      <c r="M442" s="51"/>
      <c r="N442" s="51"/>
      <c r="O442" s="51"/>
      <c r="P442" s="51"/>
      <c r="Q442" s="51"/>
      <c r="R442" s="36"/>
      <c r="S442" s="51"/>
      <c r="T442" s="51"/>
      <c r="U442" s="51"/>
      <c r="V442" s="51"/>
      <c r="W442" s="51"/>
      <c r="X442" s="32"/>
      <c r="Y442" s="32"/>
      <c r="Z442" s="32"/>
      <c r="AA442" s="32"/>
      <c r="AB442" s="32"/>
      <c r="AC442" s="32"/>
    </row>
    <row r="443" ht="18.0" customHeight="1">
      <c r="A443" s="48"/>
      <c r="B443" s="51"/>
      <c r="C443" s="51"/>
      <c r="D443" s="9"/>
      <c r="E443" s="36"/>
      <c r="F443" s="49"/>
      <c r="G443" s="50"/>
      <c r="H443" s="50"/>
      <c r="I443" s="50"/>
      <c r="J443" s="50"/>
      <c r="K443" s="51"/>
      <c r="L443" s="51"/>
      <c r="M443" s="51"/>
      <c r="N443" s="51"/>
      <c r="O443" s="51"/>
      <c r="P443" s="51"/>
      <c r="Q443" s="51"/>
      <c r="R443" s="36"/>
      <c r="S443" s="51"/>
      <c r="T443" s="51"/>
      <c r="U443" s="51"/>
      <c r="V443" s="51"/>
      <c r="W443" s="51"/>
      <c r="X443" s="32"/>
      <c r="Y443" s="32"/>
      <c r="Z443" s="32"/>
      <c r="AA443" s="32"/>
      <c r="AB443" s="32"/>
      <c r="AC443" s="32"/>
    </row>
    <row r="444" ht="18.0" customHeight="1">
      <c r="A444" s="48"/>
      <c r="B444" s="51"/>
      <c r="C444" s="51"/>
      <c r="D444" s="9"/>
      <c r="E444" s="36"/>
      <c r="F444" s="49"/>
      <c r="G444" s="50"/>
      <c r="H444" s="50"/>
      <c r="I444" s="50"/>
      <c r="J444" s="50"/>
      <c r="K444" s="51"/>
      <c r="L444" s="51"/>
      <c r="M444" s="51"/>
      <c r="N444" s="51"/>
      <c r="O444" s="51"/>
      <c r="P444" s="51"/>
      <c r="Q444" s="51"/>
      <c r="R444" s="36"/>
      <c r="S444" s="51"/>
      <c r="T444" s="51"/>
      <c r="U444" s="51"/>
      <c r="V444" s="51"/>
      <c r="W444" s="51"/>
      <c r="X444" s="32"/>
      <c r="Y444" s="32"/>
      <c r="Z444" s="32"/>
      <c r="AA444" s="32"/>
      <c r="AB444" s="32"/>
      <c r="AC444" s="32"/>
    </row>
    <row r="445" ht="18.0" customHeight="1">
      <c r="A445" s="48"/>
      <c r="B445" s="51"/>
      <c r="C445" s="51"/>
      <c r="D445" s="9"/>
      <c r="E445" s="36"/>
      <c r="F445" s="49"/>
      <c r="G445" s="50"/>
      <c r="H445" s="50"/>
      <c r="I445" s="50"/>
      <c r="J445" s="50"/>
      <c r="K445" s="51"/>
      <c r="L445" s="51"/>
      <c r="M445" s="51"/>
      <c r="N445" s="51"/>
      <c r="O445" s="51"/>
      <c r="P445" s="51"/>
      <c r="Q445" s="51"/>
      <c r="R445" s="36"/>
      <c r="S445" s="51"/>
      <c r="T445" s="51"/>
      <c r="U445" s="51"/>
      <c r="V445" s="51"/>
      <c r="W445" s="51"/>
      <c r="X445" s="32"/>
      <c r="Y445" s="32"/>
      <c r="Z445" s="32"/>
      <c r="AA445" s="32"/>
      <c r="AB445" s="32"/>
      <c r="AC445" s="32"/>
    </row>
    <row r="446" ht="18.0" customHeight="1">
      <c r="A446" s="48"/>
      <c r="B446" s="51"/>
      <c r="C446" s="51"/>
      <c r="D446" s="9"/>
      <c r="E446" s="36"/>
      <c r="F446" s="49"/>
      <c r="G446" s="50"/>
      <c r="H446" s="50"/>
      <c r="I446" s="50"/>
      <c r="J446" s="50"/>
      <c r="K446" s="51"/>
      <c r="L446" s="51"/>
      <c r="M446" s="51"/>
      <c r="N446" s="51"/>
      <c r="O446" s="51"/>
      <c r="P446" s="51"/>
      <c r="Q446" s="51"/>
      <c r="R446" s="36"/>
      <c r="S446" s="51"/>
      <c r="T446" s="51"/>
      <c r="U446" s="51"/>
      <c r="V446" s="51"/>
      <c r="W446" s="51"/>
      <c r="X446" s="32"/>
      <c r="Y446" s="32"/>
      <c r="Z446" s="32"/>
      <c r="AA446" s="32"/>
      <c r="AB446" s="32"/>
      <c r="AC446" s="32"/>
    </row>
    <row r="447" ht="18.0" customHeight="1">
      <c r="A447" s="48"/>
      <c r="B447" s="51"/>
      <c r="C447" s="51"/>
      <c r="D447" s="9"/>
      <c r="E447" s="36"/>
      <c r="F447" s="49"/>
      <c r="G447" s="50"/>
      <c r="H447" s="50"/>
      <c r="I447" s="50"/>
      <c r="J447" s="50"/>
      <c r="K447" s="51"/>
      <c r="L447" s="51"/>
      <c r="M447" s="51"/>
      <c r="N447" s="51"/>
      <c r="O447" s="51"/>
      <c r="P447" s="51"/>
      <c r="Q447" s="51"/>
      <c r="R447" s="36"/>
      <c r="S447" s="51"/>
      <c r="T447" s="51"/>
      <c r="U447" s="51"/>
      <c r="V447" s="51"/>
      <c r="W447" s="51"/>
      <c r="X447" s="32"/>
      <c r="Y447" s="32"/>
      <c r="Z447" s="32"/>
      <c r="AA447" s="32"/>
      <c r="AB447" s="32"/>
      <c r="AC447" s="32"/>
    </row>
    <row r="448" ht="18.0" customHeight="1">
      <c r="A448" s="48"/>
      <c r="B448" s="51"/>
      <c r="C448" s="51"/>
      <c r="D448" s="9"/>
      <c r="E448" s="36"/>
      <c r="F448" s="49"/>
      <c r="G448" s="50"/>
      <c r="H448" s="50"/>
      <c r="I448" s="50"/>
      <c r="J448" s="50"/>
      <c r="K448" s="51"/>
      <c r="L448" s="51"/>
      <c r="M448" s="51"/>
      <c r="N448" s="51"/>
      <c r="O448" s="51"/>
      <c r="P448" s="51"/>
      <c r="Q448" s="51"/>
      <c r="R448" s="36"/>
      <c r="S448" s="51"/>
      <c r="T448" s="51"/>
      <c r="U448" s="51"/>
      <c r="V448" s="51"/>
      <c r="W448" s="51"/>
      <c r="X448" s="32"/>
      <c r="Y448" s="32"/>
      <c r="Z448" s="32"/>
      <c r="AA448" s="32"/>
      <c r="AB448" s="32"/>
      <c r="AC448" s="32"/>
    </row>
    <row r="449" ht="18.0" customHeight="1">
      <c r="A449" s="48"/>
      <c r="B449" s="51"/>
      <c r="C449" s="51"/>
      <c r="D449" s="9"/>
      <c r="E449" s="36"/>
      <c r="F449" s="49"/>
      <c r="G449" s="50"/>
      <c r="H449" s="50"/>
      <c r="I449" s="50"/>
      <c r="J449" s="50"/>
      <c r="K449" s="51"/>
      <c r="L449" s="51"/>
      <c r="M449" s="51"/>
      <c r="N449" s="51"/>
      <c r="O449" s="51"/>
      <c r="P449" s="51"/>
      <c r="Q449" s="51"/>
      <c r="R449" s="36"/>
      <c r="S449" s="51"/>
      <c r="T449" s="51"/>
      <c r="U449" s="51"/>
      <c r="V449" s="51"/>
      <c r="W449" s="51"/>
      <c r="X449" s="32"/>
      <c r="Y449" s="32"/>
      <c r="Z449" s="32"/>
      <c r="AA449" s="32"/>
      <c r="AB449" s="32"/>
      <c r="AC449" s="32"/>
    </row>
    <row r="450" ht="18.0" customHeight="1">
      <c r="A450" s="48"/>
      <c r="B450" s="51"/>
      <c r="C450" s="51"/>
      <c r="D450" s="9"/>
      <c r="E450" s="36"/>
      <c r="F450" s="49"/>
      <c r="G450" s="50"/>
      <c r="H450" s="50"/>
      <c r="I450" s="50"/>
      <c r="J450" s="50"/>
      <c r="K450" s="51"/>
      <c r="L450" s="51"/>
      <c r="M450" s="51"/>
      <c r="N450" s="51"/>
      <c r="O450" s="51"/>
      <c r="P450" s="51"/>
      <c r="Q450" s="51"/>
      <c r="R450" s="36"/>
      <c r="S450" s="51"/>
      <c r="T450" s="51"/>
      <c r="U450" s="51"/>
      <c r="V450" s="51"/>
      <c r="W450" s="51"/>
      <c r="X450" s="32"/>
      <c r="Y450" s="32"/>
      <c r="Z450" s="32"/>
      <c r="AA450" s="32"/>
      <c r="AB450" s="32"/>
      <c r="AC450" s="32"/>
    </row>
    <row r="451" ht="18.0" customHeight="1">
      <c r="A451" s="48"/>
      <c r="B451" s="51"/>
      <c r="C451" s="51"/>
      <c r="D451" s="9"/>
      <c r="E451" s="36"/>
      <c r="F451" s="49"/>
      <c r="G451" s="50"/>
      <c r="H451" s="50"/>
      <c r="I451" s="50"/>
      <c r="J451" s="50"/>
      <c r="K451" s="51"/>
      <c r="L451" s="51"/>
      <c r="M451" s="51"/>
      <c r="N451" s="51"/>
      <c r="O451" s="51"/>
      <c r="P451" s="51"/>
      <c r="Q451" s="51"/>
      <c r="R451" s="36"/>
      <c r="S451" s="51"/>
      <c r="T451" s="51"/>
      <c r="U451" s="51"/>
      <c r="V451" s="51"/>
      <c r="W451" s="51"/>
      <c r="X451" s="32"/>
      <c r="Y451" s="32"/>
      <c r="Z451" s="32"/>
      <c r="AA451" s="32"/>
      <c r="AB451" s="32"/>
      <c r="AC451" s="32"/>
    </row>
    <row r="452" ht="18.0" customHeight="1">
      <c r="A452" s="48"/>
      <c r="B452" s="51"/>
      <c r="C452" s="51"/>
      <c r="D452" s="9"/>
      <c r="E452" s="36"/>
      <c r="F452" s="49"/>
      <c r="G452" s="50"/>
      <c r="H452" s="50"/>
      <c r="I452" s="50"/>
      <c r="J452" s="50"/>
      <c r="K452" s="51"/>
      <c r="L452" s="51"/>
      <c r="M452" s="51"/>
      <c r="N452" s="51"/>
      <c r="O452" s="51"/>
      <c r="P452" s="51"/>
      <c r="Q452" s="51"/>
      <c r="R452" s="36"/>
      <c r="S452" s="51"/>
      <c r="T452" s="51"/>
      <c r="U452" s="51"/>
      <c r="V452" s="51"/>
      <c r="W452" s="51"/>
      <c r="X452" s="32"/>
      <c r="Y452" s="32"/>
      <c r="Z452" s="32"/>
      <c r="AA452" s="32"/>
      <c r="AB452" s="32"/>
      <c r="AC452" s="32"/>
    </row>
    <row r="453" ht="18.0" customHeight="1">
      <c r="A453" s="48"/>
      <c r="B453" s="51"/>
      <c r="C453" s="51"/>
      <c r="D453" s="9"/>
      <c r="E453" s="36"/>
      <c r="F453" s="49"/>
      <c r="G453" s="50"/>
      <c r="H453" s="50"/>
      <c r="I453" s="50"/>
      <c r="J453" s="50"/>
      <c r="K453" s="51"/>
      <c r="L453" s="51"/>
      <c r="M453" s="51"/>
      <c r="N453" s="51"/>
      <c r="O453" s="51"/>
      <c r="P453" s="51"/>
      <c r="Q453" s="51"/>
      <c r="R453" s="36"/>
      <c r="S453" s="51"/>
      <c r="T453" s="51"/>
      <c r="U453" s="51"/>
      <c r="V453" s="51"/>
      <c r="W453" s="51"/>
      <c r="X453" s="32"/>
      <c r="Y453" s="32"/>
      <c r="Z453" s="32"/>
      <c r="AA453" s="32"/>
      <c r="AB453" s="32"/>
      <c r="AC453" s="32"/>
    </row>
    <row r="454" ht="18.0" customHeight="1">
      <c r="A454" s="48"/>
      <c r="B454" s="51"/>
      <c r="C454" s="51"/>
      <c r="D454" s="9"/>
      <c r="E454" s="36"/>
      <c r="F454" s="49"/>
      <c r="G454" s="50"/>
      <c r="H454" s="50"/>
      <c r="I454" s="50"/>
      <c r="J454" s="50"/>
      <c r="K454" s="51"/>
      <c r="L454" s="51"/>
      <c r="M454" s="51"/>
      <c r="N454" s="51"/>
      <c r="O454" s="51"/>
      <c r="P454" s="51"/>
      <c r="Q454" s="51"/>
      <c r="R454" s="36"/>
      <c r="S454" s="51"/>
      <c r="T454" s="51"/>
      <c r="U454" s="51"/>
      <c r="V454" s="51"/>
      <c r="W454" s="51"/>
      <c r="X454" s="32"/>
      <c r="Y454" s="32"/>
      <c r="Z454" s="32"/>
      <c r="AA454" s="32"/>
      <c r="AB454" s="32"/>
      <c r="AC454" s="32"/>
    </row>
    <row r="455" ht="18.0" customHeight="1">
      <c r="A455" s="48"/>
      <c r="B455" s="51"/>
      <c r="C455" s="51"/>
      <c r="D455" s="9"/>
      <c r="E455" s="36"/>
      <c r="F455" s="49"/>
      <c r="G455" s="50"/>
      <c r="H455" s="50"/>
      <c r="I455" s="50"/>
      <c r="J455" s="50"/>
      <c r="K455" s="51"/>
      <c r="L455" s="51"/>
      <c r="M455" s="51"/>
      <c r="N455" s="51"/>
      <c r="O455" s="51"/>
      <c r="P455" s="51"/>
      <c r="Q455" s="51"/>
      <c r="R455" s="36"/>
      <c r="S455" s="51"/>
      <c r="T455" s="51"/>
      <c r="U455" s="51"/>
      <c r="V455" s="51"/>
      <c r="W455" s="51"/>
      <c r="X455" s="32"/>
      <c r="Y455" s="32"/>
      <c r="Z455" s="32"/>
      <c r="AA455" s="32"/>
      <c r="AB455" s="32"/>
      <c r="AC455" s="32"/>
    </row>
    <row r="456" ht="18.0" customHeight="1">
      <c r="A456" s="48"/>
      <c r="B456" s="51"/>
      <c r="C456" s="51"/>
      <c r="D456" s="9"/>
      <c r="E456" s="36"/>
      <c r="F456" s="49"/>
      <c r="G456" s="50"/>
      <c r="H456" s="50"/>
      <c r="I456" s="50"/>
      <c r="J456" s="50"/>
      <c r="K456" s="51"/>
      <c r="L456" s="51"/>
      <c r="M456" s="51"/>
      <c r="N456" s="51"/>
      <c r="O456" s="51"/>
      <c r="P456" s="51"/>
      <c r="Q456" s="51"/>
      <c r="R456" s="36"/>
      <c r="S456" s="51"/>
      <c r="T456" s="51"/>
      <c r="U456" s="51"/>
      <c r="V456" s="51"/>
      <c r="W456" s="51"/>
      <c r="X456" s="32"/>
      <c r="Y456" s="32"/>
      <c r="Z456" s="32"/>
      <c r="AA456" s="32"/>
      <c r="AB456" s="32"/>
      <c r="AC456" s="32"/>
    </row>
    <row r="457" ht="18.0" customHeight="1">
      <c r="A457" s="48"/>
      <c r="B457" s="51"/>
      <c r="C457" s="51"/>
      <c r="D457" s="9"/>
      <c r="E457" s="36"/>
      <c r="F457" s="49"/>
      <c r="G457" s="50"/>
      <c r="H457" s="50"/>
      <c r="I457" s="50"/>
      <c r="J457" s="50"/>
      <c r="K457" s="51"/>
      <c r="L457" s="51"/>
      <c r="M457" s="51"/>
      <c r="N457" s="51"/>
      <c r="O457" s="51"/>
      <c r="P457" s="51"/>
      <c r="Q457" s="51"/>
      <c r="R457" s="36"/>
      <c r="S457" s="51"/>
      <c r="T457" s="51"/>
      <c r="U457" s="51"/>
      <c r="V457" s="51"/>
      <c r="W457" s="51"/>
      <c r="X457" s="32"/>
      <c r="Y457" s="32"/>
      <c r="Z457" s="32"/>
      <c r="AA457" s="32"/>
      <c r="AB457" s="32"/>
      <c r="AC457" s="32"/>
    </row>
    <row r="458" ht="18.0" customHeight="1">
      <c r="A458" s="48"/>
      <c r="B458" s="51"/>
      <c r="C458" s="51"/>
      <c r="D458" s="9"/>
      <c r="E458" s="36"/>
      <c r="F458" s="49"/>
      <c r="G458" s="50"/>
      <c r="H458" s="50"/>
      <c r="I458" s="50"/>
      <c r="J458" s="50"/>
      <c r="K458" s="51"/>
      <c r="L458" s="51"/>
      <c r="M458" s="51"/>
      <c r="N458" s="51"/>
      <c r="O458" s="51"/>
      <c r="P458" s="51"/>
      <c r="Q458" s="51"/>
      <c r="R458" s="36"/>
      <c r="S458" s="51"/>
      <c r="T458" s="51"/>
      <c r="U458" s="51"/>
      <c r="V458" s="51"/>
      <c r="W458" s="51"/>
      <c r="X458" s="32"/>
      <c r="Y458" s="32"/>
      <c r="Z458" s="32"/>
      <c r="AA458" s="32"/>
      <c r="AB458" s="32"/>
      <c r="AC458" s="32"/>
    </row>
    <row r="459" ht="18.0" customHeight="1">
      <c r="A459" s="48"/>
      <c r="B459" s="51"/>
      <c r="C459" s="51"/>
      <c r="D459" s="9"/>
      <c r="E459" s="36"/>
      <c r="F459" s="49"/>
      <c r="G459" s="50"/>
      <c r="H459" s="50"/>
      <c r="I459" s="50"/>
      <c r="J459" s="50"/>
      <c r="K459" s="51"/>
      <c r="L459" s="51"/>
      <c r="M459" s="51"/>
      <c r="N459" s="51"/>
      <c r="O459" s="51"/>
      <c r="P459" s="51"/>
      <c r="Q459" s="51"/>
      <c r="R459" s="36"/>
      <c r="S459" s="51"/>
      <c r="T459" s="51"/>
      <c r="U459" s="51"/>
      <c r="V459" s="51"/>
      <c r="W459" s="51"/>
      <c r="X459" s="32"/>
      <c r="Y459" s="32"/>
      <c r="Z459" s="32"/>
      <c r="AA459" s="32"/>
      <c r="AB459" s="32"/>
      <c r="AC459" s="32"/>
    </row>
    <row r="460" ht="18.0" customHeight="1">
      <c r="A460" s="48"/>
      <c r="B460" s="51"/>
      <c r="C460" s="51"/>
      <c r="D460" s="9"/>
      <c r="E460" s="36"/>
      <c r="F460" s="49"/>
      <c r="G460" s="50"/>
      <c r="H460" s="50"/>
      <c r="I460" s="50"/>
      <c r="J460" s="50"/>
      <c r="K460" s="51"/>
      <c r="L460" s="51"/>
      <c r="M460" s="51"/>
      <c r="N460" s="51"/>
      <c r="O460" s="51"/>
      <c r="P460" s="51"/>
      <c r="Q460" s="51"/>
      <c r="R460" s="36"/>
      <c r="S460" s="51"/>
      <c r="T460" s="51"/>
      <c r="U460" s="51"/>
      <c r="V460" s="51"/>
      <c r="W460" s="51"/>
      <c r="X460" s="32"/>
      <c r="Y460" s="32"/>
      <c r="Z460" s="32"/>
      <c r="AA460" s="32"/>
      <c r="AB460" s="32"/>
      <c r="AC460" s="32"/>
    </row>
    <row r="461" ht="18.0" customHeight="1">
      <c r="A461" s="48"/>
      <c r="B461" s="51"/>
      <c r="C461" s="51"/>
      <c r="D461" s="9"/>
      <c r="E461" s="36"/>
      <c r="F461" s="49"/>
      <c r="G461" s="50"/>
      <c r="H461" s="50"/>
      <c r="I461" s="50"/>
      <c r="J461" s="50"/>
      <c r="K461" s="51"/>
      <c r="L461" s="51"/>
      <c r="M461" s="51"/>
      <c r="N461" s="51"/>
      <c r="O461" s="51"/>
      <c r="P461" s="51"/>
      <c r="Q461" s="51"/>
      <c r="R461" s="36"/>
      <c r="S461" s="51"/>
      <c r="T461" s="51"/>
      <c r="U461" s="51"/>
      <c r="V461" s="51"/>
      <c r="W461" s="51"/>
      <c r="X461" s="32"/>
      <c r="Y461" s="32"/>
      <c r="Z461" s="32"/>
      <c r="AA461" s="32"/>
      <c r="AB461" s="32"/>
      <c r="AC461" s="32"/>
    </row>
    <row r="462" ht="18.0" customHeight="1">
      <c r="A462" s="48"/>
      <c r="B462" s="51"/>
      <c r="C462" s="51"/>
      <c r="D462" s="9"/>
      <c r="E462" s="36"/>
      <c r="F462" s="49"/>
      <c r="G462" s="50"/>
      <c r="H462" s="50"/>
      <c r="I462" s="50"/>
      <c r="J462" s="50"/>
      <c r="K462" s="51"/>
      <c r="L462" s="51"/>
      <c r="M462" s="51"/>
      <c r="N462" s="51"/>
      <c r="O462" s="51"/>
      <c r="P462" s="51"/>
      <c r="Q462" s="51"/>
      <c r="R462" s="36"/>
      <c r="S462" s="51"/>
      <c r="T462" s="51"/>
      <c r="U462" s="51"/>
      <c r="V462" s="51"/>
      <c r="W462" s="51"/>
      <c r="X462" s="32"/>
      <c r="Y462" s="32"/>
      <c r="Z462" s="32"/>
      <c r="AA462" s="32"/>
      <c r="AB462" s="32"/>
      <c r="AC462" s="32"/>
    </row>
    <row r="463" ht="18.0" customHeight="1">
      <c r="A463" s="48"/>
      <c r="B463" s="51"/>
      <c r="C463" s="51"/>
      <c r="D463" s="9"/>
      <c r="E463" s="36"/>
      <c r="F463" s="49"/>
      <c r="G463" s="50"/>
      <c r="H463" s="50"/>
      <c r="I463" s="50"/>
      <c r="J463" s="50"/>
      <c r="K463" s="51"/>
      <c r="L463" s="51"/>
      <c r="M463" s="51"/>
      <c r="N463" s="51"/>
      <c r="O463" s="51"/>
      <c r="P463" s="51"/>
      <c r="Q463" s="51"/>
      <c r="R463" s="36"/>
      <c r="S463" s="51"/>
      <c r="T463" s="51"/>
      <c r="U463" s="51"/>
      <c r="V463" s="51"/>
      <c r="W463" s="51"/>
      <c r="X463" s="32"/>
      <c r="Y463" s="32"/>
      <c r="Z463" s="32"/>
      <c r="AA463" s="32"/>
      <c r="AB463" s="32"/>
      <c r="AC463" s="32"/>
    </row>
    <row r="464" ht="18.0" customHeight="1">
      <c r="A464" s="48"/>
      <c r="B464" s="51"/>
      <c r="C464" s="51"/>
      <c r="D464" s="9"/>
      <c r="E464" s="36"/>
      <c r="F464" s="49"/>
      <c r="G464" s="50"/>
      <c r="H464" s="50"/>
      <c r="I464" s="50"/>
      <c r="J464" s="50"/>
      <c r="K464" s="51"/>
      <c r="L464" s="51"/>
      <c r="M464" s="51"/>
      <c r="N464" s="51"/>
      <c r="O464" s="51"/>
      <c r="P464" s="51"/>
      <c r="Q464" s="51"/>
      <c r="R464" s="36"/>
      <c r="S464" s="51"/>
      <c r="T464" s="51"/>
      <c r="U464" s="51"/>
      <c r="V464" s="51"/>
      <c r="W464" s="51"/>
      <c r="X464" s="32"/>
      <c r="Y464" s="32"/>
      <c r="Z464" s="32"/>
      <c r="AA464" s="32"/>
      <c r="AB464" s="32"/>
      <c r="AC464" s="32"/>
    </row>
    <row r="465" ht="18.0" customHeight="1">
      <c r="A465" s="48"/>
      <c r="B465" s="51"/>
      <c r="C465" s="51"/>
      <c r="D465" s="9"/>
      <c r="E465" s="36"/>
      <c r="F465" s="49"/>
      <c r="G465" s="50"/>
      <c r="H465" s="50"/>
      <c r="I465" s="50"/>
      <c r="J465" s="50"/>
      <c r="K465" s="51"/>
      <c r="L465" s="51"/>
      <c r="M465" s="51"/>
      <c r="N465" s="51"/>
      <c r="O465" s="51"/>
      <c r="P465" s="51"/>
      <c r="Q465" s="51"/>
      <c r="R465" s="36"/>
      <c r="S465" s="51"/>
      <c r="T465" s="51"/>
      <c r="U465" s="51"/>
      <c r="V465" s="51"/>
      <c r="W465" s="51"/>
      <c r="X465" s="32"/>
      <c r="Y465" s="32"/>
      <c r="Z465" s="32"/>
      <c r="AA465" s="32"/>
      <c r="AB465" s="32"/>
      <c r="AC465" s="32"/>
    </row>
    <row r="466" ht="18.0" customHeight="1">
      <c r="A466" s="48"/>
      <c r="B466" s="51"/>
      <c r="C466" s="51"/>
      <c r="D466" s="9"/>
      <c r="E466" s="36"/>
      <c r="F466" s="49"/>
      <c r="G466" s="50"/>
      <c r="H466" s="50"/>
      <c r="I466" s="50"/>
      <c r="J466" s="50"/>
      <c r="K466" s="51"/>
      <c r="L466" s="51"/>
      <c r="M466" s="51"/>
      <c r="N466" s="51"/>
      <c r="O466" s="51"/>
      <c r="P466" s="51"/>
      <c r="Q466" s="51"/>
      <c r="R466" s="36"/>
      <c r="S466" s="51"/>
      <c r="T466" s="51"/>
      <c r="U466" s="51"/>
      <c r="V466" s="51"/>
      <c r="W466" s="51"/>
      <c r="X466" s="32"/>
      <c r="Y466" s="32"/>
      <c r="Z466" s="32"/>
      <c r="AA466" s="32"/>
      <c r="AB466" s="32"/>
      <c r="AC466" s="32"/>
    </row>
    <row r="467" ht="18.0" customHeight="1">
      <c r="A467" s="48"/>
      <c r="B467" s="51"/>
      <c r="C467" s="51"/>
      <c r="D467" s="9"/>
      <c r="E467" s="36"/>
      <c r="F467" s="49"/>
      <c r="G467" s="50"/>
      <c r="H467" s="50"/>
      <c r="I467" s="50"/>
      <c r="J467" s="50"/>
      <c r="K467" s="51"/>
      <c r="L467" s="51"/>
      <c r="M467" s="51"/>
      <c r="N467" s="51"/>
      <c r="O467" s="51"/>
      <c r="P467" s="51"/>
      <c r="Q467" s="51"/>
      <c r="R467" s="36"/>
      <c r="S467" s="51"/>
      <c r="T467" s="51"/>
      <c r="U467" s="51"/>
      <c r="V467" s="51"/>
      <c r="W467" s="51"/>
      <c r="X467" s="32"/>
      <c r="Y467" s="32"/>
      <c r="Z467" s="32"/>
      <c r="AA467" s="32"/>
      <c r="AB467" s="32"/>
      <c r="AC467" s="32"/>
    </row>
    <row r="468" ht="18.0" customHeight="1">
      <c r="A468" s="48"/>
      <c r="B468" s="51"/>
      <c r="C468" s="51"/>
      <c r="D468" s="9"/>
      <c r="E468" s="36"/>
      <c r="F468" s="49"/>
      <c r="G468" s="50"/>
      <c r="H468" s="50"/>
      <c r="I468" s="50"/>
      <c r="J468" s="50"/>
      <c r="K468" s="51"/>
      <c r="L468" s="51"/>
      <c r="M468" s="51"/>
      <c r="N468" s="51"/>
      <c r="O468" s="51"/>
      <c r="P468" s="51"/>
      <c r="Q468" s="51"/>
      <c r="R468" s="36"/>
      <c r="S468" s="51"/>
      <c r="T468" s="51"/>
      <c r="U468" s="51"/>
      <c r="V468" s="51"/>
      <c r="W468" s="51"/>
      <c r="X468" s="32"/>
      <c r="Y468" s="32"/>
      <c r="Z468" s="32"/>
      <c r="AA468" s="32"/>
      <c r="AB468" s="32"/>
      <c r="AC468" s="32"/>
    </row>
    <row r="469" ht="18.0" customHeight="1">
      <c r="A469" s="48"/>
      <c r="B469" s="51"/>
      <c r="C469" s="51"/>
      <c r="D469" s="9"/>
      <c r="E469" s="36"/>
      <c r="F469" s="49"/>
      <c r="G469" s="50"/>
      <c r="H469" s="50"/>
      <c r="I469" s="50"/>
      <c r="J469" s="50"/>
      <c r="K469" s="51"/>
      <c r="L469" s="51"/>
      <c r="M469" s="51"/>
      <c r="N469" s="51"/>
      <c r="O469" s="51"/>
      <c r="P469" s="51"/>
      <c r="Q469" s="51"/>
      <c r="R469" s="36"/>
      <c r="S469" s="51"/>
      <c r="T469" s="51"/>
      <c r="U469" s="51"/>
      <c r="V469" s="51"/>
      <c r="W469" s="51"/>
      <c r="X469" s="32"/>
      <c r="Y469" s="32"/>
      <c r="Z469" s="32"/>
      <c r="AA469" s="32"/>
      <c r="AB469" s="32"/>
      <c r="AC469" s="32"/>
    </row>
    <row r="470" ht="18.0" customHeight="1">
      <c r="A470" s="48"/>
      <c r="B470" s="51"/>
      <c r="C470" s="51"/>
      <c r="D470" s="9"/>
      <c r="E470" s="36"/>
      <c r="F470" s="49"/>
      <c r="G470" s="50"/>
      <c r="H470" s="50"/>
      <c r="I470" s="50"/>
      <c r="J470" s="50"/>
      <c r="K470" s="51"/>
      <c r="L470" s="51"/>
      <c r="M470" s="51"/>
      <c r="N470" s="51"/>
      <c r="O470" s="51"/>
      <c r="P470" s="51"/>
      <c r="Q470" s="51"/>
      <c r="R470" s="36"/>
      <c r="S470" s="51"/>
      <c r="T470" s="51"/>
      <c r="U470" s="51"/>
      <c r="V470" s="51"/>
      <c r="W470" s="51"/>
      <c r="X470" s="32"/>
      <c r="Y470" s="32"/>
      <c r="Z470" s="32"/>
      <c r="AA470" s="32"/>
      <c r="AB470" s="32"/>
      <c r="AC470" s="32"/>
    </row>
    <row r="471" ht="18.0" customHeight="1">
      <c r="A471" s="48"/>
      <c r="B471" s="51"/>
      <c r="C471" s="51"/>
      <c r="D471" s="9"/>
      <c r="E471" s="36"/>
      <c r="F471" s="49"/>
      <c r="G471" s="50"/>
      <c r="H471" s="50"/>
      <c r="I471" s="50"/>
      <c r="J471" s="50"/>
      <c r="K471" s="51"/>
      <c r="L471" s="51"/>
      <c r="M471" s="51"/>
      <c r="N471" s="51"/>
      <c r="O471" s="51"/>
      <c r="P471" s="51"/>
      <c r="Q471" s="51"/>
      <c r="R471" s="36"/>
      <c r="S471" s="51"/>
      <c r="T471" s="51"/>
      <c r="U471" s="51"/>
      <c r="V471" s="51"/>
      <c r="W471" s="51"/>
      <c r="X471" s="32"/>
      <c r="Y471" s="32"/>
      <c r="Z471" s="32"/>
      <c r="AA471" s="32"/>
      <c r="AB471" s="32"/>
      <c r="AC471" s="32"/>
    </row>
    <row r="472" ht="18.0" customHeight="1">
      <c r="A472" s="48"/>
      <c r="B472" s="51"/>
      <c r="C472" s="51"/>
      <c r="D472" s="9"/>
      <c r="E472" s="36"/>
      <c r="F472" s="49"/>
      <c r="G472" s="50"/>
      <c r="H472" s="50"/>
      <c r="I472" s="50"/>
      <c r="J472" s="50"/>
      <c r="K472" s="51"/>
      <c r="L472" s="51"/>
      <c r="M472" s="51"/>
      <c r="N472" s="51"/>
      <c r="O472" s="51"/>
      <c r="P472" s="51"/>
      <c r="Q472" s="51"/>
      <c r="R472" s="36"/>
      <c r="S472" s="51"/>
      <c r="T472" s="51"/>
      <c r="U472" s="51"/>
      <c r="V472" s="51"/>
      <c r="W472" s="51"/>
      <c r="X472" s="32"/>
      <c r="Y472" s="32"/>
      <c r="Z472" s="32"/>
      <c r="AA472" s="32"/>
      <c r="AB472" s="32"/>
      <c r="AC472" s="32"/>
    </row>
    <row r="473" ht="18.0" customHeight="1">
      <c r="A473" s="48"/>
      <c r="B473" s="51"/>
      <c r="C473" s="51"/>
      <c r="D473" s="9"/>
      <c r="E473" s="36"/>
      <c r="F473" s="49"/>
      <c r="G473" s="50"/>
      <c r="H473" s="50"/>
      <c r="I473" s="50"/>
      <c r="J473" s="50"/>
      <c r="K473" s="51"/>
      <c r="L473" s="51"/>
      <c r="M473" s="51"/>
      <c r="N473" s="51"/>
      <c r="O473" s="51"/>
      <c r="P473" s="51"/>
      <c r="Q473" s="51"/>
      <c r="R473" s="36"/>
      <c r="S473" s="51"/>
      <c r="T473" s="51"/>
      <c r="U473" s="51"/>
      <c r="V473" s="51"/>
      <c r="W473" s="51"/>
      <c r="X473" s="32"/>
      <c r="Y473" s="32"/>
      <c r="Z473" s="32"/>
      <c r="AA473" s="32"/>
      <c r="AB473" s="32"/>
      <c r="AC473" s="32"/>
    </row>
    <row r="474" ht="18.0" customHeight="1">
      <c r="A474" s="48"/>
      <c r="B474" s="51"/>
      <c r="C474" s="51"/>
      <c r="D474" s="9"/>
      <c r="E474" s="36"/>
      <c r="F474" s="49"/>
      <c r="G474" s="50"/>
      <c r="H474" s="50"/>
      <c r="I474" s="50"/>
      <c r="J474" s="50"/>
      <c r="K474" s="51"/>
      <c r="L474" s="51"/>
      <c r="M474" s="51"/>
      <c r="N474" s="51"/>
      <c r="O474" s="51"/>
      <c r="P474" s="51"/>
      <c r="Q474" s="51"/>
      <c r="R474" s="36"/>
      <c r="S474" s="51"/>
      <c r="T474" s="51"/>
      <c r="U474" s="51"/>
      <c r="V474" s="51"/>
      <c r="W474" s="51"/>
      <c r="X474" s="32"/>
      <c r="Y474" s="32"/>
      <c r="Z474" s="32"/>
      <c r="AA474" s="32"/>
      <c r="AB474" s="32"/>
      <c r="AC474" s="32"/>
    </row>
    <row r="475" ht="18.0" customHeight="1">
      <c r="A475" s="48"/>
      <c r="B475" s="51"/>
      <c r="C475" s="51"/>
      <c r="D475" s="9"/>
      <c r="E475" s="36"/>
      <c r="F475" s="49"/>
      <c r="G475" s="50"/>
      <c r="H475" s="50"/>
      <c r="I475" s="50"/>
      <c r="J475" s="50"/>
      <c r="K475" s="51"/>
      <c r="L475" s="51"/>
      <c r="M475" s="51"/>
      <c r="N475" s="51"/>
      <c r="O475" s="51"/>
      <c r="P475" s="51"/>
      <c r="Q475" s="51"/>
      <c r="R475" s="36"/>
      <c r="S475" s="51"/>
      <c r="T475" s="51"/>
      <c r="U475" s="51"/>
      <c r="V475" s="51"/>
      <c r="W475" s="51"/>
      <c r="X475" s="32"/>
      <c r="Y475" s="32"/>
      <c r="Z475" s="32"/>
      <c r="AA475" s="32"/>
      <c r="AB475" s="32"/>
      <c r="AC475" s="32"/>
    </row>
    <row r="476" ht="18.0" customHeight="1">
      <c r="A476" s="48"/>
      <c r="B476" s="51"/>
      <c r="C476" s="51"/>
      <c r="D476" s="9"/>
      <c r="E476" s="36"/>
      <c r="F476" s="49"/>
      <c r="G476" s="50"/>
      <c r="H476" s="50"/>
      <c r="I476" s="50"/>
      <c r="J476" s="50"/>
      <c r="K476" s="51"/>
      <c r="L476" s="51"/>
      <c r="M476" s="51"/>
      <c r="N476" s="51"/>
      <c r="O476" s="51"/>
      <c r="P476" s="51"/>
      <c r="Q476" s="51"/>
      <c r="R476" s="36"/>
      <c r="S476" s="51"/>
      <c r="T476" s="51"/>
      <c r="U476" s="51"/>
      <c r="V476" s="51"/>
      <c r="W476" s="51"/>
      <c r="X476" s="32"/>
      <c r="Y476" s="32"/>
      <c r="Z476" s="32"/>
      <c r="AA476" s="32"/>
      <c r="AB476" s="32"/>
      <c r="AC476" s="32"/>
    </row>
    <row r="477" ht="18.0" customHeight="1">
      <c r="A477" s="48"/>
      <c r="B477" s="51"/>
      <c r="C477" s="51"/>
      <c r="D477" s="9"/>
      <c r="E477" s="36"/>
      <c r="F477" s="49"/>
      <c r="G477" s="50"/>
      <c r="H477" s="50"/>
      <c r="I477" s="50"/>
      <c r="J477" s="50"/>
      <c r="K477" s="51"/>
      <c r="L477" s="51"/>
      <c r="M477" s="51"/>
      <c r="N477" s="51"/>
      <c r="O477" s="51"/>
      <c r="P477" s="51"/>
      <c r="Q477" s="51"/>
      <c r="R477" s="36"/>
      <c r="S477" s="51"/>
      <c r="T477" s="51"/>
      <c r="U477" s="51"/>
      <c r="V477" s="51"/>
      <c r="W477" s="51"/>
      <c r="X477" s="32"/>
      <c r="Y477" s="32"/>
      <c r="Z477" s="32"/>
      <c r="AA477" s="32"/>
      <c r="AB477" s="32"/>
      <c r="AC477" s="32"/>
    </row>
    <row r="478" ht="18.0" customHeight="1">
      <c r="A478" s="48"/>
      <c r="B478" s="51"/>
      <c r="C478" s="51"/>
      <c r="D478" s="9"/>
      <c r="E478" s="36"/>
      <c r="F478" s="49"/>
      <c r="G478" s="50"/>
      <c r="H478" s="50"/>
      <c r="I478" s="50"/>
      <c r="J478" s="50"/>
      <c r="K478" s="51"/>
      <c r="L478" s="51"/>
      <c r="M478" s="51"/>
      <c r="N478" s="51"/>
      <c r="O478" s="51"/>
      <c r="P478" s="51"/>
      <c r="Q478" s="51"/>
      <c r="R478" s="36"/>
      <c r="S478" s="51"/>
      <c r="T478" s="51"/>
      <c r="U478" s="51"/>
      <c r="V478" s="51"/>
      <c r="W478" s="51"/>
      <c r="X478" s="32"/>
      <c r="Y478" s="32"/>
      <c r="Z478" s="32"/>
      <c r="AA478" s="32"/>
      <c r="AB478" s="32"/>
      <c r="AC478" s="32"/>
    </row>
    <row r="479" ht="18.0" customHeight="1">
      <c r="A479" s="48"/>
      <c r="B479" s="51"/>
      <c r="C479" s="51"/>
      <c r="D479" s="9"/>
      <c r="E479" s="36"/>
      <c r="F479" s="49"/>
      <c r="G479" s="50"/>
      <c r="H479" s="50"/>
      <c r="I479" s="50"/>
      <c r="J479" s="50"/>
      <c r="K479" s="51"/>
      <c r="L479" s="51"/>
      <c r="M479" s="51"/>
      <c r="N479" s="51"/>
      <c r="O479" s="51"/>
      <c r="P479" s="51"/>
      <c r="Q479" s="51"/>
      <c r="R479" s="36"/>
      <c r="S479" s="51"/>
      <c r="T479" s="51"/>
      <c r="U479" s="51"/>
      <c r="V479" s="51"/>
      <c r="W479" s="51"/>
      <c r="X479" s="32"/>
      <c r="Y479" s="32"/>
      <c r="Z479" s="32"/>
      <c r="AA479" s="32"/>
      <c r="AB479" s="32"/>
      <c r="AC479" s="32"/>
    </row>
    <row r="480" ht="18.0" customHeight="1">
      <c r="A480" s="48"/>
      <c r="B480" s="51"/>
      <c r="C480" s="51"/>
      <c r="D480" s="9"/>
      <c r="E480" s="36"/>
      <c r="F480" s="49"/>
      <c r="G480" s="50"/>
      <c r="H480" s="50"/>
      <c r="I480" s="50"/>
      <c r="J480" s="50"/>
      <c r="K480" s="51"/>
      <c r="L480" s="51"/>
      <c r="M480" s="51"/>
      <c r="N480" s="51"/>
      <c r="O480" s="51"/>
      <c r="P480" s="51"/>
      <c r="Q480" s="51"/>
      <c r="R480" s="36"/>
      <c r="S480" s="51"/>
      <c r="T480" s="51"/>
      <c r="U480" s="51"/>
      <c r="V480" s="51"/>
      <c r="W480" s="51"/>
      <c r="X480" s="32"/>
      <c r="Y480" s="32"/>
      <c r="Z480" s="32"/>
      <c r="AA480" s="32"/>
      <c r="AB480" s="32"/>
      <c r="AC480" s="32"/>
    </row>
    <row r="481" ht="18.0" customHeight="1">
      <c r="A481" s="48"/>
      <c r="B481" s="51"/>
      <c r="C481" s="51"/>
      <c r="D481" s="9"/>
      <c r="E481" s="36"/>
      <c r="F481" s="49"/>
      <c r="G481" s="50"/>
      <c r="H481" s="50"/>
      <c r="I481" s="50"/>
      <c r="J481" s="50"/>
      <c r="K481" s="51"/>
      <c r="L481" s="51"/>
      <c r="M481" s="51"/>
      <c r="N481" s="51"/>
      <c r="O481" s="51"/>
      <c r="P481" s="51"/>
      <c r="Q481" s="51"/>
      <c r="R481" s="36"/>
      <c r="S481" s="51"/>
      <c r="T481" s="51"/>
      <c r="U481" s="51"/>
      <c r="V481" s="51"/>
      <c r="W481" s="51"/>
      <c r="X481" s="32"/>
      <c r="Y481" s="32"/>
      <c r="Z481" s="32"/>
      <c r="AA481" s="32"/>
      <c r="AB481" s="32"/>
      <c r="AC481" s="32"/>
    </row>
    <row r="482" ht="18.0" customHeight="1">
      <c r="A482" s="48"/>
      <c r="B482" s="51"/>
      <c r="C482" s="51"/>
      <c r="D482" s="9"/>
      <c r="E482" s="36"/>
      <c r="F482" s="49"/>
      <c r="G482" s="50"/>
      <c r="H482" s="50"/>
      <c r="I482" s="50"/>
      <c r="J482" s="50"/>
      <c r="K482" s="51"/>
      <c r="L482" s="51"/>
      <c r="M482" s="51"/>
      <c r="N482" s="51"/>
      <c r="O482" s="51"/>
      <c r="P482" s="51"/>
      <c r="Q482" s="51"/>
      <c r="R482" s="36"/>
      <c r="S482" s="51"/>
      <c r="T482" s="51"/>
      <c r="U482" s="51"/>
      <c r="V482" s="51"/>
      <c r="W482" s="51"/>
      <c r="X482" s="32"/>
      <c r="Y482" s="32"/>
      <c r="Z482" s="32"/>
      <c r="AA482" s="32"/>
      <c r="AB482" s="32"/>
      <c r="AC482" s="32"/>
    </row>
    <row r="483" ht="18.0" customHeight="1">
      <c r="A483" s="48"/>
      <c r="B483" s="51"/>
      <c r="C483" s="51"/>
      <c r="D483" s="9"/>
      <c r="E483" s="36"/>
      <c r="F483" s="49"/>
      <c r="G483" s="50"/>
      <c r="H483" s="50"/>
      <c r="I483" s="50"/>
      <c r="J483" s="50"/>
      <c r="K483" s="51"/>
      <c r="L483" s="51"/>
      <c r="M483" s="51"/>
      <c r="N483" s="51"/>
      <c r="O483" s="51"/>
      <c r="P483" s="51"/>
      <c r="Q483" s="51"/>
      <c r="R483" s="36"/>
      <c r="S483" s="51"/>
      <c r="T483" s="51"/>
      <c r="U483" s="51"/>
      <c r="V483" s="51"/>
      <c r="W483" s="51"/>
      <c r="X483" s="32"/>
      <c r="Y483" s="32"/>
      <c r="Z483" s="32"/>
      <c r="AA483" s="32"/>
      <c r="AB483" s="32"/>
      <c r="AC483" s="32"/>
    </row>
    <row r="484" ht="18.0" customHeight="1">
      <c r="A484" s="48"/>
      <c r="B484" s="51"/>
      <c r="C484" s="51"/>
      <c r="D484" s="9"/>
      <c r="E484" s="36"/>
      <c r="F484" s="49"/>
      <c r="G484" s="50"/>
      <c r="H484" s="50"/>
      <c r="I484" s="50"/>
      <c r="J484" s="50"/>
      <c r="K484" s="51"/>
      <c r="L484" s="51"/>
      <c r="M484" s="51"/>
      <c r="N484" s="51"/>
      <c r="O484" s="51"/>
      <c r="P484" s="51"/>
      <c r="Q484" s="51"/>
      <c r="R484" s="36"/>
      <c r="S484" s="51"/>
      <c r="T484" s="51"/>
      <c r="U484" s="51"/>
      <c r="V484" s="51"/>
      <c r="W484" s="51"/>
      <c r="X484" s="32"/>
      <c r="Y484" s="32"/>
      <c r="Z484" s="32"/>
      <c r="AA484" s="32"/>
      <c r="AB484" s="32"/>
      <c r="AC484" s="32"/>
    </row>
    <row r="485" ht="18.0" customHeight="1">
      <c r="A485" s="48"/>
      <c r="B485" s="51"/>
      <c r="C485" s="51"/>
      <c r="D485" s="9"/>
      <c r="E485" s="36"/>
      <c r="F485" s="49"/>
      <c r="G485" s="50"/>
      <c r="H485" s="50"/>
      <c r="I485" s="50"/>
      <c r="J485" s="50"/>
      <c r="K485" s="51"/>
      <c r="L485" s="51"/>
      <c r="M485" s="51"/>
      <c r="N485" s="51"/>
      <c r="O485" s="51"/>
      <c r="P485" s="51"/>
      <c r="Q485" s="51"/>
      <c r="R485" s="36"/>
      <c r="S485" s="51"/>
      <c r="T485" s="51"/>
      <c r="U485" s="51"/>
      <c r="V485" s="51"/>
      <c r="W485" s="51"/>
      <c r="X485" s="32"/>
      <c r="Y485" s="32"/>
      <c r="Z485" s="32"/>
      <c r="AA485" s="32"/>
      <c r="AB485" s="32"/>
      <c r="AC485" s="32"/>
    </row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W$285"/>
  <customSheetViews>
    <customSheetView guid="{F5DB5A3F-7583-4B92-99C0-CF52C14651D9}" filter="1" showAutoFilter="1">
      <autoFilter ref="$A$1:$W$285"/>
      <extLst>
        <ext uri="GoogleSheetsCustomDataVersion1">
          <go:sheetsCustomData xmlns:go="http://customooxmlschemas.google.com/" filterViewId="256896016"/>
        </ext>
      </extLst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7.38"/>
  </cols>
  <sheetData>
    <row r="1" ht="16.5" customHeight="1">
      <c r="A1" s="55" t="s">
        <v>350</v>
      </c>
      <c r="B1" s="56" t="s">
        <v>4</v>
      </c>
      <c r="C1" s="57" t="s">
        <v>351</v>
      </c>
      <c r="D1" s="58" t="s">
        <v>5</v>
      </c>
      <c r="E1" s="59" t="s">
        <v>352</v>
      </c>
      <c r="F1" s="59" t="s">
        <v>353</v>
      </c>
      <c r="G1" s="59" t="s">
        <v>354</v>
      </c>
      <c r="H1" s="59" t="s">
        <v>355</v>
      </c>
      <c r="I1" s="59" t="s">
        <v>356</v>
      </c>
      <c r="J1" s="59" t="s">
        <v>357</v>
      </c>
      <c r="K1" s="56" t="s">
        <v>358</v>
      </c>
      <c r="L1" s="56" t="s">
        <v>14</v>
      </c>
      <c r="M1" s="56" t="s">
        <v>15</v>
      </c>
      <c r="N1" s="56" t="s">
        <v>16</v>
      </c>
      <c r="O1" s="56" t="s">
        <v>17</v>
      </c>
      <c r="P1" s="60"/>
      <c r="Q1" s="61" t="s">
        <v>359</v>
      </c>
      <c r="R1" s="61" t="s">
        <v>360</v>
      </c>
    </row>
    <row r="2" ht="16.5" customHeight="1">
      <c r="A2" s="62" t="s">
        <v>361</v>
      </c>
      <c r="B2" s="62" t="s">
        <v>362</v>
      </c>
      <c r="C2" s="63">
        <v>44562.0</v>
      </c>
      <c r="D2" s="62"/>
      <c r="E2" s="64">
        <v>141.0</v>
      </c>
      <c r="F2" s="64">
        <v>152.0</v>
      </c>
      <c r="G2" s="64">
        <v>5.0</v>
      </c>
      <c r="H2" s="64">
        <v>4.0</v>
      </c>
      <c r="I2" s="64"/>
      <c r="J2" s="64"/>
      <c r="K2" s="65">
        <f t="shared" ref="K2:K247" si="1">G2/E2</f>
        <v>0.03546099291</v>
      </c>
      <c r="L2" s="62" t="str">
        <f t="shared" ref="L2:L72" si="2">TEXT(C2,"MMM-YYYY")</f>
        <v>Jan-2022</v>
      </c>
      <c r="M2" s="62">
        <f t="shared" ref="M2:M72" si="3">YEAR(C2)</f>
        <v>2022</v>
      </c>
      <c r="N2" s="62" t="s">
        <v>363</v>
      </c>
      <c r="O2" s="62" t="s">
        <v>26</v>
      </c>
      <c r="P2" s="66"/>
      <c r="Q2" s="66"/>
      <c r="R2" s="66"/>
    </row>
    <row r="3" ht="16.5" customHeight="1">
      <c r="A3" s="62" t="s">
        <v>364</v>
      </c>
      <c r="B3" s="62" t="s">
        <v>362</v>
      </c>
      <c r="C3" s="63">
        <v>44565.09861111111</v>
      </c>
      <c r="D3" s="62"/>
      <c r="E3" s="64">
        <v>152.0</v>
      </c>
      <c r="F3" s="64">
        <v>164.0</v>
      </c>
      <c r="G3" s="64">
        <v>4.0</v>
      </c>
      <c r="H3" s="64">
        <v>3.0</v>
      </c>
      <c r="I3" s="64"/>
      <c r="J3" s="64"/>
      <c r="K3" s="65">
        <f t="shared" si="1"/>
        <v>0.02631578947</v>
      </c>
      <c r="L3" s="62" t="str">
        <f t="shared" si="2"/>
        <v>Jan-2022</v>
      </c>
      <c r="M3" s="62">
        <f t="shared" si="3"/>
        <v>2022</v>
      </c>
      <c r="N3" s="62" t="s">
        <v>365</v>
      </c>
      <c r="O3" s="62" t="s">
        <v>31</v>
      </c>
      <c r="P3" s="67"/>
      <c r="Q3" s="66"/>
      <c r="R3" s="66"/>
    </row>
    <row r="4" ht="16.5" customHeight="1">
      <c r="A4" s="62" t="s">
        <v>366</v>
      </c>
      <c r="B4" s="62" t="s">
        <v>362</v>
      </c>
      <c r="C4" s="63">
        <v>44566.240277777775</v>
      </c>
      <c r="D4" s="62"/>
      <c r="E4" s="64">
        <v>126.0</v>
      </c>
      <c r="F4" s="64">
        <v>137.0</v>
      </c>
      <c r="G4" s="64">
        <v>4.0</v>
      </c>
      <c r="H4" s="64">
        <v>3.0</v>
      </c>
      <c r="I4" s="64"/>
      <c r="J4" s="64"/>
      <c r="K4" s="65">
        <f t="shared" si="1"/>
        <v>0.03174603175</v>
      </c>
      <c r="L4" s="62" t="str">
        <f t="shared" si="2"/>
        <v>Jan-2022</v>
      </c>
      <c r="M4" s="62">
        <f t="shared" si="3"/>
        <v>2022</v>
      </c>
      <c r="N4" s="62" t="s">
        <v>363</v>
      </c>
      <c r="O4" s="62" t="s">
        <v>31</v>
      </c>
      <c r="P4" s="66"/>
      <c r="Q4" s="66"/>
      <c r="R4" s="66"/>
    </row>
    <row r="5" ht="16.5" customHeight="1">
      <c r="A5" s="62" t="s">
        <v>367</v>
      </c>
      <c r="B5" s="62" t="s">
        <v>362</v>
      </c>
      <c r="C5" s="63">
        <v>44567.05486111111</v>
      </c>
      <c r="D5" s="62"/>
      <c r="E5" s="64">
        <v>147.0</v>
      </c>
      <c r="F5" s="64">
        <v>175.0</v>
      </c>
      <c r="G5" s="64">
        <v>5.0</v>
      </c>
      <c r="H5" s="64">
        <v>3.0</v>
      </c>
      <c r="I5" s="64"/>
      <c r="J5" s="64"/>
      <c r="K5" s="65">
        <f t="shared" si="1"/>
        <v>0.03401360544</v>
      </c>
      <c r="L5" s="62" t="str">
        <f t="shared" si="2"/>
        <v>Jan-2022</v>
      </c>
      <c r="M5" s="62">
        <f t="shared" si="3"/>
        <v>2022</v>
      </c>
      <c r="N5" s="62" t="s">
        <v>365</v>
      </c>
      <c r="O5" s="62" t="s">
        <v>35</v>
      </c>
      <c r="P5" s="66"/>
      <c r="Q5" s="66"/>
      <c r="R5" s="66"/>
    </row>
    <row r="6" ht="16.5" customHeight="1">
      <c r="A6" s="62" t="s">
        <v>368</v>
      </c>
      <c r="B6" s="62" t="s">
        <v>362</v>
      </c>
      <c r="C6" s="63">
        <v>44573.15625</v>
      </c>
      <c r="D6" s="62"/>
      <c r="E6" s="64">
        <v>135.0</v>
      </c>
      <c r="F6" s="64">
        <v>143.0</v>
      </c>
      <c r="G6" s="64">
        <v>8.0</v>
      </c>
      <c r="H6" s="64">
        <v>7.0</v>
      </c>
      <c r="I6" s="64"/>
      <c r="J6" s="64"/>
      <c r="K6" s="65">
        <f t="shared" si="1"/>
        <v>0.05925925926</v>
      </c>
      <c r="L6" s="62" t="str">
        <f t="shared" si="2"/>
        <v>Jan-2022</v>
      </c>
      <c r="M6" s="62">
        <f t="shared" si="3"/>
        <v>2022</v>
      </c>
      <c r="N6" s="62" t="s">
        <v>363</v>
      </c>
      <c r="O6" s="62" t="s">
        <v>33</v>
      </c>
      <c r="P6" s="67"/>
      <c r="Q6" s="66"/>
      <c r="R6" s="66"/>
    </row>
    <row r="7" ht="16.5" customHeight="1">
      <c r="A7" s="62" t="s">
        <v>369</v>
      </c>
      <c r="B7" s="62" t="s">
        <v>362</v>
      </c>
      <c r="C7" s="63">
        <v>44573.87013888889</v>
      </c>
      <c r="D7" s="62"/>
      <c r="E7" s="64">
        <v>121.0</v>
      </c>
      <c r="F7" s="64">
        <v>132.0</v>
      </c>
      <c r="G7" s="64">
        <v>6.0</v>
      </c>
      <c r="H7" s="64">
        <v>6.0</v>
      </c>
      <c r="I7" s="64"/>
      <c r="J7" s="64"/>
      <c r="K7" s="65">
        <f t="shared" si="1"/>
        <v>0.04958677686</v>
      </c>
      <c r="L7" s="62" t="str">
        <f t="shared" si="2"/>
        <v>Jan-2022</v>
      </c>
      <c r="M7" s="62">
        <f t="shared" si="3"/>
        <v>2022</v>
      </c>
      <c r="N7" s="62" t="s">
        <v>363</v>
      </c>
      <c r="O7" s="62" t="s">
        <v>370</v>
      </c>
      <c r="P7" s="67"/>
      <c r="Q7" s="66"/>
      <c r="R7" s="66"/>
    </row>
    <row r="8" ht="16.5" customHeight="1">
      <c r="A8" s="62" t="s">
        <v>371</v>
      </c>
      <c r="B8" s="62" t="s">
        <v>372</v>
      </c>
      <c r="C8" s="63">
        <v>44574.20763888889</v>
      </c>
      <c r="D8" s="62"/>
      <c r="E8" s="64">
        <v>63.0</v>
      </c>
      <c r="F8" s="64">
        <v>78.0</v>
      </c>
      <c r="G8" s="64">
        <v>5.0</v>
      </c>
      <c r="H8" s="64">
        <v>4.0</v>
      </c>
      <c r="I8" s="64"/>
      <c r="J8" s="64"/>
      <c r="K8" s="65">
        <f t="shared" si="1"/>
        <v>0.07936507937</v>
      </c>
      <c r="L8" s="62" t="str">
        <f t="shared" si="2"/>
        <v>Jan-2022</v>
      </c>
      <c r="M8" s="62">
        <f t="shared" si="3"/>
        <v>2022</v>
      </c>
      <c r="N8" s="62" t="s">
        <v>365</v>
      </c>
      <c r="O8" s="62" t="s">
        <v>31</v>
      </c>
      <c r="P8" s="67"/>
      <c r="Q8" s="66"/>
      <c r="R8" s="66"/>
    </row>
    <row r="9" ht="16.5" customHeight="1">
      <c r="A9" s="62" t="s">
        <v>373</v>
      </c>
      <c r="B9" s="62" t="s">
        <v>362</v>
      </c>
      <c r="C9" s="63">
        <v>44575.75902777778</v>
      </c>
      <c r="D9" s="62"/>
      <c r="E9" s="64">
        <v>138.0</v>
      </c>
      <c r="F9" s="64">
        <v>149.0</v>
      </c>
      <c r="G9" s="64">
        <v>8.0</v>
      </c>
      <c r="H9" s="64">
        <v>6.0</v>
      </c>
      <c r="I9" s="64">
        <v>1.0</v>
      </c>
      <c r="J9" s="64"/>
      <c r="K9" s="65">
        <f t="shared" si="1"/>
        <v>0.05797101449</v>
      </c>
      <c r="L9" s="62" t="str">
        <f t="shared" si="2"/>
        <v>Jan-2022</v>
      </c>
      <c r="M9" s="62">
        <f t="shared" si="3"/>
        <v>2022</v>
      </c>
      <c r="N9" s="62" t="s">
        <v>363</v>
      </c>
      <c r="O9" s="62" t="s">
        <v>370</v>
      </c>
      <c r="P9" s="67"/>
      <c r="Q9" s="66"/>
      <c r="R9" s="66"/>
    </row>
    <row r="10" ht="16.5" customHeight="1">
      <c r="A10" s="62" t="s">
        <v>374</v>
      </c>
      <c r="B10" s="62" t="s">
        <v>372</v>
      </c>
      <c r="C10" s="63">
        <v>44578.06805555556</v>
      </c>
      <c r="D10" s="62"/>
      <c r="E10" s="64">
        <v>82.0</v>
      </c>
      <c r="F10" s="64">
        <v>95.0</v>
      </c>
      <c r="G10" s="64">
        <v>4.0</v>
      </c>
      <c r="H10" s="64">
        <v>3.0</v>
      </c>
      <c r="I10" s="64"/>
      <c r="J10" s="64">
        <v>1.0</v>
      </c>
      <c r="K10" s="65">
        <f t="shared" si="1"/>
        <v>0.0487804878</v>
      </c>
      <c r="L10" s="62" t="str">
        <f t="shared" si="2"/>
        <v>Jan-2022</v>
      </c>
      <c r="M10" s="62">
        <f t="shared" si="3"/>
        <v>2022</v>
      </c>
      <c r="N10" s="62" t="s">
        <v>365</v>
      </c>
      <c r="O10" s="62" t="s">
        <v>45</v>
      </c>
      <c r="P10" s="67"/>
      <c r="Q10" s="66"/>
      <c r="R10" s="66"/>
    </row>
    <row r="11" ht="16.5" customHeight="1">
      <c r="A11" s="62" t="s">
        <v>375</v>
      </c>
      <c r="B11" s="62" t="s">
        <v>362</v>
      </c>
      <c r="C11" s="63">
        <v>44580.83611111111</v>
      </c>
      <c r="D11" s="62"/>
      <c r="E11" s="64">
        <v>101.0</v>
      </c>
      <c r="F11" s="64">
        <v>114.0</v>
      </c>
      <c r="G11" s="64">
        <v>8.0</v>
      </c>
      <c r="H11" s="64">
        <v>5.0</v>
      </c>
      <c r="I11" s="64"/>
      <c r="J11" s="64"/>
      <c r="K11" s="65">
        <f t="shared" si="1"/>
        <v>0.07920792079</v>
      </c>
      <c r="L11" s="62" t="str">
        <f t="shared" si="2"/>
        <v>Jan-2022</v>
      </c>
      <c r="M11" s="62">
        <f t="shared" si="3"/>
        <v>2022</v>
      </c>
      <c r="N11" s="62" t="s">
        <v>363</v>
      </c>
      <c r="O11" s="62" t="s">
        <v>33</v>
      </c>
      <c r="P11" s="68"/>
      <c r="Q11" s="66"/>
      <c r="R11" s="66"/>
    </row>
    <row r="12" ht="16.5" customHeight="1">
      <c r="A12" s="62" t="s">
        <v>376</v>
      </c>
      <c r="B12" s="62" t="s">
        <v>362</v>
      </c>
      <c r="C12" s="63">
        <v>44581.20972222222</v>
      </c>
      <c r="D12" s="62"/>
      <c r="E12" s="64">
        <v>98.0</v>
      </c>
      <c r="F12" s="64">
        <v>109.0</v>
      </c>
      <c r="G12" s="64">
        <v>3.0</v>
      </c>
      <c r="H12" s="64">
        <v>3.0</v>
      </c>
      <c r="I12" s="64"/>
      <c r="J12" s="64"/>
      <c r="K12" s="65">
        <f t="shared" si="1"/>
        <v>0.0306122449</v>
      </c>
      <c r="L12" s="62" t="str">
        <f t="shared" si="2"/>
        <v>Jan-2022</v>
      </c>
      <c r="M12" s="62">
        <f t="shared" si="3"/>
        <v>2022</v>
      </c>
      <c r="N12" s="62" t="s">
        <v>365</v>
      </c>
      <c r="O12" s="62" t="s">
        <v>31</v>
      </c>
      <c r="P12" s="68"/>
      <c r="Q12" s="66"/>
      <c r="R12" s="66"/>
    </row>
    <row r="13" ht="16.5" customHeight="1">
      <c r="A13" s="62" t="s">
        <v>377</v>
      </c>
      <c r="B13" s="62" t="s">
        <v>372</v>
      </c>
      <c r="C13" s="63">
        <v>44582.248611111114</v>
      </c>
      <c r="D13" s="62"/>
      <c r="E13" s="64">
        <v>62.0</v>
      </c>
      <c r="F13" s="64">
        <v>72.0</v>
      </c>
      <c r="G13" s="64">
        <v>3.0</v>
      </c>
      <c r="H13" s="64">
        <v>3.0</v>
      </c>
      <c r="I13" s="64"/>
      <c r="J13" s="64"/>
      <c r="K13" s="65">
        <f t="shared" si="1"/>
        <v>0.04838709677</v>
      </c>
      <c r="L13" s="62" t="str">
        <f t="shared" si="2"/>
        <v>Jan-2022</v>
      </c>
      <c r="M13" s="62">
        <f t="shared" si="3"/>
        <v>2022</v>
      </c>
      <c r="N13" s="62" t="s">
        <v>365</v>
      </c>
      <c r="O13" s="62" t="s">
        <v>45</v>
      </c>
      <c r="P13" s="68"/>
      <c r="Q13" s="66"/>
      <c r="R13" s="66"/>
    </row>
    <row r="14" ht="16.5" customHeight="1">
      <c r="A14" s="62" t="s">
        <v>378</v>
      </c>
      <c r="B14" s="62" t="s">
        <v>362</v>
      </c>
      <c r="C14" s="63">
        <v>44585.93402777778</v>
      </c>
      <c r="D14" s="62"/>
      <c r="E14" s="64">
        <v>189.0</v>
      </c>
      <c r="F14" s="64">
        <v>200.0</v>
      </c>
      <c r="G14" s="64">
        <v>10.0</v>
      </c>
      <c r="H14" s="64">
        <v>7.0</v>
      </c>
      <c r="I14" s="64"/>
      <c r="J14" s="64">
        <v>1.0</v>
      </c>
      <c r="K14" s="65">
        <f t="shared" si="1"/>
        <v>0.05291005291</v>
      </c>
      <c r="L14" s="62" t="str">
        <f t="shared" si="2"/>
        <v>Jan-2022</v>
      </c>
      <c r="M14" s="62">
        <f t="shared" si="3"/>
        <v>2022</v>
      </c>
      <c r="N14" s="62" t="s">
        <v>365</v>
      </c>
      <c r="O14" s="62" t="s">
        <v>31</v>
      </c>
      <c r="P14" s="68"/>
      <c r="Q14" s="66"/>
      <c r="R14" s="66"/>
    </row>
    <row r="15" ht="16.5" customHeight="1">
      <c r="A15" s="62" t="s">
        <v>379</v>
      </c>
      <c r="B15" s="62" t="s">
        <v>362</v>
      </c>
      <c r="C15" s="63">
        <v>44586.748611111114</v>
      </c>
      <c r="D15" s="62"/>
      <c r="E15" s="64">
        <v>124.0</v>
      </c>
      <c r="F15" s="64">
        <v>130.0</v>
      </c>
      <c r="G15" s="64">
        <v>4.0</v>
      </c>
      <c r="H15" s="64">
        <v>3.0</v>
      </c>
      <c r="I15" s="64"/>
      <c r="J15" s="64"/>
      <c r="K15" s="65">
        <f t="shared" si="1"/>
        <v>0.03225806452</v>
      </c>
      <c r="L15" s="62" t="str">
        <f t="shared" si="2"/>
        <v>Jan-2022</v>
      </c>
      <c r="M15" s="62">
        <f t="shared" si="3"/>
        <v>2022</v>
      </c>
      <c r="N15" s="62" t="s">
        <v>363</v>
      </c>
      <c r="O15" s="62" t="s">
        <v>370</v>
      </c>
      <c r="P15" s="60"/>
      <c r="Q15" s="66"/>
      <c r="R15" s="66"/>
    </row>
    <row r="16" ht="16.5" customHeight="1">
      <c r="A16" s="62" t="s">
        <v>380</v>
      </c>
      <c r="B16" s="62" t="s">
        <v>362</v>
      </c>
      <c r="C16" s="63">
        <v>44587.23055555556</v>
      </c>
      <c r="D16" s="62"/>
      <c r="E16" s="64">
        <v>91.0</v>
      </c>
      <c r="F16" s="64">
        <v>104.0</v>
      </c>
      <c r="G16" s="64">
        <v>2.0</v>
      </c>
      <c r="H16" s="64">
        <v>2.0</v>
      </c>
      <c r="I16" s="64"/>
      <c r="J16" s="64"/>
      <c r="K16" s="65">
        <f t="shared" si="1"/>
        <v>0.02197802198</v>
      </c>
      <c r="L16" s="62" t="str">
        <f t="shared" si="2"/>
        <v>Jan-2022</v>
      </c>
      <c r="M16" s="62">
        <f t="shared" si="3"/>
        <v>2022</v>
      </c>
      <c r="N16" s="62" t="s">
        <v>365</v>
      </c>
      <c r="O16" s="62" t="s">
        <v>31</v>
      </c>
      <c r="P16" s="60"/>
      <c r="Q16" s="66"/>
      <c r="R16" s="66"/>
    </row>
    <row r="17" ht="16.5" customHeight="1">
      <c r="A17" s="62" t="s">
        <v>381</v>
      </c>
      <c r="B17" s="62" t="s">
        <v>362</v>
      </c>
      <c r="C17" s="63">
        <v>44589.8125</v>
      </c>
      <c r="D17" s="62"/>
      <c r="E17" s="64">
        <v>84.0</v>
      </c>
      <c r="F17" s="64">
        <v>88.0</v>
      </c>
      <c r="G17" s="64">
        <v>2.0</v>
      </c>
      <c r="H17" s="64">
        <v>2.0</v>
      </c>
      <c r="I17" s="64"/>
      <c r="J17" s="64"/>
      <c r="K17" s="65">
        <f t="shared" si="1"/>
        <v>0.02380952381</v>
      </c>
      <c r="L17" s="62" t="str">
        <f t="shared" si="2"/>
        <v>Jan-2022</v>
      </c>
      <c r="M17" s="62">
        <f t="shared" si="3"/>
        <v>2022</v>
      </c>
      <c r="N17" s="62" t="s">
        <v>365</v>
      </c>
      <c r="O17" s="62" t="s">
        <v>45</v>
      </c>
      <c r="P17" s="60"/>
      <c r="Q17" s="66"/>
      <c r="R17" s="66"/>
    </row>
    <row r="18" ht="16.5" customHeight="1">
      <c r="A18" s="62" t="s">
        <v>382</v>
      </c>
      <c r="B18" s="69" t="s">
        <v>362</v>
      </c>
      <c r="C18" s="70">
        <v>44593.0</v>
      </c>
      <c r="D18" s="71">
        <v>0.5604166666666667</v>
      </c>
      <c r="E18" s="69">
        <v>127.0</v>
      </c>
      <c r="F18" s="69">
        <v>134.0</v>
      </c>
      <c r="G18" s="69">
        <v>7.0</v>
      </c>
      <c r="H18" s="69">
        <v>4.0</v>
      </c>
      <c r="I18" s="69"/>
      <c r="J18" s="69"/>
      <c r="K18" s="65">
        <f t="shared" si="1"/>
        <v>0.05511811024</v>
      </c>
      <c r="L18" s="62" t="str">
        <f t="shared" si="2"/>
        <v>Feb-2022</v>
      </c>
      <c r="M18" s="62">
        <f t="shared" si="3"/>
        <v>2022</v>
      </c>
      <c r="N18" s="62" t="s">
        <v>383</v>
      </c>
      <c r="O18" s="62" t="s">
        <v>370</v>
      </c>
      <c r="P18" s="49"/>
      <c r="Q18" s="49"/>
      <c r="R18" s="49"/>
    </row>
    <row r="19" ht="16.5" customHeight="1">
      <c r="A19" s="62" t="s">
        <v>384</v>
      </c>
      <c r="B19" s="69" t="s">
        <v>362</v>
      </c>
      <c r="C19" s="70">
        <v>44593.0</v>
      </c>
      <c r="D19" s="71">
        <v>0.3458333333333333</v>
      </c>
      <c r="E19" s="69">
        <v>94.0</v>
      </c>
      <c r="F19" s="69">
        <v>99.0</v>
      </c>
      <c r="G19" s="69">
        <v>2.0</v>
      </c>
      <c r="H19" s="69">
        <v>2.0</v>
      </c>
      <c r="I19" s="69"/>
      <c r="J19" s="69"/>
      <c r="K19" s="65">
        <f t="shared" si="1"/>
        <v>0.02127659574</v>
      </c>
      <c r="L19" s="62" t="str">
        <f t="shared" si="2"/>
        <v>Feb-2022</v>
      </c>
      <c r="M19" s="62">
        <f t="shared" si="3"/>
        <v>2022</v>
      </c>
      <c r="N19" s="62" t="s">
        <v>383</v>
      </c>
      <c r="O19" s="62" t="s">
        <v>26</v>
      </c>
      <c r="P19" s="49"/>
      <c r="Q19" s="49"/>
      <c r="R19" s="49"/>
    </row>
    <row r="20" ht="16.5" customHeight="1">
      <c r="A20" s="62" t="s">
        <v>385</v>
      </c>
      <c r="B20" s="69" t="s">
        <v>372</v>
      </c>
      <c r="C20" s="70">
        <v>44595.74513888889</v>
      </c>
      <c r="D20" s="71">
        <v>0.3701388888888889</v>
      </c>
      <c r="E20" s="69">
        <v>52.0</v>
      </c>
      <c r="F20" s="69">
        <v>62.0</v>
      </c>
      <c r="G20" s="69">
        <v>7.0</v>
      </c>
      <c r="H20" s="69">
        <v>5.0</v>
      </c>
      <c r="I20" s="69"/>
      <c r="J20" s="69"/>
      <c r="K20" s="65">
        <f t="shared" si="1"/>
        <v>0.1346153846</v>
      </c>
      <c r="L20" s="62" t="str">
        <f t="shared" si="2"/>
        <v>Feb-2022</v>
      </c>
      <c r="M20" s="62">
        <f t="shared" si="3"/>
        <v>2022</v>
      </c>
      <c r="N20" s="62" t="s">
        <v>31</v>
      </c>
      <c r="O20" s="62" t="s">
        <v>58</v>
      </c>
      <c r="P20" s="49"/>
      <c r="Q20" s="49"/>
      <c r="R20" s="49"/>
    </row>
    <row r="21" ht="16.5" customHeight="1">
      <c r="A21" s="62" t="s">
        <v>386</v>
      </c>
      <c r="B21" s="69" t="s">
        <v>372</v>
      </c>
      <c r="C21" s="70">
        <v>44596.24652777778</v>
      </c>
      <c r="D21" s="71">
        <v>0.8708333333333333</v>
      </c>
      <c r="E21" s="69">
        <v>51.0</v>
      </c>
      <c r="F21" s="69">
        <v>57.0</v>
      </c>
      <c r="G21" s="69">
        <v>3.0</v>
      </c>
      <c r="H21" s="69">
        <v>2.0</v>
      </c>
      <c r="I21" s="69"/>
      <c r="J21" s="69"/>
      <c r="K21" s="65">
        <f t="shared" si="1"/>
        <v>0.05882352941</v>
      </c>
      <c r="L21" s="62" t="str">
        <f t="shared" si="2"/>
        <v>Feb-2022</v>
      </c>
      <c r="M21" s="62">
        <f t="shared" si="3"/>
        <v>2022</v>
      </c>
      <c r="N21" s="62" t="s">
        <v>31</v>
      </c>
      <c r="O21" s="62" t="s">
        <v>31</v>
      </c>
      <c r="P21" s="49"/>
      <c r="Q21" s="49"/>
      <c r="R21" s="49"/>
    </row>
    <row r="22" ht="16.5" customHeight="1">
      <c r="A22" s="62" t="s">
        <v>387</v>
      </c>
      <c r="B22" s="69" t="s">
        <v>362</v>
      </c>
      <c r="C22" s="70">
        <v>44597.834027777775</v>
      </c>
      <c r="D22" s="71">
        <v>0.45902777777777776</v>
      </c>
      <c r="E22" s="69">
        <v>91.0</v>
      </c>
      <c r="F22" s="69">
        <v>96.0</v>
      </c>
      <c r="G22" s="69">
        <v>4.0</v>
      </c>
      <c r="H22" s="69">
        <v>4.0</v>
      </c>
      <c r="I22" s="69"/>
      <c r="J22" s="69"/>
      <c r="K22" s="65">
        <f t="shared" si="1"/>
        <v>0.04395604396</v>
      </c>
      <c r="L22" s="62" t="str">
        <f t="shared" si="2"/>
        <v>Feb-2022</v>
      </c>
      <c r="M22" s="62">
        <f t="shared" si="3"/>
        <v>2022</v>
      </c>
      <c r="N22" s="62" t="s">
        <v>31</v>
      </c>
      <c r="O22" s="62" t="s">
        <v>45</v>
      </c>
      <c r="P22" s="49"/>
      <c r="Q22" s="49"/>
      <c r="R22" s="49"/>
    </row>
    <row r="23" ht="16.5" customHeight="1">
      <c r="A23" s="62" t="s">
        <v>388</v>
      </c>
      <c r="B23" s="69" t="s">
        <v>372</v>
      </c>
      <c r="C23" s="70">
        <v>44598.08888888889</v>
      </c>
      <c r="D23" s="71">
        <v>0.7131944444444445</v>
      </c>
      <c r="E23" s="69">
        <v>52.0</v>
      </c>
      <c r="F23" s="69">
        <v>60.0</v>
      </c>
      <c r="G23" s="69">
        <v>7.0</v>
      </c>
      <c r="H23" s="69">
        <v>5.0</v>
      </c>
      <c r="I23" s="69"/>
      <c r="J23" s="69"/>
      <c r="K23" s="65">
        <f t="shared" si="1"/>
        <v>0.1346153846</v>
      </c>
      <c r="L23" s="62" t="str">
        <f t="shared" si="2"/>
        <v>Feb-2022</v>
      </c>
      <c r="M23" s="62">
        <f t="shared" si="3"/>
        <v>2022</v>
      </c>
      <c r="N23" s="62" t="s">
        <v>31</v>
      </c>
      <c r="O23" s="62" t="s">
        <v>45</v>
      </c>
      <c r="P23" s="49"/>
      <c r="Q23" s="49"/>
      <c r="R23" s="49"/>
    </row>
    <row r="24" ht="16.5" customHeight="1">
      <c r="A24" s="62" t="s">
        <v>389</v>
      </c>
      <c r="B24" s="69" t="s">
        <v>362</v>
      </c>
      <c r="C24" s="70">
        <v>44600.08125</v>
      </c>
      <c r="D24" s="71">
        <v>0.70625</v>
      </c>
      <c r="E24" s="69">
        <v>111.0</v>
      </c>
      <c r="F24" s="69">
        <v>123.0</v>
      </c>
      <c r="G24" s="69">
        <v>2.0</v>
      </c>
      <c r="H24" s="69">
        <v>2.0</v>
      </c>
      <c r="I24" s="69"/>
      <c r="J24" s="69"/>
      <c r="K24" s="65">
        <f t="shared" si="1"/>
        <v>0.01801801802</v>
      </c>
      <c r="L24" s="62" t="str">
        <f t="shared" si="2"/>
        <v>Feb-2022</v>
      </c>
      <c r="M24" s="62">
        <f t="shared" si="3"/>
        <v>2022</v>
      </c>
      <c r="N24" s="62" t="s">
        <v>31</v>
      </c>
      <c r="O24" s="62" t="s">
        <v>31</v>
      </c>
      <c r="P24" s="49"/>
      <c r="Q24" s="49"/>
      <c r="R24" s="49"/>
    </row>
    <row r="25" ht="16.5" customHeight="1">
      <c r="A25" s="62" t="s">
        <v>390</v>
      </c>
      <c r="B25" s="69" t="s">
        <v>362</v>
      </c>
      <c r="C25" s="70">
        <v>44600.20972222222</v>
      </c>
      <c r="D25" s="71">
        <v>0.8347222222222223</v>
      </c>
      <c r="E25" s="69">
        <v>99.0</v>
      </c>
      <c r="F25" s="69">
        <v>113.0</v>
      </c>
      <c r="G25" s="69">
        <v>5.0</v>
      </c>
      <c r="H25" s="69">
        <v>3.0</v>
      </c>
      <c r="I25" s="69"/>
      <c r="J25" s="69"/>
      <c r="K25" s="65">
        <f t="shared" si="1"/>
        <v>0.05050505051</v>
      </c>
      <c r="L25" s="62" t="str">
        <f t="shared" si="2"/>
        <v>Feb-2022</v>
      </c>
      <c r="M25" s="62">
        <f t="shared" si="3"/>
        <v>2022</v>
      </c>
      <c r="N25" s="62" t="s">
        <v>383</v>
      </c>
      <c r="O25" s="62" t="s">
        <v>33</v>
      </c>
      <c r="P25" s="49"/>
      <c r="Q25" s="49"/>
      <c r="R25" s="49"/>
    </row>
    <row r="26" ht="16.5" customHeight="1">
      <c r="A26" s="62" t="s">
        <v>391</v>
      </c>
      <c r="B26" s="69" t="s">
        <v>362</v>
      </c>
      <c r="C26" s="70">
        <v>44600.7625</v>
      </c>
      <c r="D26" s="71">
        <v>0.3875</v>
      </c>
      <c r="E26" s="69">
        <v>95.0</v>
      </c>
      <c r="F26" s="69">
        <v>105.0</v>
      </c>
      <c r="G26" s="69">
        <v>5.0</v>
      </c>
      <c r="H26" s="69">
        <v>3.0</v>
      </c>
      <c r="I26" s="69"/>
      <c r="J26" s="69"/>
      <c r="K26" s="65">
        <f t="shared" si="1"/>
        <v>0.05263157895</v>
      </c>
      <c r="L26" s="62" t="str">
        <f t="shared" si="2"/>
        <v>Feb-2022</v>
      </c>
      <c r="M26" s="62">
        <f t="shared" si="3"/>
        <v>2022</v>
      </c>
      <c r="N26" s="62" t="s">
        <v>383</v>
      </c>
      <c r="O26" s="62" t="s">
        <v>370</v>
      </c>
      <c r="P26" s="49"/>
      <c r="Q26" s="49"/>
      <c r="R26" s="49"/>
    </row>
    <row r="27" ht="16.5" customHeight="1">
      <c r="A27" s="62" t="s">
        <v>392</v>
      </c>
      <c r="B27" s="69" t="s">
        <v>362</v>
      </c>
      <c r="C27" s="70">
        <v>44601.79791666667</v>
      </c>
      <c r="D27" s="71">
        <v>0.42291666666666666</v>
      </c>
      <c r="E27" s="69">
        <v>109.0</v>
      </c>
      <c r="F27" s="69">
        <v>118.0</v>
      </c>
      <c r="G27" s="69">
        <v>5.0</v>
      </c>
      <c r="H27" s="69">
        <v>3.0</v>
      </c>
      <c r="I27" s="69"/>
      <c r="J27" s="69"/>
      <c r="K27" s="65">
        <f t="shared" si="1"/>
        <v>0.04587155963</v>
      </c>
      <c r="L27" s="62" t="str">
        <f t="shared" si="2"/>
        <v>Feb-2022</v>
      </c>
      <c r="M27" s="62">
        <f t="shared" si="3"/>
        <v>2022</v>
      </c>
      <c r="N27" s="62" t="s">
        <v>383</v>
      </c>
      <c r="O27" s="62" t="s">
        <v>370</v>
      </c>
      <c r="P27" s="49"/>
      <c r="Q27" s="49"/>
      <c r="R27" s="49"/>
    </row>
    <row r="28" ht="16.5" customHeight="1">
      <c r="A28" s="62" t="s">
        <v>393</v>
      </c>
      <c r="B28" s="69" t="s">
        <v>362</v>
      </c>
      <c r="C28" s="70">
        <v>44601.936111111114</v>
      </c>
      <c r="D28" s="71">
        <v>0.5611111111111111</v>
      </c>
      <c r="E28" s="69">
        <v>156.0</v>
      </c>
      <c r="F28" s="69">
        <v>188.0</v>
      </c>
      <c r="G28" s="69">
        <v>7.0</v>
      </c>
      <c r="H28" s="69">
        <v>4.0</v>
      </c>
      <c r="I28" s="69"/>
      <c r="J28" s="69"/>
      <c r="K28" s="65">
        <f t="shared" si="1"/>
        <v>0.04487179487</v>
      </c>
      <c r="L28" s="62" t="str">
        <f t="shared" si="2"/>
        <v>Feb-2022</v>
      </c>
      <c r="M28" s="62">
        <f t="shared" si="3"/>
        <v>2022</v>
      </c>
      <c r="N28" s="62" t="s">
        <v>31</v>
      </c>
      <c r="O28" s="62" t="s">
        <v>66</v>
      </c>
      <c r="P28" s="49"/>
      <c r="Q28" s="49"/>
      <c r="R28" s="49"/>
    </row>
    <row r="29" ht="16.5" customHeight="1">
      <c r="A29" s="62" t="s">
        <v>394</v>
      </c>
      <c r="B29" s="69" t="s">
        <v>362</v>
      </c>
      <c r="C29" s="70">
        <v>44603.77847222222</v>
      </c>
      <c r="D29" s="71">
        <v>0.40347222222222223</v>
      </c>
      <c r="E29" s="69">
        <v>106.0</v>
      </c>
      <c r="F29" s="69">
        <v>128.0</v>
      </c>
      <c r="G29" s="69">
        <v>4.0</v>
      </c>
      <c r="H29" s="69">
        <v>3.0</v>
      </c>
      <c r="I29" s="69"/>
      <c r="J29" s="69"/>
      <c r="K29" s="65">
        <f t="shared" si="1"/>
        <v>0.03773584906</v>
      </c>
      <c r="L29" s="62" t="str">
        <f t="shared" si="2"/>
        <v>Feb-2022</v>
      </c>
      <c r="M29" s="62">
        <f t="shared" si="3"/>
        <v>2022</v>
      </c>
      <c r="N29" s="62" t="s">
        <v>383</v>
      </c>
      <c r="O29" s="62" t="s">
        <v>70</v>
      </c>
      <c r="P29" s="49"/>
      <c r="Q29" s="49"/>
      <c r="R29" s="49"/>
    </row>
    <row r="30" ht="16.5" customHeight="1">
      <c r="A30" s="62" t="s">
        <v>395</v>
      </c>
      <c r="B30" s="69" t="s">
        <v>362</v>
      </c>
      <c r="C30" s="70">
        <v>44605.129166666666</v>
      </c>
      <c r="D30" s="71">
        <v>0.7541666666666667</v>
      </c>
      <c r="E30" s="69">
        <v>224.0</v>
      </c>
      <c r="F30" s="69">
        <v>239.0</v>
      </c>
      <c r="G30" s="69">
        <v>8.0</v>
      </c>
      <c r="H30" s="69">
        <v>7.0</v>
      </c>
      <c r="I30" s="69"/>
      <c r="J30" s="69">
        <v>1.0</v>
      </c>
      <c r="K30" s="65">
        <f t="shared" si="1"/>
        <v>0.03571428571</v>
      </c>
      <c r="L30" s="62" t="str">
        <f t="shared" si="2"/>
        <v>Feb-2022</v>
      </c>
      <c r="M30" s="62">
        <f t="shared" si="3"/>
        <v>2022</v>
      </c>
      <c r="N30" s="62" t="s">
        <v>31</v>
      </c>
      <c r="O30" s="62" t="s">
        <v>45</v>
      </c>
      <c r="P30" s="49"/>
      <c r="Q30" s="49"/>
      <c r="R30" s="49"/>
    </row>
    <row r="31" ht="16.5" customHeight="1">
      <c r="A31" s="62" t="s">
        <v>396</v>
      </c>
      <c r="B31" s="69" t="s">
        <v>362</v>
      </c>
      <c r="C31" s="70">
        <v>44605.941666666666</v>
      </c>
      <c r="D31" s="71">
        <v>0.5597222222222222</v>
      </c>
      <c r="E31" s="69">
        <v>75.0</v>
      </c>
      <c r="F31" s="69">
        <v>87.0</v>
      </c>
      <c r="G31" s="69">
        <v>5.0</v>
      </c>
      <c r="H31" s="69">
        <v>5.0</v>
      </c>
      <c r="I31" s="69"/>
      <c r="J31" s="69"/>
      <c r="K31" s="65">
        <f t="shared" si="1"/>
        <v>0.06666666667</v>
      </c>
      <c r="L31" s="62" t="str">
        <f t="shared" si="2"/>
        <v>Feb-2022</v>
      </c>
      <c r="M31" s="62">
        <f t="shared" si="3"/>
        <v>2022</v>
      </c>
      <c r="N31" s="62" t="s">
        <v>383</v>
      </c>
      <c r="O31" s="62" t="s">
        <v>73</v>
      </c>
      <c r="P31" s="49"/>
      <c r="Q31" s="49"/>
      <c r="R31" s="49"/>
    </row>
    <row r="32" ht="16.5" customHeight="1">
      <c r="A32" s="62" t="s">
        <v>397</v>
      </c>
      <c r="B32" s="69" t="s">
        <v>362</v>
      </c>
      <c r="C32" s="70">
        <v>44607.87291666667</v>
      </c>
      <c r="D32" s="71">
        <v>0.4979166666666667</v>
      </c>
      <c r="E32" s="69">
        <v>83.0</v>
      </c>
      <c r="F32" s="69">
        <v>90.0</v>
      </c>
      <c r="G32" s="69">
        <v>7.0</v>
      </c>
      <c r="H32" s="69">
        <v>4.0</v>
      </c>
      <c r="I32" s="69"/>
      <c r="J32" s="69">
        <v>2.0</v>
      </c>
      <c r="K32" s="65">
        <f t="shared" si="1"/>
        <v>0.0843373494</v>
      </c>
      <c r="L32" s="62" t="str">
        <f t="shared" si="2"/>
        <v>Feb-2022</v>
      </c>
      <c r="M32" s="62">
        <f t="shared" si="3"/>
        <v>2022</v>
      </c>
      <c r="N32" s="62" t="s">
        <v>383</v>
      </c>
      <c r="O32" s="62" t="s">
        <v>370</v>
      </c>
      <c r="P32" s="49"/>
      <c r="Q32" s="49"/>
      <c r="R32" s="49"/>
    </row>
    <row r="33" ht="16.5" customHeight="1">
      <c r="A33" s="62" t="s">
        <v>398</v>
      </c>
      <c r="B33" s="69" t="s">
        <v>372</v>
      </c>
      <c r="C33" s="70">
        <v>44610.17083333333</v>
      </c>
      <c r="D33" s="71">
        <v>0.7958333333333333</v>
      </c>
      <c r="E33" s="69">
        <v>105.0</v>
      </c>
      <c r="F33" s="69">
        <v>115.0</v>
      </c>
      <c r="G33" s="69">
        <v>11.0</v>
      </c>
      <c r="H33" s="69">
        <v>8.0</v>
      </c>
      <c r="I33" s="69"/>
      <c r="J33" s="69">
        <v>2.0</v>
      </c>
      <c r="K33" s="65">
        <f t="shared" si="1"/>
        <v>0.1047619048</v>
      </c>
      <c r="L33" s="62" t="str">
        <f t="shared" si="2"/>
        <v>Feb-2022</v>
      </c>
      <c r="M33" s="62">
        <f t="shared" si="3"/>
        <v>2022</v>
      </c>
      <c r="N33" s="62" t="s">
        <v>31</v>
      </c>
      <c r="O33" s="62" t="s">
        <v>45</v>
      </c>
      <c r="P33" s="49"/>
      <c r="Q33" s="49"/>
      <c r="R33" s="49"/>
    </row>
    <row r="34" ht="16.5" customHeight="1">
      <c r="A34" s="62" t="s">
        <v>399</v>
      </c>
      <c r="B34" s="69" t="s">
        <v>362</v>
      </c>
      <c r="C34" s="70">
        <v>44611.04791666667</v>
      </c>
      <c r="D34" s="71">
        <v>0.6729166666666667</v>
      </c>
      <c r="E34" s="69">
        <v>217.0</v>
      </c>
      <c r="F34" s="69">
        <v>222.0</v>
      </c>
      <c r="G34" s="69">
        <v>10.0</v>
      </c>
      <c r="H34" s="69">
        <v>6.0</v>
      </c>
      <c r="I34" s="69"/>
      <c r="J34" s="69"/>
      <c r="K34" s="65">
        <f t="shared" si="1"/>
        <v>0.04608294931</v>
      </c>
      <c r="L34" s="62" t="str">
        <f t="shared" si="2"/>
        <v>Feb-2022</v>
      </c>
      <c r="M34" s="62">
        <f t="shared" si="3"/>
        <v>2022</v>
      </c>
      <c r="N34" s="62" t="s">
        <v>383</v>
      </c>
      <c r="O34" s="62" t="s">
        <v>73</v>
      </c>
      <c r="P34" s="49"/>
      <c r="Q34" s="49"/>
      <c r="R34" s="49"/>
    </row>
    <row r="35" ht="16.5" customHeight="1">
      <c r="A35" s="62" t="s">
        <v>400</v>
      </c>
      <c r="B35" s="69" t="s">
        <v>372</v>
      </c>
      <c r="C35" s="70">
        <v>44612.77013888889</v>
      </c>
      <c r="D35" s="71">
        <v>0.39444444444444443</v>
      </c>
      <c r="E35" s="69">
        <v>97.0</v>
      </c>
      <c r="F35" s="69">
        <v>103.0</v>
      </c>
      <c r="G35" s="69">
        <v>11.0</v>
      </c>
      <c r="H35" s="69">
        <v>9.0</v>
      </c>
      <c r="I35" s="69"/>
      <c r="J35" s="69">
        <v>1.0</v>
      </c>
      <c r="K35" s="65">
        <f t="shared" si="1"/>
        <v>0.1134020619</v>
      </c>
      <c r="L35" s="62" t="str">
        <f t="shared" si="2"/>
        <v>Feb-2022</v>
      </c>
      <c r="M35" s="62">
        <f t="shared" si="3"/>
        <v>2022</v>
      </c>
      <c r="N35" s="62" t="s">
        <v>383</v>
      </c>
      <c r="O35" s="62" t="s">
        <v>370</v>
      </c>
      <c r="P35" s="49"/>
      <c r="Q35" s="49"/>
      <c r="R35" s="49"/>
    </row>
    <row r="36" ht="16.5" customHeight="1">
      <c r="A36" s="62" t="s">
        <v>401</v>
      </c>
      <c r="B36" s="69" t="s">
        <v>362</v>
      </c>
      <c r="C36" s="70">
        <v>44614.186111111114</v>
      </c>
      <c r="D36" s="71">
        <v>0.8111111111111111</v>
      </c>
      <c r="E36" s="69">
        <v>62.0</v>
      </c>
      <c r="F36" s="69">
        <v>72.0</v>
      </c>
      <c r="G36" s="69">
        <v>2.0</v>
      </c>
      <c r="H36" s="69">
        <v>2.0</v>
      </c>
      <c r="I36" s="69"/>
      <c r="J36" s="69"/>
      <c r="K36" s="65">
        <f t="shared" si="1"/>
        <v>0.03225806452</v>
      </c>
      <c r="L36" s="62" t="str">
        <f t="shared" si="2"/>
        <v>Feb-2022</v>
      </c>
      <c r="M36" s="62">
        <f t="shared" si="3"/>
        <v>2022</v>
      </c>
      <c r="N36" s="62" t="s">
        <v>383</v>
      </c>
      <c r="O36" s="62" t="s">
        <v>70</v>
      </c>
      <c r="P36" s="49"/>
      <c r="Q36" s="49"/>
      <c r="R36" s="49"/>
    </row>
    <row r="37" ht="16.5" customHeight="1">
      <c r="A37" s="62" t="s">
        <v>402</v>
      </c>
      <c r="B37" s="69" t="s">
        <v>362</v>
      </c>
      <c r="C37" s="70">
        <v>44615.79791666667</v>
      </c>
      <c r="D37" s="71">
        <v>0.9229166666666667</v>
      </c>
      <c r="E37" s="69">
        <v>77.0</v>
      </c>
      <c r="F37" s="69">
        <v>79.0</v>
      </c>
      <c r="G37" s="69">
        <v>3.0</v>
      </c>
      <c r="H37" s="69">
        <v>2.0</v>
      </c>
      <c r="I37" s="69"/>
      <c r="J37" s="69"/>
      <c r="K37" s="65">
        <f t="shared" si="1"/>
        <v>0.03896103896</v>
      </c>
      <c r="L37" s="62" t="str">
        <f t="shared" si="2"/>
        <v>Feb-2022</v>
      </c>
      <c r="M37" s="62">
        <f t="shared" si="3"/>
        <v>2022</v>
      </c>
      <c r="N37" s="62" t="s">
        <v>383</v>
      </c>
      <c r="O37" s="62" t="s">
        <v>370</v>
      </c>
      <c r="P37" s="49"/>
      <c r="Q37" s="49"/>
      <c r="R37" s="49"/>
    </row>
    <row r="38" ht="16.5" customHeight="1">
      <c r="A38" s="62" t="s">
        <v>403</v>
      </c>
      <c r="B38" s="69" t="s">
        <v>362</v>
      </c>
      <c r="C38" s="70">
        <v>44616.11388888889</v>
      </c>
      <c r="D38" s="71">
        <v>0.7388888888888889</v>
      </c>
      <c r="E38" s="69">
        <v>116.0</v>
      </c>
      <c r="F38" s="69">
        <v>128.0</v>
      </c>
      <c r="G38" s="69">
        <v>3.0</v>
      </c>
      <c r="H38" s="69">
        <v>3.0</v>
      </c>
      <c r="I38" s="69"/>
      <c r="J38" s="69"/>
      <c r="K38" s="65">
        <f t="shared" si="1"/>
        <v>0.02586206897</v>
      </c>
      <c r="L38" s="62" t="str">
        <f t="shared" si="2"/>
        <v>Feb-2022</v>
      </c>
      <c r="M38" s="62">
        <f t="shared" si="3"/>
        <v>2022</v>
      </c>
      <c r="N38" s="62" t="s">
        <v>383</v>
      </c>
      <c r="O38" s="62" t="s">
        <v>33</v>
      </c>
      <c r="P38" s="49"/>
      <c r="Q38" s="49"/>
      <c r="R38" s="49"/>
    </row>
    <row r="39" ht="16.5" customHeight="1">
      <c r="A39" s="62" t="s">
        <v>404</v>
      </c>
      <c r="B39" s="69" t="s">
        <v>362</v>
      </c>
      <c r="C39" s="70">
        <v>44617.79375</v>
      </c>
      <c r="D39" s="71">
        <v>0.41875</v>
      </c>
      <c r="E39" s="69">
        <v>86.0</v>
      </c>
      <c r="F39" s="69">
        <v>90.0</v>
      </c>
      <c r="G39" s="69">
        <v>2.0</v>
      </c>
      <c r="H39" s="69">
        <v>2.0</v>
      </c>
      <c r="I39" s="69"/>
      <c r="J39" s="69"/>
      <c r="K39" s="65">
        <f t="shared" si="1"/>
        <v>0.02325581395</v>
      </c>
      <c r="L39" s="62" t="str">
        <f t="shared" si="2"/>
        <v>Feb-2022</v>
      </c>
      <c r="M39" s="62">
        <f t="shared" si="3"/>
        <v>2022</v>
      </c>
      <c r="N39" s="62" t="s">
        <v>31</v>
      </c>
      <c r="O39" s="62" t="s">
        <v>45</v>
      </c>
      <c r="P39" s="49"/>
      <c r="Q39" s="49"/>
      <c r="R39" s="49"/>
    </row>
    <row r="40" ht="16.5" customHeight="1">
      <c r="A40" s="62" t="s">
        <v>405</v>
      </c>
      <c r="B40" s="69" t="s">
        <v>362</v>
      </c>
      <c r="C40" s="70">
        <v>44618.00763888889</v>
      </c>
      <c r="D40" s="71">
        <v>0.6326388888888889</v>
      </c>
      <c r="E40" s="69">
        <v>102.0</v>
      </c>
      <c r="F40" s="69">
        <v>103.0</v>
      </c>
      <c r="G40" s="69">
        <v>2.0</v>
      </c>
      <c r="H40" s="69">
        <v>2.0</v>
      </c>
      <c r="I40" s="69"/>
      <c r="J40" s="69"/>
      <c r="K40" s="65">
        <f t="shared" si="1"/>
        <v>0.01960784314</v>
      </c>
      <c r="L40" s="62" t="str">
        <f t="shared" si="2"/>
        <v>Feb-2022</v>
      </c>
      <c r="M40" s="62">
        <f t="shared" si="3"/>
        <v>2022</v>
      </c>
      <c r="N40" s="62" t="s">
        <v>31</v>
      </c>
      <c r="O40" s="62" t="s">
        <v>45</v>
      </c>
      <c r="P40" s="49"/>
      <c r="Q40" s="49"/>
      <c r="R40" s="49"/>
    </row>
    <row r="41" ht="16.5" customHeight="1">
      <c r="A41" s="62" t="s">
        <v>406</v>
      </c>
      <c r="B41" s="69" t="s">
        <v>362</v>
      </c>
      <c r="C41" s="70">
        <v>44618.936111111114</v>
      </c>
      <c r="D41" s="71">
        <v>0.5611111111111111</v>
      </c>
      <c r="E41" s="69">
        <v>68.0</v>
      </c>
      <c r="F41" s="69">
        <v>74.0</v>
      </c>
      <c r="G41" s="69">
        <v>2.0</v>
      </c>
      <c r="H41" s="69">
        <v>2.0</v>
      </c>
      <c r="I41" s="69"/>
      <c r="J41" s="69"/>
      <c r="K41" s="65">
        <f t="shared" si="1"/>
        <v>0.02941176471</v>
      </c>
      <c r="L41" s="62" t="str">
        <f t="shared" si="2"/>
        <v>Feb-2022</v>
      </c>
      <c r="M41" s="62">
        <f t="shared" si="3"/>
        <v>2022</v>
      </c>
      <c r="N41" s="62" t="s">
        <v>31</v>
      </c>
      <c r="O41" s="62" t="s">
        <v>45</v>
      </c>
      <c r="P41" s="49"/>
      <c r="Q41" s="49"/>
      <c r="R41" s="49"/>
    </row>
    <row r="42" ht="16.5" customHeight="1">
      <c r="A42" s="62" t="s">
        <v>407</v>
      </c>
      <c r="B42" s="69" t="s">
        <v>372</v>
      </c>
      <c r="C42" s="70">
        <v>44619.20694444444</v>
      </c>
      <c r="D42" s="71">
        <v>0.8319444444444445</v>
      </c>
      <c r="E42" s="69">
        <v>88.0</v>
      </c>
      <c r="F42" s="69">
        <v>92.0</v>
      </c>
      <c r="G42" s="69">
        <v>8.0</v>
      </c>
      <c r="H42" s="69">
        <v>5.0</v>
      </c>
      <c r="I42" s="69"/>
      <c r="J42" s="69">
        <v>1.0</v>
      </c>
      <c r="K42" s="65">
        <f t="shared" si="1"/>
        <v>0.09090909091</v>
      </c>
      <c r="L42" s="62" t="str">
        <f t="shared" si="2"/>
        <v>Feb-2022</v>
      </c>
      <c r="M42" s="62">
        <f t="shared" si="3"/>
        <v>2022</v>
      </c>
      <c r="N42" s="62" t="s">
        <v>31</v>
      </c>
      <c r="O42" s="62" t="s">
        <v>45</v>
      </c>
      <c r="P42" s="49"/>
      <c r="Q42" s="49"/>
      <c r="R42" s="49"/>
    </row>
    <row r="43" ht="16.5" customHeight="1">
      <c r="A43" s="62" t="s">
        <v>408</v>
      </c>
      <c r="B43" s="69" t="s">
        <v>362</v>
      </c>
      <c r="C43" s="70">
        <v>44619.73333333333</v>
      </c>
      <c r="D43" s="71">
        <v>0.35833333333333334</v>
      </c>
      <c r="E43" s="69">
        <v>128.0</v>
      </c>
      <c r="F43" s="69">
        <v>129.0</v>
      </c>
      <c r="G43" s="69">
        <v>5.0</v>
      </c>
      <c r="H43" s="69">
        <v>4.0</v>
      </c>
      <c r="I43" s="69"/>
      <c r="J43" s="69"/>
      <c r="K43" s="65">
        <f t="shared" si="1"/>
        <v>0.0390625</v>
      </c>
      <c r="L43" s="62" t="str">
        <f t="shared" si="2"/>
        <v>Feb-2022</v>
      </c>
      <c r="M43" s="62">
        <f t="shared" si="3"/>
        <v>2022</v>
      </c>
      <c r="N43" s="62" t="s">
        <v>383</v>
      </c>
      <c r="O43" s="62" t="s">
        <v>26</v>
      </c>
      <c r="P43" s="49"/>
      <c r="Q43" s="49"/>
      <c r="R43" s="49"/>
    </row>
    <row r="44" ht="16.5" customHeight="1">
      <c r="A44" s="62" t="s">
        <v>409</v>
      </c>
      <c r="B44" s="69" t="s">
        <v>362</v>
      </c>
      <c r="C44" s="70">
        <v>44619.907638888886</v>
      </c>
      <c r="D44" s="71">
        <v>0.5326388888888889</v>
      </c>
      <c r="E44" s="69">
        <v>97.0</v>
      </c>
      <c r="F44" s="69">
        <v>98.0</v>
      </c>
      <c r="G44" s="69">
        <v>5.0</v>
      </c>
      <c r="H44" s="69">
        <v>4.0</v>
      </c>
      <c r="I44" s="69"/>
      <c r="J44" s="69"/>
      <c r="K44" s="65">
        <f t="shared" si="1"/>
        <v>0.05154639175</v>
      </c>
      <c r="L44" s="62" t="str">
        <f t="shared" si="2"/>
        <v>Feb-2022</v>
      </c>
      <c r="M44" s="62">
        <f t="shared" si="3"/>
        <v>2022</v>
      </c>
      <c r="N44" s="62" t="s">
        <v>383</v>
      </c>
      <c r="O44" s="62" t="s">
        <v>370</v>
      </c>
      <c r="P44" s="49"/>
      <c r="Q44" s="49"/>
      <c r="R44" s="49"/>
    </row>
    <row r="45" ht="16.5" customHeight="1">
      <c r="A45" s="62" t="s">
        <v>410</v>
      </c>
      <c r="B45" s="69" t="s">
        <v>362</v>
      </c>
      <c r="C45" s="70">
        <v>44620.029861111114</v>
      </c>
      <c r="D45" s="71">
        <v>0.6548611111111111</v>
      </c>
      <c r="E45" s="69">
        <v>85.0</v>
      </c>
      <c r="F45" s="69">
        <v>89.0</v>
      </c>
      <c r="G45" s="69">
        <v>6.0</v>
      </c>
      <c r="H45" s="69">
        <v>4.0</v>
      </c>
      <c r="I45" s="69">
        <v>2.0</v>
      </c>
      <c r="J45" s="69"/>
      <c r="K45" s="65">
        <f t="shared" si="1"/>
        <v>0.07058823529</v>
      </c>
      <c r="L45" s="62" t="str">
        <f t="shared" si="2"/>
        <v>Feb-2022</v>
      </c>
      <c r="M45" s="62">
        <f t="shared" si="3"/>
        <v>2022</v>
      </c>
      <c r="N45" s="62" t="s">
        <v>383</v>
      </c>
      <c r="O45" s="62" t="s">
        <v>370</v>
      </c>
      <c r="P45" s="49"/>
      <c r="Q45" s="49"/>
      <c r="R45" s="49"/>
    </row>
    <row r="46" ht="16.5" customHeight="1">
      <c r="A46" s="62" t="s">
        <v>411</v>
      </c>
      <c r="B46" s="69" t="s">
        <v>362</v>
      </c>
      <c r="C46" s="70">
        <v>44622.0</v>
      </c>
      <c r="D46" s="72"/>
      <c r="E46" s="69">
        <v>159.0</v>
      </c>
      <c r="F46" s="69">
        <v>172.0</v>
      </c>
      <c r="G46" s="69">
        <v>3.0</v>
      </c>
      <c r="H46" s="69">
        <v>2.0</v>
      </c>
      <c r="I46" s="69"/>
      <c r="J46" s="69"/>
      <c r="K46" s="65">
        <f t="shared" si="1"/>
        <v>0.01886792453</v>
      </c>
      <c r="L46" s="62" t="str">
        <f t="shared" si="2"/>
        <v>Mar-2022</v>
      </c>
      <c r="M46" s="62">
        <f t="shared" si="3"/>
        <v>2022</v>
      </c>
      <c r="N46" s="62" t="s">
        <v>383</v>
      </c>
      <c r="O46" s="62" t="s">
        <v>26</v>
      </c>
      <c r="P46" s="49"/>
      <c r="Q46" s="49"/>
      <c r="R46" s="49"/>
    </row>
    <row r="47" ht="16.5" customHeight="1">
      <c r="A47" s="62" t="s">
        <v>412</v>
      </c>
      <c r="B47" s="69" t="s">
        <v>372</v>
      </c>
      <c r="C47" s="70">
        <v>44624.0</v>
      </c>
      <c r="D47" s="72"/>
      <c r="E47" s="69">
        <v>56.0</v>
      </c>
      <c r="F47" s="69">
        <v>70.0</v>
      </c>
      <c r="G47" s="69">
        <v>5.0</v>
      </c>
      <c r="H47" s="69">
        <v>4.0</v>
      </c>
      <c r="I47" s="69"/>
      <c r="J47" s="69"/>
      <c r="K47" s="65">
        <f t="shared" si="1"/>
        <v>0.08928571429</v>
      </c>
      <c r="L47" s="62" t="str">
        <f t="shared" si="2"/>
        <v>Mar-2022</v>
      </c>
      <c r="M47" s="62">
        <f t="shared" si="3"/>
        <v>2022</v>
      </c>
      <c r="N47" s="62" t="s">
        <v>31</v>
      </c>
      <c r="O47" s="62" t="s">
        <v>31</v>
      </c>
      <c r="P47" s="49"/>
      <c r="Q47" s="49"/>
      <c r="R47" s="49"/>
    </row>
    <row r="48" ht="16.5" customHeight="1">
      <c r="A48" s="62" t="s">
        <v>413</v>
      </c>
      <c r="B48" s="69" t="s">
        <v>372</v>
      </c>
      <c r="C48" s="70">
        <v>44625.0</v>
      </c>
      <c r="D48" s="72"/>
      <c r="E48" s="69">
        <v>56.0</v>
      </c>
      <c r="F48" s="69">
        <v>66.0</v>
      </c>
      <c r="G48" s="69">
        <v>3.0</v>
      </c>
      <c r="H48" s="69">
        <v>1.0</v>
      </c>
      <c r="I48" s="69"/>
      <c r="J48" s="69"/>
      <c r="K48" s="65">
        <f t="shared" si="1"/>
        <v>0.05357142857</v>
      </c>
      <c r="L48" s="62" t="str">
        <f t="shared" si="2"/>
        <v>Mar-2022</v>
      </c>
      <c r="M48" s="62">
        <f t="shared" si="3"/>
        <v>2022</v>
      </c>
      <c r="N48" s="62" t="s">
        <v>31</v>
      </c>
      <c r="O48" s="62" t="s">
        <v>31</v>
      </c>
      <c r="P48" s="49"/>
      <c r="Q48" s="49"/>
      <c r="R48" s="49"/>
    </row>
    <row r="49" ht="16.5" customHeight="1">
      <c r="A49" s="62" t="s">
        <v>414</v>
      </c>
      <c r="B49" s="69" t="s">
        <v>362</v>
      </c>
      <c r="C49" s="70">
        <v>44627.0</v>
      </c>
      <c r="D49" s="72"/>
      <c r="E49" s="69">
        <v>114.0</v>
      </c>
      <c r="F49" s="69">
        <v>124.0</v>
      </c>
      <c r="G49" s="69">
        <v>4.0</v>
      </c>
      <c r="H49" s="69">
        <v>2.0</v>
      </c>
      <c r="I49" s="69"/>
      <c r="J49" s="69"/>
      <c r="K49" s="65">
        <f t="shared" si="1"/>
        <v>0.0350877193</v>
      </c>
      <c r="L49" s="62" t="str">
        <f t="shared" si="2"/>
        <v>Mar-2022</v>
      </c>
      <c r="M49" s="62">
        <f t="shared" si="3"/>
        <v>2022</v>
      </c>
      <c r="N49" s="62" t="s">
        <v>383</v>
      </c>
      <c r="O49" s="62" t="s">
        <v>370</v>
      </c>
      <c r="P49" s="49"/>
      <c r="Q49" s="49"/>
      <c r="R49" s="49"/>
    </row>
    <row r="50" ht="16.5" customHeight="1">
      <c r="A50" s="62" t="s">
        <v>415</v>
      </c>
      <c r="B50" s="69" t="s">
        <v>362</v>
      </c>
      <c r="C50" s="70">
        <v>44629.0</v>
      </c>
      <c r="D50" s="72"/>
      <c r="E50" s="69">
        <v>177.0</v>
      </c>
      <c r="F50" s="69">
        <v>220.0</v>
      </c>
      <c r="G50" s="69">
        <v>7.0</v>
      </c>
      <c r="H50" s="69">
        <v>2.0</v>
      </c>
      <c r="I50" s="69"/>
      <c r="J50" s="69"/>
      <c r="K50" s="65">
        <f t="shared" si="1"/>
        <v>0.0395480226</v>
      </c>
      <c r="L50" s="62" t="str">
        <f t="shared" si="2"/>
        <v>Mar-2022</v>
      </c>
      <c r="M50" s="62">
        <f t="shared" si="3"/>
        <v>2022</v>
      </c>
      <c r="N50" s="62" t="s">
        <v>383</v>
      </c>
      <c r="O50" s="62" t="s">
        <v>70</v>
      </c>
      <c r="P50" s="49"/>
      <c r="Q50" s="49"/>
      <c r="R50" s="49"/>
    </row>
    <row r="51" ht="16.5" customHeight="1">
      <c r="A51" s="62" t="s">
        <v>416</v>
      </c>
      <c r="B51" s="69" t="s">
        <v>362</v>
      </c>
      <c r="C51" s="70">
        <v>44630.0</v>
      </c>
      <c r="D51" s="72"/>
      <c r="E51" s="69">
        <v>85.0</v>
      </c>
      <c r="F51" s="69">
        <v>93.0</v>
      </c>
      <c r="G51" s="69">
        <v>1.0</v>
      </c>
      <c r="H51" s="69">
        <v>1.0</v>
      </c>
      <c r="I51" s="69"/>
      <c r="J51" s="69"/>
      <c r="K51" s="65">
        <f t="shared" si="1"/>
        <v>0.01176470588</v>
      </c>
      <c r="L51" s="62" t="str">
        <f t="shared" si="2"/>
        <v>Mar-2022</v>
      </c>
      <c r="M51" s="62">
        <f t="shared" si="3"/>
        <v>2022</v>
      </c>
      <c r="N51" s="62" t="s">
        <v>383</v>
      </c>
      <c r="O51" s="62" t="s">
        <v>94</v>
      </c>
      <c r="P51" s="49"/>
      <c r="Q51" s="49"/>
      <c r="R51" s="49"/>
    </row>
    <row r="52" ht="16.5" customHeight="1">
      <c r="A52" s="62" t="s">
        <v>417</v>
      </c>
      <c r="B52" s="69" t="s">
        <v>362</v>
      </c>
      <c r="C52" s="70">
        <v>44630.0</v>
      </c>
      <c r="D52" s="72"/>
      <c r="E52" s="69">
        <v>92.0</v>
      </c>
      <c r="F52" s="69">
        <v>105.0</v>
      </c>
      <c r="G52" s="69">
        <v>3.0</v>
      </c>
      <c r="H52" s="69">
        <v>2.0</v>
      </c>
      <c r="I52" s="69"/>
      <c r="J52" s="69"/>
      <c r="K52" s="65">
        <f t="shared" si="1"/>
        <v>0.03260869565</v>
      </c>
      <c r="L52" s="62" t="str">
        <f t="shared" si="2"/>
        <v>Mar-2022</v>
      </c>
      <c r="M52" s="62">
        <f t="shared" si="3"/>
        <v>2022</v>
      </c>
      <c r="N52" s="62" t="s">
        <v>31</v>
      </c>
      <c r="O52" s="62" t="s">
        <v>45</v>
      </c>
      <c r="P52" s="49"/>
      <c r="Q52" s="49"/>
      <c r="R52" s="49"/>
    </row>
    <row r="53" ht="16.5" customHeight="1">
      <c r="A53" s="62" t="s">
        <v>418</v>
      </c>
      <c r="B53" s="69" t="s">
        <v>362</v>
      </c>
      <c r="C53" s="70">
        <v>44630.0</v>
      </c>
      <c r="D53" s="72"/>
      <c r="E53" s="69">
        <v>134.0</v>
      </c>
      <c r="F53" s="69">
        <v>146.0</v>
      </c>
      <c r="G53" s="69">
        <v>5.0</v>
      </c>
      <c r="H53" s="69">
        <v>2.0</v>
      </c>
      <c r="I53" s="69"/>
      <c r="J53" s="69"/>
      <c r="K53" s="65">
        <f t="shared" si="1"/>
        <v>0.03731343284</v>
      </c>
      <c r="L53" s="62" t="str">
        <f t="shared" si="2"/>
        <v>Mar-2022</v>
      </c>
      <c r="M53" s="62">
        <f t="shared" si="3"/>
        <v>2022</v>
      </c>
      <c r="N53" s="62" t="s">
        <v>383</v>
      </c>
      <c r="O53" s="62" t="s">
        <v>33</v>
      </c>
      <c r="P53" s="49"/>
      <c r="Q53" s="49"/>
      <c r="R53" s="49"/>
    </row>
    <row r="54" ht="16.5" customHeight="1">
      <c r="A54" s="62" t="s">
        <v>419</v>
      </c>
      <c r="B54" s="69" t="s">
        <v>362</v>
      </c>
      <c r="C54" s="70">
        <v>44631.0</v>
      </c>
      <c r="D54" s="72"/>
      <c r="E54" s="69">
        <v>126.0</v>
      </c>
      <c r="F54" s="69">
        <v>135.0</v>
      </c>
      <c r="G54" s="69">
        <v>2.0</v>
      </c>
      <c r="H54" s="69">
        <v>1.0</v>
      </c>
      <c r="I54" s="69"/>
      <c r="J54" s="69"/>
      <c r="K54" s="65">
        <f t="shared" si="1"/>
        <v>0.01587301587</v>
      </c>
      <c r="L54" s="62" t="str">
        <f t="shared" si="2"/>
        <v>Mar-2022</v>
      </c>
      <c r="M54" s="62">
        <f t="shared" si="3"/>
        <v>2022</v>
      </c>
      <c r="N54" s="62" t="s">
        <v>383</v>
      </c>
      <c r="O54" s="62" t="s">
        <v>370</v>
      </c>
      <c r="P54" s="49"/>
      <c r="Q54" s="49"/>
      <c r="R54" s="49"/>
    </row>
    <row r="55" ht="16.5" customHeight="1">
      <c r="A55" s="62" t="s">
        <v>420</v>
      </c>
      <c r="B55" s="69" t="s">
        <v>362</v>
      </c>
      <c r="C55" s="70">
        <v>44634.0</v>
      </c>
      <c r="D55" s="72"/>
      <c r="E55" s="69">
        <v>166.0</v>
      </c>
      <c r="F55" s="69">
        <v>182.0</v>
      </c>
      <c r="G55" s="69">
        <v>9.0</v>
      </c>
      <c r="H55" s="69">
        <v>6.0</v>
      </c>
      <c r="I55" s="69"/>
      <c r="J55" s="69">
        <v>1.0</v>
      </c>
      <c r="K55" s="65">
        <f t="shared" si="1"/>
        <v>0.05421686747</v>
      </c>
      <c r="L55" s="62" t="str">
        <f t="shared" si="2"/>
        <v>Mar-2022</v>
      </c>
      <c r="M55" s="62">
        <f t="shared" si="3"/>
        <v>2022</v>
      </c>
      <c r="N55" s="62" t="s">
        <v>383</v>
      </c>
      <c r="O55" s="62" t="s">
        <v>70</v>
      </c>
      <c r="P55" s="49"/>
      <c r="Q55" s="49"/>
      <c r="R55" s="49"/>
    </row>
    <row r="56" ht="16.5" customHeight="1">
      <c r="A56" s="62" t="s">
        <v>421</v>
      </c>
      <c r="B56" s="69" t="s">
        <v>362</v>
      </c>
      <c r="C56" s="70">
        <v>44634.0</v>
      </c>
      <c r="D56" s="72"/>
      <c r="E56" s="69">
        <v>179.0</v>
      </c>
      <c r="F56" s="69">
        <v>220.0</v>
      </c>
      <c r="G56" s="69">
        <v>6.0</v>
      </c>
      <c r="H56" s="69">
        <v>3.0</v>
      </c>
      <c r="I56" s="69"/>
      <c r="J56" s="69"/>
      <c r="K56" s="65">
        <f t="shared" si="1"/>
        <v>0.03351955307</v>
      </c>
      <c r="L56" s="62" t="str">
        <f t="shared" si="2"/>
        <v>Mar-2022</v>
      </c>
      <c r="M56" s="62">
        <f t="shared" si="3"/>
        <v>2022</v>
      </c>
      <c r="N56" s="62" t="s">
        <v>31</v>
      </c>
      <c r="O56" s="62" t="s">
        <v>103</v>
      </c>
      <c r="P56" s="49"/>
      <c r="Q56" s="49"/>
      <c r="R56" s="49"/>
    </row>
    <row r="57" ht="16.5" customHeight="1">
      <c r="A57" s="62" t="s">
        <v>422</v>
      </c>
      <c r="B57" s="69" t="s">
        <v>362</v>
      </c>
      <c r="C57" s="70">
        <v>44636.0</v>
      </c>
      <c r="D57" s="72"/>
      <c r="E57" s="69">
        <v>116.0</v>
      </c>
      <c r="F57" s="69">
        <v>126.0</v>
      </c>
      <c r="G57" s="69">
        <v>4.0</v>
      </c>
      <c r="H57" s="69">
        <v>1.0</v>
      </c>
      <c r="I57" s="69">
        <v>2.0</v>
      </c>
      <c r="J57" s="69"/>
      <c r="K57" s="65">
        <f t="shared" si="1"/>
        <v>0.03448275862</v>
      </c>
      <c r="L57" s="62" t="str">
        <f t="shared" si="2"/>
        <v>Mar-2022</v>
      </c>
      <c r="M57" s="62">
        <f t="shared" si="3"/>
        <v>2022</v>
      </c>
      <c r="N57" s="62" t="s">
        <v>383</v>
      </c>
      <c r="O57" s="62" t="s">
        <v>370</v>
      </c>
      <c r="P57" s="49"/>
      <c r="Q57" s="49"/>
      <c r="R57" s="49"/>
    </row>
    <row r="58" ht="16.5" customHeight="1">
      <c r="A58" s="62" t="s">
        <v>423</v>
      </c>
      <c r="B58" s="69" t="s">
        <v>362</v>
      </c>
      <c r="C58" s="70">
        <v>44637.0</v>
      </c>
      <c r="D58" s="72"/>
      <c r="E58" s="69">
        <v>131.0</v>
      </c>
      <c r="F58" s="69">
        <v>142.0</v>
      </c>
      <c r="G58" s="69">
        <v>3.0</v>
      </c>
      <c r="H58" s="69">
        <v>3.0</v>
      </c>
      <c r="I58" s="69"/>
      <c r="J58" s="69"/>
      <c r="K58" s="65">
        <f t="shared" si="1"/>
        <v>0.02290076336</v>
      </c>
      <c r="L58" s="62" t="str">
        <f t="shared" si="2"/>
        <v>Mar-2022</v>
      </c>
      <c r="M58" s="62">
        <f t="shared" si="3"/>
        <v>2022</v>
      </c>
      <c r="N58" s="62" t="s">
        <v>31</v>
      </c>
      <c r="O58" s="62" t="s">
        <v>45</v>
      </c>
      <c r="P58" s="49"/>
      <c r="Q58" s="49"/>
      <c r="R58" s="49"/>
    </row>
    <row r="59" ht="16.5" customHeight="1">
      <c r="A59" s="62" t="s">
        <v>424</v>
      </c>
      <c r="B59" s="69" t="s">
        <v>362</v>
      </c>
      <c r="C59" s="70">
        <v>44640.0</v>
      </c>
      <c r="D59" s="72"/>
      <c r="E59" s="69">
        <v>401.0</v>
      </c>
      <c r="F59" s="69">
        <v>423.0</v>
      </c>
      <c r="G59" s="69">
        <v>13.0</v>
      </c>
      <c r="H59" s="69">
        <v>5.0</v>
      </c>
      <c r="I59" s="69"/>
      <c r="J59" s="69">
        <v>1.0</v>
      </c>
      <c r="K59" s="65">
        <f t="shared" si="1"/>
        <v>0.03241895262</v>
      </c>
      <c r="L59" s="62" t="str">
        <f t="shared" si="2"/>
        <v>Mar-2022</v>
      </c>
      <c r="M59" s="62">
        <f t="shared" si="3"/>
        <v>2022</v>
      </c>
      <c r="N59" s="62" t="s">
        <v>383</v>
      </c>
      <c r="O59" s="62" t="s">
        <v>70</v>
      </c>
      <c r="P59" s="49"/>
      <c r="Q59" s="49"/>
      <c r="R59" s="49"/>
    </row>
    <row r="60" ht="16.5" customHeight="1">
      <c r="A60" s="62" t="s">
        <v>425</v>
      </c>
      <c r="B60" s="69" t="s">
        <v>362</v>
      </c>
      <c r="C60" s="70">
        <v>44640.0</v>
      </c>
      <c r="D60" s="72"/>
      <c r="E60" s="69">
        <v>129.0</v>
      </c>
      <c r="F60" s="69">
        <v>152.0</v>
      </c>
      <c r="G60" s="69">
        <v>3.0</v>
      </c>
      <c r="H60" s="69">
        <v>3.0</v>
      </c>
      <c r="I60" s="69"/>
      <c r="J60" s="69"/>
      <c r="K60" s="65">
        <f t="shared" si="1"/>
        <v>0.02325581395</v>
      </c>
      <c r="L60" s="62" t="str">
        <f t="shared" si="2"/>
        <v>Mar-2022</v>
      </c>
      <c r="M60" s="62">
        <f t="shared" si="3"/>
        <v>2022</v>
      </c>
      <c r="N60" s="62" t="s">
        <v>383</v>
      </c>
      <c r="O60" s="62" t="s">
        <v>33</v>
      </c>
      <c r="P60" s="49"/>
      <c r="Q60" s="49"/>
      <c r="R60" s="49"/>
    </row>
    <row r="61" ht="16.5" customHeight="1">
      <c r="A61" s="62" t="s">
        <v>426</v>
      </c>
      <c r="B61" s="69" t="s">
        <v>362</v>
      </c>
      <c r="C61" s="70">
        <v>44641.0</v>
      </c>
      <c r="D61" s="72"/>
      <c r="E61" s="69">
        <v>137.0</v>
      </c>
      <c r="F61" s="69">
        <v>143.0</v>
      </c>
      <c r="G61" s="69">
        <v>4.0</v>
      </c>
      <c r="H61" s="69">
        <v>3.0</v>
      </c>
      <c r="I61" s="69"/>
      <c r="J61" s="69"/>
      <c r="K61" s="65">
        <f t="shared" si="1"/>
        <v>0.02919708029</v>
      </c>
      <c r="L61" s="62" t="str">
        <f t="shared" si="2"/>
        <v>Mar-2022</v>
      </c>
      <c r="M61" s="62">
        <f t="shared" si="3"/>
        <v>2022</v>
      </c>
      <c r="N61" s="62" t="s">
        <v>383</v>
      </c>
      <c r="O61" s="62" t="s">
        <v>370</v>
      </c>
      <c r="P61" s="49"/>
      <c r="Q61" s="49"/>
      <c r="R61" s="49"/>
    </row>
    <row r="62" ht="16.5" customHeight="1">
      <c r="A62" s="62" t="s">
        <v>427</v>
      </c>
      <c r="B62" s="69" t="s">
        <v>362</v>
      </c>
      <c r="C62" s="70">
        <v>44642.0</v>
      </c>
      <c r="D62" s="72"/>
      <c r="E62" s="69">
        <v>155.0</v>
      </c>
      <c r="F62" s="69">
        <v>163.0</v>
      </c>
      <c r="G62" s="69">
        <v>3.0</v>
      </c>
      <c r="H62" s="69">
        <v>2.0</v>
      </c>
      <c r="I62" s="69"/>
      <c r="J62" s="69">
        <v>1.0</v>
      </c>
      <c r="K62" s="65">
        <f t="shared" si="1"/>
        <v>0.01935483871</v>
      </c>
      <c r="L62" s="62" t="str">
        <f t="shared" si="2"/>
        <v>Mar-2022</v>
      </c>
      <c r="M62" s="62">
        <f t="shared" si="3"/>
        <v>2022</v>
      </c>
      <c r="N62" s="62" t="s">
        <v>383</v>
      </c>
      <c r="O62" s="62" t="s">
        <v>73</v>
      </c>
      <c r="P62" s="49"/>
      <c r="Q62" s="49"/>
      <c r="R62" s="49"/>
    </row>
    <row r="63" ht="16.5" customHeight="1">
      <c r="A63" s="62" t="s">
        <v>428</v>
      </c>
      <c r="B63" s="69" t="s">
        <v>362</v>
      </c>
      <c r="C63" s="70">
        <v>44645.0</v>
      </c>
      <c r="D63" s="72"/>
      <c r="E63" s="69">
        <v>113.0</v>
      </c>
      <c r="F63" s="69">
        <v>132.0</v>
      </c>
      <c r="G63" s="69">
        <v>2.0</v>
      </c>
      <c r="H63" s="69">
        <v>2.0</v>
      </c>
      <c r="I63" s="69"/>
      <c r="J63" s="69"/>
      <c r="K63" s="65">
        <f t="shared" si="1"/>
        <v>0.01769911504</v>
      </c>
      <c r="L63" s="62" t="str">
        <f t="shared" si="2"/>
        <v>Mar-2022</v>
      </c>
      <c r="M63" s="62">
        <f t="shared" si="3"/>
        <v>2022</v>
      </c>
      <c r="N63" s="62" t="s">
        <v>31</v>
      </c>
      <c r="O63" s="62" t="s">
        <v>45</v>
      </c>
      <c r="P63" s="49"/>
      <c r="Q63" s="49"/>
      <c r="R63" s="49"/>
    </row>
    <row r="64" ht="16.5" customHeight="1">
      <c r="A64" s="62" t="s">
        <v>429</v>
      </c>
      <c r="B64" s="69" t="s">
        <v>362</v>
      </c>
      <c r="C64" s="70">
        <v>44646.0</v>
      </c>
      <c r="D64" s="72"/>
      <c r="E64" s="69">
        <v>88.0</v>
      </c>
      <c r="F64" s="69">
        <v>90.0</v>
      </c>
      <c r="G64" s="69">
        <v>3.0</v>
      </c>
      <c r="H64" s="69">
        <v>3.0</v>
      </c>
      <c r="I64" s="69"/>
      <c r="J64" s="69"/>
      <c r="K64" s="65">
        <f t="shared" si="1"/>
        <v>0.03409090909</v>
      </c>
      <c r="L64" s="62" t="str">
        <f t="shared" si="2"/>
        <v>Mar-2022</v>
      </c>
      <c r="M64" s="62">
        <f t="shared" si="3"/>
        <v>2022</v>
      </c>
      <c r="N64" s="62" t="s">
        <v>383</v>
      </c>
      <c r="O64" s="62" t="s">
        <v>370</v>
      </c>
      <c r="P64" s="49"/>
      <c r="Q64" s="49"/>
      <c r="R64" s="49"/>
    </row>
    <row r="65" ht="16.5" customHeight="1">
      <c r="A65" s="62" t="s">
        <v>430</v>
      </c>
      <c r="B65" s="69" t="s">
        <v>362</v>
      </c>
      <c r="C65" s="70">
        <v>44647.0</v>
      </c>
      <c r="D65" s="72"/>
      <c r="E65" s="69">
        <v>45.0</v>
      </c>
      <c r="F65" s="69">
        <v>49.0</v>
      </c>
      <c r="G65" s="69">
        <v>3.0</v>
      </c>
      <c r="H65" s="69">
        <v>1.0</v>
      </c>
      <c r="I65" s="69"/>
      <c r="J65" s="69"/>
      <c r="K65" s="65">
        <f t="shared" si="1"/>
        <v>0.06666666667</v>
      </c>
      <c r="L65" s="62" t="str">
        <f t="shared" si="2"/>
        <v>Mar-2022</v>
      </c>
      <c r="M65" s="62">
        <f t="shared" si="3"/>
        <v>2022</v>
      </c>
      <c r="N65" s="62" t="s">
        <v>383</v>
      </c>
      <c r="O65" s="62" t="s">
        <v>70</v>
      </c>
      <c r="P65" s="49"/>
      <c r="Q65" s="49"/>
      <c r="R65" s="49"/>
    </row>
    <row r="66" ht="16.5" customHeight="1">
      <c r="A66" s="62" t="s">
        <v>431</v>
      </c>
      <c r="B66" s="69" t="s">
        <v>362</v>
      </c>
      <c r="C66" s="70">
        <v>44647.0</v>
      </c>
      <c r="D66" s="72"/>
      <c r="E66" s="69">
        <v>84.0</v>
      </c>
      <c r="F66" s="69">
        <v>87.0</v>
      </c>
      <c r="G66" s="69">
        <v>1.0</v>
      </c>
      <c r="H66" s="69">
        <v>1.0</v>
      </c>
      <c r="I66" s="69"/>
      <c r="J66" s="69"/>
      <c r="K66" s="65">
        <f t="shared" si="1"/>
        <v>0.0119047619</v>
      </c>
      <c r="L66" s="62" t="str">
        <f t="shared" si="2"/>
        <v>Mar-2022</v>
      </c>
      <c r="M66" s="62">
        <f t="shared" si="3"/>
        <v>2022</v>
      </c>
      <c r="N66" s="62" t="s">
        <v>383</v>
      </c>
      <c r="O66" s="62" t="s">
        <v>370</v>
      </c>
      <c r="P66" s="49"/>
      <c r="Q66" s="49"/>
      <c r="R66" s="49"/>
    </row>
    <row r="67" ht="16.5" customHeight="1">
      <c r="A67" s="62" t="s">
        <v>432</v>
      </c>
      <c r="B67" s="69" t="s">
        <v>362</v>
      </c>
      <c r="C67" s="70">
        <v>44648.0</v>
      </c>
      <c r="D67" s="72"/>
      <c r="E67" s="69">
        <v>78.0</v>
      </c>
      <c r="F67" s="69">
        <v>90.0</v>
      </c>
      <c r="G67" s="69">
        <v>5.0</v>
      </c>
      <c r="H67" s="69">
        <v>3.0</v>
      </c>
      <c r="I67" s="69"/>
      <c r="J67" s="69"/>
      <c r="K67" s="65">
        <f t="shared" si="1"/>
        <v>0.0641025641</v>
      </c>
      <c r="L67" s="62" t="str">
        <f t="shared" si="2"/>
        <v>Mar-2022</v>
      </c>
      <c r="M67" s="62">
        <f t="shared" si="3"/>
        <v>2022</v>
      </c>
      <c r="N67" s="62" t="s">
        <v>383</v>
      </c>
      <c r="O67" s="62" t="s">
        <v>70</v>
      </c>
      <c r="P67" s="49"/>
      <c r="Q67" s="49"/>
      <c r="R67" s="49"/>
    </row>
    <row r="68" ht="16.5" customHeight="1">
      <c r="A68" s="62" t="s">
        <v>433</v>
      </c>
      <c r="B68" s="69" t="s">
        <v>372</v>
      </c>
      <c r="C68" s="70">
        <v>44648.0</v>
      </c>
      <c r="D68" s="72"/>
      <c r="E68" s="69">
        <v>52.0</v>
      </c>
      <c r="F68" s="69">
        <v>54.0</v>
      </c>
      <c r="G68" s="69">
        <v>3.0</v>
      </c>
      <c r="H68" s="69">
        <v>1.0</v>
      </c>
      <c r="I68" s="69"/>
      <c r="J68" s="69"/>
      <c r="K68" s="65">
        <f t="shared" si="1"/>
        <v>0.05769230769</v>
      </c>
      <c r="L68" s="62" t="str">
        <f t="shared" si="2"/>
        <v>Mar-2022</v>
      </c>
      <c r="M68" s="62">
        <f t="shared" si="3"/>
        <v>2022</v>
      </c>
      <c r="N68" s="62" t="s">
        <v>383</v>
      </c>
      <c r="O68" s="62" t="s">
        <v>370</v>
      </c>
      <c r="P68" s="49"/>
      <c r="Q68" s="49"/>
      <c r="R68" s="49"/>
    </row>
    <row r="69" ht="16.5" customHeight="1">
      <c r="A69" s="62" t="s">
        <v>434</v>
      </c>
      <c r="B69" s="69" t="s">
        <v>362</v>
      </c>
      <c r="C69" s="70">
        <v>44648.0</v>
      </c>
      <c r="D69" s="72"/>
      <c r="E69" s="69">
        <v>53.0</v>
      </c>
      <c r="F69" s="69">
        <v>62.0</v>
      </c>
      <c r="G69" s="69">
        <v>1.0</v>
      </c>
      <c r="H69" s="69">
        <v>1.0</v>
      </c>
      <c r="I69" s="69"/>
      <c r="J69" s="69"/>
      <c r="K69" s="65">
        <f t="shared" si="1"/>
        <v>0.01886792453</v>
      </c>
      <c r="L69" s="62" t="str">
        <f t="shared" si="2"/>
        <v>Mar-2022</v>
      </c>
      <c r="M69" s="62">
        <f t="shared" si="3"/>
        <v>2022</v>
      </c>
      <c r="N69" s="62" t="s">
        <v>31</v>
      </c>
      <c r="O69" s="62" t="s">
        <v>45</v>
      </c>
      <c r="P69" s="49"/>
      <c r="Q69" s="49"/>
      <c r="R69" s="49"/>
    </row>
    <row r="70" ht="16.5" customHeight="1">
      <c r="A70" s="62" t="s">
        <v>435</v>
      </c>
      <c r="B70" s="69" t="s">
        <v>362</v>
      </c>
      <c r="C70" s="70">
        <v>44648.0</v>
      </c>
      <c r="D70" s="72"/>
      <c r="E70" s="69">
        <v>62.0</v>
      </c>
      <c r="F70" s="69">
        <v>64.0</v>
      </c>
      <c r="G70" s="69">
        <v>1.0</v>
      </c>
      <c r="H70" s="69">
        <v>1.0</v>
      </c>
      <c r="I70" s="69"/>
      <c r="J70" s="69"/>
      <c r="K70" s="65">
        <f t="shared" si="1"/>
        <v>0.01612903226</v>
      </c>
      <c r="L70" s="62" t="str">
        <f t="shared" si="2"/>
        <v>Mar-2022</v>
      </c>
      <c r="M70" s="62">
        <f t="shared" si="3"/>
        <v>2022</v>
      </c>
      <c r="N70" s="62" t="s">
        <v>31</v>
      </c>
      <c r="O70" s="62" t="s">
        <v>31</v>
      </c>
      <c r="P70" s="49"/>
      <c r="Q70" s="49"/>
      <c r="R70" s="49"/>
    </row>
    <row r="71" ht="16.5" customHeight="1">
      <c r="A71" s="62" t="s">
        <v>436</v>
      </c>
      <c r="B71" s="69" t="s">
        <v>362</v>
      </c>
      <c r="C71" s="70">
        <v>44649.0</v>
      </c>
      <c r="D71" s="72"/>
      <c r="E71" s="69">
        <v>74.0</v>
      </c>
      <c r="F71" s="69">
        <v>84.0</v>
      </c>
      <c r="G71" s="69">
        <v>1.0</v>
      </c>
      <c r="H71" s="69">
        <v>1.0</v>
      </c>
      <c r="I71" s="69"/>
      <c r="J71" s="69"/>
      <c r="K71" s="65">
        <f t="shared" si="1"/>
        <v>0.01351351351</v>
      </c>
      <c r="L71" s="62" t="str">
        <f t="shared" si="2"/>
        <v>Mar-2022</v>
      </c>
      <c r="M71" s="62">
        <f t="shared" si="3"/>
        <v>2022</v>
      </c>
      <c r="N71" s="62" t="s">
        <v>31</v>
      </c>
      <c r="O71" s="62" t="s">
        <v>45</v>
      </c>
      <c r="P71" s="49"/>
      <c r="Q71" s="49"/>
      <c r="R71" s="49"/>
    </row>
    <row r="72" ht="16.5" customHeight="1">
      <c r="A72" s="62" t="s">
        <v>437</v>
      </c>
      <c r="B72" s="69" t="s">
        <v>362</v>
      </c>
      <c r="C72" s="70">
        <v>44649.0</v>
      </c>
      <c r="D72" s="72"/>
      <c r="E72" s="69">
        <v>77.0</v>
      </c>
      <c r="F72" s="69">
        <v>84.0</v>
      </c>
      <c r="G72" s="69">
        <v>2.0</v>
      </c>
      <c r="H72" s="69">
        <v>1.0</v>
      </c>
      <c r="I72" s="69"/>
      <c r="J72" s="69"/>
      <c r="K72" s="65">
        <f t="shared" si="1"/>
        <v>0.02597402597</v>
      </c>
      <c r="L72" s="62" t="str">
        <f t="shared" si="2"/>
        <v>Mar-2022</v>
      </c>
      <c r="M72" s="62">
        <f t="shared" si="3"/>
        <v>2022</v>
      </c>
      <c r="N72" s="62" t="s">
        <v>383</v>
      </c>
      <c r="O72" s="62" t="s">
        <v>33</v>
      </c>
      <c r="P72" s="49"/>
      <c r="Q72" s="49"/>
      <c r="R72" s="49"/>
    </row>
    <row r="73" ht="16.5" customHeight="1">
      <c r="A73" s="62" t="s">
        <v>438</v>
      </c>
      <c r="B73" s="73" t="s">
        <v>362</v>
      </c>
      <c r="C73" s="74">
        <v>44653.8375</v>
      </c>
      <c r="D73" s="75"/>
      <c r="E73" s="73">
        <v>84.0</v>
      </c>
      <c r="F73" s="73">
        <v>92.0</v>
      </c>
      <c r="G73" s="73">
        <v>4.0</v>
      </c>
      <c r="H73" s="73">
        <v>2.0</v>
      </c>
      <c r="I73" s="45"/>
      <c r="J73" s="45"/>
      <c r="K73" s="65">
        <f t="shared" si="1"/>
        <v>0.04761904762</v>
      </c>
      <c r="L73" s="62" t="str">
        <f t="shared" ref="L73:L98" si="4">TEXT(C74,"MMM-YYYY")</f>
        <v>Apr-2022</v>
      </c>
      <c r="M73" s="62">
        <f t="shared" ref="M73:M98" si="5">YEAR(C74)</f>
        <v>2022</v>
      </c>
      <c r="N73" s="45" t="s">
        <v>383</v>
      </c>
      <c r="O73" s="45" t="s">
        <v>26</v>
      </c>
      <c r="P73" s="49"/>
      <c r="Q73" s="49"/>
      <c r="R73" s="49"/>
    </row>
    <row r="74" ht="16.5" customHeight="1">
      <c r="A74" s="62" t="s">
        <v>439</v>
      </c>
      <c r="B74" s="73" t="s">
        <v>362</v>
      </c>
      <c r="C74" s="74">
        <v>44655.103472222225</v>
      </c>
      <c r="D74" s="75"/>
      <c r="E74" s="73">
        <v>137.0</v>
      </c>
      <c r="F74" s="73">
        <v>148.0</v>
      </c>
      <c r="G74" s="73">
        <v>4.0</v>
      </c>
      <c r="H74" s="73">
        <v>3.0</v>
      </c>
      <c r="I74" s="45"/>
      <c r="J74" s="45"/>
      <c r="K74" s="65">
        <f t="shared" si="1"/>
        <v>0.02919708029</v>
      </c>
      <c r="L74" s="62" t="str">
        <f t="shared" si="4"/>
        <v>Apr-2022</v>
      </c>
      <c r="M74" s="62">
        <f t="shared" si="5"/>
        <v>2022</v>
      </c>
      <c r="N74" s="45" t="s">
        <v>383</v>
      </c>
      <c r="O74" s="62" t="s">
        <v>370</v>
      </c>
      <c r="P74" s="49"/>
      <c r="Q74" s="49"/>
      <c r="R74" s="49"/>
    </row>
    <row r="75" ht="16.5" customHeight="1">
      <c r="A75" s="62" t="s">
        <v>440</v>
      </c>
      <c r="B75" s="73" t="s">
        <v>362</v>
      </c>
      <c r="C75" s="74">
        <v>44655.15138888889</v>
      </c>
      <c r="D75" s="75"/>
      <c r="E75" s="73">
        <v>108.0</v>
      </c>
      <c r="F75" s="73">
        <v>121.0</v>
      </c>
      <c r="G75" s="73">
        <v>3.0</v>
      </c>
      <c r="H75" s="73">
        <v>3.0</v>
      </c>
      <c r="I75" s="45"/>
      <c r="J75" s="45"/>
      <c r="K75" s="65">
        <f t="shared" si="1"/>
        <v>0.02777777778</v>
      </c>
      <c r="L75" s="62" t="str">
        <f t="shared" si="4"/>
        <v>Apr-2022</v>
      </c>
      <c r="M75" s="62">
        <f t="shared" si="5"/>
        <v>2022</v>
      </c>
      <c r="N75" s="45" t="s">
        <v>383</v>
      </c>
      <c r="O75" s="62" t="s">
        <v>370</v>
      </c>
      <c r="P75" s="49"/>
      <c r="Q75" s="49"/>
      <c r="R75" s="49"/>
    </row>
    <row r="76" ht="16.5" customHeight="1">
      <c r="A76" s="62" t="s">
        <v>441</v>
      </c>
      <c r="B76" s="73" t="s">
        <v>372</v>
      </c>
      <c r="C76" s="74">
        <v>44657.15</v>
      </c>
      <c r="D76" s="75"/>
      <c r="E76" s="73">
        <v>140.0</v>
      </c>
      <c r="F76" s="73">
        <v>170.0</v>
      </c>
      <c r="G76" s="73">
        <v>16.0</v>
      </c>
      <c r="H76" s="73">
        <v>7.0</v>
      </c>
      <c r="I76" s="45"/>
      <c r="J76" s="45"/>
      <c r="K76" s="65">
        <f t="shared" si="1"/>
        <v>0.1142857143</v>
      </c>
      <c r="L76" s="62" t="str">
        <f t="shared" si="4"/>
        <v>Apr-2022</v>
      </c>
      <c r="M76" s="62">
        <f t="shared" si="5"/>
        <v>2022</v>
      </c>
      <c r="N76" s="62" t="s">
        <v>31</v>
      </c>
      <c r="O76" s="45" t="s">
        <v>45</v>
      </c>
      <c r="P76" s="49"/>
      <c r="Q76" s="49"/>
      <c r="R76" s="49"/>
    </row>
    <row r="77" ht="16.5" customHeight="1">
      <c r="A77" s="62" t="s">
        <v>442</v>
      </c>
      <c r="B77" s="73" t="s">
        <v>362</v>
      </c>
      <c r="C77" s="74">
        <v>44657.90902777778</v>
      </c>
      <c r="D77" s="75"/>
      <c r="E77" s="73">
        <v>117.0</v>
      </c>
      <c r="F77" s="73">
        <v>126.0</v>
      </c>
      <c r="G77" s="73">
        <v>5.0</v>
      </c>
      <c r="H77" s="73">
        <v>3.0</v>
      </c>
      <c r="I77" s="45"/>
      <c r="J77" s="45"/>
      <c r="K77" s="65">
        <f t="shared" si="1"/>
        <v>0.04273504274</v>
      </c>
      <c r="L77" s="62" t="str">
        <f t="shared" si="4"/>
        <v>Apr-2022</v>
      </c>
      <c r="M77" s="62">
        <f t="shared" si="5"/>
        <v>2022</v>
      </c>
      <c r="N77" s="45" t="s">
        <v>383</v>
      </c>
      <c r="O77" s="62" t="s">
        <v>370</v>
      </c>
      <c r="P77" s="49"/>
      <c r="Q77" s="49"/>
      <c r="R77" s="49"/>
    </row>
    <row r="78" ht="16.5" customHeight="1">
      <c r="A78" s="62" t="s">
        <v>443</v>
      </c>
      <c r="B78" s="73" t="s">
        <v>362</v>
      </c>
      <c r="C78" s="74">
        <v>44658.93958333333</v>
      </c>
      <c r="D78" s="75"/>
      <c r="E78" s="73">
        <v>155.0</v>
      </c>
      <c r="F78" s="73">
        <v>196.0</v>
      </c>
      <c r="G78" s="73">
        <v>5.0</v>
      </c>
      <c r="H78" s="73">
        <v>5.0</v>
      </c>
      <c r="I78" s="45"/>
      <c r="J78" s="45"/>
      <c r="K78" s="65">
        <f t="shared" si="1"/>
        <v>0.03225806452</v>
      </c>
      <c r="L78" s="62" t="str">
        <f t="shared" si="4"/>
        <v>Apr-2022</v>
      </c>
      <c r="M78" s="62">
        <f t="shared" si="5"/>
        <v>2022</v>
      </c>
      <c r="N78" s="62" t="s">
        <v>31</v>
      </c>
      <c r="O78" s="45" t="s">
        <v>66</v>
      </c>
      <c r="P78" s="49"/>
      <c r="Q78" s="49"/>
      <c r="R78" s="49"/>
    </row>
    <row r="79" ht="16.5" customHeight="1">
      <c r="A79" s="62" t="s">
        <v>444</v>
      </c>
      <c r="B79" s="73" t="s">
        <v>362</v>
      </c>
      <c r="C79" s="74">
        <v>44659.87708333333</v>
      </c>
      <c r="D79" s="75"/>
      <c r="E79" s="73">
        <v>78.0</v>
      </c>
      <c r="F79" s="73">
        <v>90.0</v>
      </c>
      <c r="G79" s="73">
        <v>3.0</v>
      </c>
      <c r="H79" s="73">
        <v>2.0</v>
      </c>
      <c r="I79" s="45"/>
      <c r="J79" s="45"/>
      <c r="K79" s="65">
        <f t="shared" si="1"/>
        <v>0.03846153846</v>
      </c>
      <c r="L79" s="62" t="str">
        <f t="shared" si="4"/>
        <v>Apr-2022</v>
      </c>
      <c r="M79" s="62">
        <f t="shared" si="5"/>
        <v>2022</v>
      </c>
      <c r="N79" s="45" t="s">
        <v>383</v>
      </c>
      <c r="O79" s="62" t="s">
        <v>370</v>
      </c>
      <c r="P79" s="49"/>
      <c r="Q79" s="49"/>
      <c r="R79" s="49"/>
    </row>
    <row r="80" ht="16.5" customHeight="1">
      <c r="A80" s="62" t="s">
        <v>445</v>
      </c>
      <c r="B80" s="73" t="s">
        <v>362</v>
      </c>
      <c r="C80" s="74">
        <v>44662.90277777778</v>
      </c>
      <c r="D80" s="75"/>
      <c r="E80" s="73">
        <v>88.0</v>
      </c>
      <c r="F80" s="73">
        <v>111.0</v>
      </c>
      <c r="G80" s="73">
        <v>5.0</v>
      </c>
      <c r="H80" s="73">
        <v>3.0</v>
      </c>
      <c r="I80" s="45"/>
      <c r="J80" s="45"/>
      <c r="K80" s="65">
        <f t="shared" si="1"/>
        <v>0.05681818182</v>
      </c>
      <c r="L80" s="62" t="str">
        <f t="shared" si="4"/>
        <v>Apr-2022</v>
      </c>
      <c r="M80" s="62">
        <f t="shared" si="5"/>
        <v>2022</v>
      </c>
      <c r="N80" s="45" t="s">
        <v>383</v>
      </c>
      <c r="O80" s="45" t="s">
        <v>70</v>
      </c>
      <c r="P80" s="49"/>
      <c r="Q80" s="49"/>
      <c r="R80" s="49"/>
    </row>
    <row r="81" ht="16.5" customHeight="1">
      <c r="A81" s="62" t="s">
        <v>446</v>
      </c>
      <c r="B81" s="73" t="s">
        <v>362</v>
      </c>
      <c r="C81" s="74">
        <v>44663.120833333334</v>
      </c>
      <c r="D81" s="75"/>
      <c r="E81" s="73">
        <v>106.0</v>
      </c>
      <c r="F81" s="73">
        <v>115.0</v>
      </c>
      <c r="G81" s="73">
        <v>3.0</v>
      </c>
      <c r="H81" s="73">
        <v>3.0</v>
      </c>
      <c r="I81" s="45"/>
      <c r="J81" s="45"/>
      <c r="K81" s="65">
        <f t="shared" si="1"/>
        <v>0.02830188679</v>
      </c>
      <c r="L81" s="62" t="str">
        <f t="shared" si="4"/>
        <v>Apr-2022</v>
      </c>
      <c r="M81" s="62">
        <f t="shared" si="5"/>
        <v>2022</v>
      </c>
      <c r="N81" s="62" t="s">
        <v>31</v>
      </c>
      <c r="O81" s="45" t="s">
        <v>33</v>
      </c>
      <c r="P81" s="49"/>
      <c r="Q81" s="49"/>
      <c r="R81" s="49"/>
    </row>
    <row r="82" ht="16.5" customHeight="1">
      <c r="A82" s="62" t="s">
        <v>447</v>
      </c>
      <c r="B82" s="73" t="s">
        <v>362</v>
      </c>
      <c r="C82" s="74">
        <v>44663.93263888889</v>
      </c>
      <c r="D82" s="75"/>
      <c r="E82" s="73">
        <v>70.0</v>
      </c>
      <c r="F82" s="73">
        <v>78.0</v>
      </c>
      <c r="G82" s="73">
        <v>4.0</v>
      </c>
      <c r="H82" s="73">
        <v>3.0</v>
      </c>
      <c r="I82" s="45"/>
      <c r="J82" s="45"/>
      <c r="K82" s="65">
        <f t="shared" si="1"/>
        <v>0.05714285714</v>
      </c>
      <c r="L82" s="62" t="str">
        <f t="shared" si="4"/>
        <v>Apr-2022</v>
      </c>
      <c r="M82" s="62">
        <f t="shared" si="5"/>
        <v>2022</v>
      </c>
      <c r="N82" s="45" t="s">
        <v>383</v>
      </c>
      <c r="O82" s="62" t="s">
        <v>370</v>
      </c>
      <c r="P82" s="49"/>
      <c r="Q82" s="49"/>
      <c r="R82" s="49"/>
    </row>
    <row r="83" ht="16.5" customHeight="1">
      <c r="A83" s="62" t="s">
        <v>448</v>
      </c>
      <c r="B83" s="73" t="s">
        <v>362</v>
      </c>
      <c r="C83" s="74">
        <v>44665.11666666667</v>
      </c>
      <c r="D83" s="75"/>
      <c r="E83" s="73">
        <v>106.0</v>
      </c>
      <c r="F83" s="73">
        <v>119.0</v>
      </c>
      <c r="G83" s="73">
        <v>2.0</v>
      </c>
      <c r="H83" s="73">
        <v>2.0</v>
      </c>
      <c r="I83" s="45"/>
      <c r="J83" s="45"/>
      <c r="K83" s="65">
        <f t="shared" si="1"/>
        <v>0.01886792453</v>
      </c>
      <c r="L83" s="62" t="str">
        <f t="shared" si="4"/>
        <v>Apr-2022</v>
      </c>
      <c r="M83" s="62">
        <f t="shared" si="5"/>
        <v>2022</v>
      </c>
      <c r="N83" s="62" t="s">
        <v>31</v>
      </c>
      <c r="O83" s="45" t="s">
        <v>35</v>
      </c>
      <c r="P83" s="49"/>
      <c r="Q83" s="49"/>
      <c r="R83" s="49"/>
    </row>
    <row r="84" ht="16.5" customHeight="1">
      <c r="A84" s="62" t="s">
        <v>449</v>
      </c>
      <c r="B84" s="73" t="s">
        <v>362</v>
      </c>
      <c r="C84" s="74">
        <v>44665.80347222222</v>
      </c>
      <c r="D84" s="75"/>
      <c r="E84" s="73">
        <v>128.0</v>
      </c>
      <c r="F84" s="73">
        <v>134.0</v>
      </c>
      <c r="G84" s="73">
        <v>5.0</v>
      </c>
      <c r="H84" s="73">
        <v>5.0</v>
      </c>
      <c r="I84" s="45"/>
      <c r="J84" s="45"/>
      <c r="K84" s="65">
        <f t="shared" si="1"/>
        <v>0.0390625</v>
      </c>
      <c r="L84" s="62" t="str">
        <f t="shared" si="4"/>
        <v>Apr-2022</v>
      </c>
      <c r="M84" s="62">
        <f t="shared" si="5"/>
        <v>2022</v>
      </c>
      <c r="N84" s="45" t="s">
        <v>383</v>
      </c>
      <c r="O84" s="45" t="s">
        <v>26</v>
      </c>
      <c r="P84" s="49"/>
      <c r="Q84" s="49"/>
      <c r="R84" s="49"/>
    </row>
    <row r="85" ht="16.5" customHeight="1">
      <c r="A85" s="62" t="s">
        <v>450</v>
      </c>
      <c r="B85" s="73" t="s">
        <v>362</v>
      </c>
      <c r="C85" s="74">
        <v>44665.91805555556</v>
      </c>
      <c r="D85" s="75"/>
      <c r="E85" s="73">
        <v>110.0</v>
      </c>
      <c r="F85" s="73">
        <v>118.0</v>
      </c>
      <c r="G85" s="73">
        <v>4.0</v>
      </c>
      <c r="H85" s="73">
        <v>3.0</v>
      </c>
      <c r="I85" s="45"/>
      <c r="J85" s="45"/>
      <c r="K85" s="65">
        <f t="shared" si="1"/>
        <v>0.03636363636</v>
      </c>
      <c r="L85" s="62" t="str">
        <f t="shared" si="4"/>
        <v>Apr-2022</v>
      </c>
      <c r="M85" s="62">
        <f t="shared" si="5"/>
        <v>2022</v>
      </c>
      <c r="N85" s="45" t="s">
        <v>383</v>
      </c>
      <c r="O85" s="62" t="s">
        <v>370</v>
      </c>
      <c r="P85" s="49"/>
      <c r="Q85" s="49"/>
      <c r="R85" s="49"/>
    </row>
    <row r="86" ht="16.5" customHeight="1">
      <c r="A86" s="62" t="s">
        <v>451</v>
      </c>
      <c r="B86" s="73" t="s">
        <v>362</v>
      </c>
      <c r="C86" s="74">
        <v>44667.80069444444</v>
      </c>
      <c r="D86" s="75"/>
      <c r="E86" s="73">
        <v>110.0</v>
      </c>
      <c r="F86" s="73">
        <v>115.0</v>
      </c>
      <c r="G86" s="73">
        <v>4.0</v>
      </c>
      <c r="H86" s="73">
        <v>3.0</v>
      </c>
      <c r="I86" s="45"/>
      <c r="J86" s="45"/>
      <c r="K86" s="65">
        <f t="shared" si="1"/>
        <v>0.03636363636</v>
      </c>
      <c r="L86" s="62" t="str">
        <f t="shared" si="4"/>
        <v>Apr-2022</v>
      </c>
      <c r="M86" s="62">
        <f t="shared" si="5"/>
        <v>2022</v>
      </c>
      <c r="N86" s="45" t="s">
        <v>383</v>
      </c>
      <c r="O86" s="45" t="s">
        <v>26</v>
      </c>
      <c r="P86" s="49"/>
      <c r="Q86" s="49"/>
      <c r="R86" s="49"/>
    </row>
    <row r="87" ht="16.5" customHeight="1">
      <c r="A87" s="62" t="s">
        <v>452</v>
      </c>
      <c r="B87" s="73" t="s">
        <v>362</v>
      </c>
      <c r="C87" s="74">
        <v>44667.958333333336</v>
      </c>
      <c r="D87" s="75"/>
      <c r="E87" s="73">
        <v>91.0</v>
      </c>
      <c r="F87" s="73">
        <v>98.0</v>
      </c>
      <c r="G87" s="73">
        <v>3.0</v>
      </c>
      <c r="H87" s="73">
        <v>3.0</v>
      </c>
      <c r="I87" s="45"/>
      <c r="J87" s="45"/>
      <c r="K87" s="65">
        <f t="shared" si="1"/>
        <v>0.03296703297</v>
      </c>
      <c r="L87" s="62" t="str">
        <f t="shared" si="4"/>
        <v>Apr-2022</v>
      </c>
      <c r="M87" s="62">
        <f t="shared" si="5"/>
        <v>2022</v>
      </c>
      <c r="N87" s="45" t="s">
        <v>383</v>
      </c>
      <c r="O87" s="62" t="s">
        <v>370</v>
      </c>
      <c r="P87" s="49"/>
      <c r="Q87" s="49"/>
      <c r="R87" s="49"/>
    </row>
    <row r="88" ht="16.5" customHeight="1">
      <c r="A88" s="62" t="s">
        <v>453</v>
      </c>
      <c r="B88" s="73" t="s">
        <v>362</v>
      </c>
      <c r="C88" s="74">
        <v>44668.09930555556</v>
      </c>
      <c r="D88" s="75"/>
      <c r="E88" s="73">
        <v>136.0</v>
      </c>
      <c r="F88" s="73">
        <v>167.0</v>
      </c>
      <c r="G88" s="73">
        <v>2.0</v>
      </c>
      <c r="H88" s="73">
        <v>2.0</v>
      </c>
      <c r="I88" s="45"/>
      <c r="J88" s="45"/>
      <c r="K88" s="65">
        <f t="shared" si="1"/>
        <v>0.01470588235</v>
      </c>
      <c r="L88" s="62" t="str">
        <f t="shared" si="4"/>
        <v>Apr-2022</v>
      </c>
      <c r="M88" s="62">
        <f t="shared" si="5"/>
        <v>2022</v>
      </c>
      <c r="N88" s="45" t="s">
        <v>383</v>
      </c>
      <c r="O88" s="45" t="s">
        <v>29</v>
      </c>
      <c r="P88" s="49"/>
      <c r="Q88" s="49"/>
      <c r="R88" s="49"/>
    </row>
    <row r="89" ht="16.5" customHeight="1">
      <c r="A89" s="62" t="s">
        <v>454</v>
      </c>
      <c r="B89" s="73" t="s">
        <v>362</v>
      </c>
      <c r="C89" s="74">
        <v>44668.95138888889</v>
      </c>
      <c r="D89" s="75"/>
      <c r="E89" s="73">
        <v>99.0</v>
      </c>
      <c r="F89" s="73">
        <v>126.0</v>
      </c>
      <c r="G89" s="73">
        <v>3.0</v>
      </c>
      <c r="H89" s="73">
        <v>3.0</v>
      </c>
      <c r="I89" s="45"/>
      <c r="J89" s="45"/>
      <c r="K89" s="65">
        <f t="shared" si="1"/>
        <v>0.0303030303</v>
      </c>
      <c r="L89" s="62" t="str">
        <f t="shared" si="4"/>
        <v>Apr-2022</v>
      </c>
      <c r="M89" s="62">
        <f t="shared" si="5"/>
        <v>2022</v>
      </c>
      <c r="N89" s="62" t="s">
        <v>31</v>
      </c>
      <c r="O89" s="45" t="s">
        <v>31</v>
      </c>
      <c r="P89" s="49"/>
      <c r="Q89" s="49"/>
      <c r="R89" s="49"/>
    </row>
    <row r="90" ht="16.5" customHeight="1">
      <c r="A90" s="62" t="s">
        <v>455</v>
      </c>
      <c r="B90" s="73" t="s">
        <v>362</v>
      </c>
      <c r="C90" s="74">
        <v>44671.06805555556</v>
      </c>
      <c r="D90" s="75"/>
      <c r="E90" s="73">
        <v>114.0</v>
      </c>
      <c r="F90" s="73">
        <v>117.0</v>
      </c>
      <c r="G90" s="73">
        <v>5.0</v>
      </c>
      <c r="H90" s="73">
        <v>4.0</v>
      </c>
      <c r="I90" s="45"/>
      <c r="J90" s="45"/>
      <c r="K90" s="65">
        <f t="shared" si="1"/>
        <v>0.04385964912</v>
      </c>
      <c r="L90" s="62" t="str">
        <f t="shared" si="4"/>
        <v>Apr-2022</v>
      </c>
      <c r="M90" s="62">
        <f t="shared" si="5"/>
        <v>2022</v>
      </c>
      <c r="N90" s="45" t="s">
        <v>383</v>
      </c>
      <c r="O90" s="45" t="s">
        <v>26</v>
      </c>
      <c r="P90" s="49"/>
      <c r="Q90" s="49"/>
      <c r="R90" s="49"/>
    </row>
    <row r="91" ht="16.5" customHeight="1">
      <c r="A91" s="62" t="s">
        <v>456</v>
      </c>
      <c r="B91" s="73" t="s">
        <v>362</v>
      </c>
      <c r="C91" s="74">
        <v>44671.91875</v>
      </c>
      <c r="D91" s="75"/>
      <c r="E91" s="73">
        <v>84.0</v>
      </c>
      <c r="F91" s="73">
        <v>88.0</v>
      </c>
      <c r="G91" s="73">
        <v>4.0</v>
      </c>
      <c r="H91" s="73">
        <v>3.0</v>
      </c>
      <c r="I91" s="45"/>
      <c r="J91" s="45"/>
      <c r="K91" s="65">
        <f t="shared" si="1"/>
        <v>0.04761904762</v>
      </c>
      <c r="L91" s="62" t="str">
        <f t="shared" si="4"/>
        <v>Apr-2022</v>
      </c>
      <c r="M91" s="62">
        <f t="shared" si="5"/>
        <v>2022</v>
      </c>
      <c r="N91" s="45" t="s">
        <v>383</v>
      </c>
      <c r="O91" s="45" t="s">
        <v>26</v>
      </c>
      <c r="P91" s="49"/>
      <c r="Q91" s="49"/>
      <c r="R91" s="49"/>
    </row>
    <row r="92" ht="16.5" customHeight="1">
      <c r="A92" s="62" t="s">
        <v>457</v>
      </c>
      <c r="B92" s="73" t="s">
        <v>362</v>
      </c>
      <c r="C92" s="74">
        <v>44672.097916666666</v>
      </c>
      <c r="D92" s="75"/>
      <c r="E92" s="73">
        <v>92.0</v>
      </c>
      <c r="F92" s="73">
        <v>101.0</v>
      </c>
      <c r="G92" s="73">
        <v>6.0</v>
      </c>
      <c r="H92" s="73">
        <v>4.0</v>
      </c>
      <c r="I92" s="45"/>
      <c r="J92" s="45"/>
      <c r="K92" s="65">
        <f t="shared" si="1"/>
        <v>0.0652173913</v>
      </c>
      <c r="L92" s="62" t="str">
        <f t="shared" si="4"/>
        <v>Apr-2022</v>
      </c>
      <c r="M92" s="62">
        <f t="shared" si="5"/>
        <v>2022</v>
      </c>
      <c r="N92" s="45" t="s">
        <v>31</v>
      </c>
      <c r="O92" s="45" t="s">
        <v>58</v>
      </c>
      <c r="P92" s="49"/>
      <c r="Q92" s="49"/>
      <c r="R92" s="49"/>
    </row>
    <row r="93" ht="16.5" customHeight="1">
      <c r="A93" s="62" t="s">
        <v>458</v>
      </c>
      <c r="B93" s="73" t="s">
        <v>362</v>
      </c>
      <c r="C93" s="74">
        <v>44672.881944444445</v>
      </c>
      <c r="D93" s="75"/>
      <c r="E93" s="73">
        <v>97.0</v>
      </c>
      <c r="F93" s="73">
        <v>104.0</v>
      </c>
      <c r="G93" s="73">
        <v>7.0</v>
      </c>
      <c r="H93" s="73">
        <v>5.0</v>
      </c>
      <c r="I93" s="45"/>
      <c r="J93" s="45"/>
      <c r="K93" s="65">
        <f t="shared" si="1"/>
        <v>0.07216494845</v>
      </c>
      <c r="L93" s="62" t="str">
        <f t="shared" si="4"/>
        <v>Apr-2022</v>
      </c>
      <c r="M93" s="62">
        <f t="shared" si="5"/>
        <v>2022</v>
      </c>
      <c r="N93" s="62" t="s">
        <v>31</v>
      </c>
      <c r="O93" s="45" t="s">
        <v>33</v>
      </c>
      <c r="P93" s="49"/>
      <c r="Q93" s="49"/>
      <c r="R93" s="49"/>
    </row>
    <row r="94" ht="16.5" customHeight="1">
      <c r="A94" s="62" t="s">
        <v>459</v>
      </c>
      <c r="B94" s="73" t="s">
        <v>362</v>
      </c>
      <c r="C94" s="74">
        <v>44673.13611111111</v>
      </c>
      <c r="D94" s="75"/>
      <c r="E94" s="73">
        <v>133.0</v>
      </c>
      <c r="F94" s="73">
        <v>140.0</v>
      </c>
      <c r="G94" s="73">
        <v>3.0</v>
      </c>
      <c r="H94" s="73">
        <v>3.0</v>
      </c>
      <c r="I94" s="45"/>
      <c r="J94" s="45"/>
      <c r="K94" s="65">
        <f t="shared" si="1"/>
        <v>0.02255639098</v>
      </c>
      <c r="L94" s="62" t="str">
        <f t="shared" si="4"/>
        <v>Apr-2022</v>
      </c>
      <c r="M94" s="62">
        <f t="shared" si="5"/>
        <v>2022</v>
      </c>
      <c r="N94" s="62" t="s">
        <v>31</v>
      </c>
      <c r="O94" s="45" t="s">
        <v>45</v>
      </c>
      <c r="P94" s="49"/>
      <c r="Q94" s="49"/>
      <c r="R94" s="49"/>
    </row>
    <row r="95" ht="16.5" customHeight="1">
      <c r="A95" s="62" t="s">
        <v>460</v>
      </c>
      <c r="B95" s="73" t="s">
        <v>372</v>
      </c>
      <c r="C95" s="74">
        <v>44676.0</v>
      </c>
      <c r="D95" s="75"/>
      <c r="E95" s="73">
        <v>51.0</v>
      </c>
      <c r="F95" s="73">
        <v>59.0</v>
      </c>
      <c r="G95" s="73">
        <v>4.0</v>
      </c>
      <c r="H95" s="73">
        <v>3.0</v>
      </c>
      <c r="I95" s="45"/>
      <c r="J95" s="45"/>
      <c r="K95" s="65">
        <f t="shared" si="1"/>
        <v>0.07843137255</v>
      </c>
      <c r="L95" s="62" t="str">
        <f t="shared" si="4"/>
        <v>Apr-2022</v>
      </c>
      <c r="M95" s="62">
        <f t="shared" si="5"/>
        <v>2022</v>
      </c>
      <c r="N95" s="62" t="s">
        <v>31</v>
      </c>
      <c r="O95" s="45" t="s">
        <v>31</v>
      </c>
      <c r="P95" s="49"/>
      <c r="Q95" s="49"/>
      <c r="R95" s="49"/>
    </row>
    <row r="96" ht="16.5" customHeight="1">
      <c r="A96" s="62" t="s">
        <v>461</v>
      </c>
      <c r="B96" s="73" t="s">
        <v>362</v>
      </c>
      <c r="C96" s="74">
        <v>44676.99236111111</v>
      </c>
      <c r="D96" s="75"/>
      <c r="E96" s="73">
        <v>136.0</v>
      </c>
      <c r="F96" s="73">
        <v>159.0</v>
      </c>
      <c r="G96" s="73">
        <v>6.0</v>
      </c>
      <c r="H96" s="73">
        <v>4.0</v>
      </c>
      <c r="I96" s="45"/>
      <c r="J96" s="45"/>
      <c r="K96" s="65">
        <f t="shared" si="1"/>
        <v>0.04411764706</v>
      </c>
      <c r="L96" s="62" t="str">
        <f t="shared" si="4"/>
        <v>Apr-2022</v>
      </c>
      <c r="M96" s="62">
        <f t="shared" si="5"/>
        <v>2022</v>
      </c>
      <c r="N96" s="62" t="s">
        <v>31</v>
      </c>
      <c r="O96" s="45" t="s">
        <v>45</v>
      </c>
      <c r="P96" s="49"/>
      <c r="Q96" s="49"/>
      <c r="R96" s="49"/>
    </row>
    <row r="97" ht="16.5" customHeight="1">
      <c r="A97" s="62" t="s">
        <v>462</v>
      </c>
      <c r="B97" s="73" t="s">
        <v>362</v>
      </c>
      <c r="C97" s="74">
        <v>44678.02777777778</v>
      </c>
      <c r="D97" s="75"/>
      <c r="E97" s="73">
        <v>105.0</v>
      </c>
      <c r="F97" s="73">
        <v>118.0</v>
      </c>
      <c r="G97" s="73">
        <v>5.0</v>
      </c>
      <c r="H97" s="73">
        <v>4.0</v>
      </c>
      <c r="I97" s="45"/>
      <c r="J97" s="45"/>
      <c r="K97" s="65">
        <f t="shared" si="1"/>
        <v>0.04761904762</v>
      </c>
      <c r="L97" s="62" t="str">
        <f t="shared" si="4"/>
        <v>Apr-2022</v>
      </c>
      <c r="M97" s="62">
        <f t="shared" si="5"/>
        <v>2022</v>
      </c>
      <c r="N97" s="62" t="s">
        <v>31</v>
      </c>
      <c r="O97" s="45" t="s">
        <v>151</v>
      </c>
      <c r="P97" s="49"/>
      <c r="Q97" s="49"/>
      <c r="R97" s="49"/>
    </row>
    <row r="98" ht="16.5" customHeight="1">
      <c r="A98" s="62" t="s">
        <v>463</v>
      </c>
      <c r="B98" s="73" t="s">
        <v>362</v>
      </c>
      <c r="C98" s="74">
        <v>44680.1</v>
      </c>
      <c r="D98" s="75"/>
      <c r="E98" s="73">
        <v>128.0</v>
      </c>
      <c r="F98" s="73">
        <v>152.0</v>
      </c>
      <c r="G98" s="73">
        <v>4.0</v>
      </c>
      <c r="H98" s="73">
        <v>3.0</v>
      </c>
      <c r="I98" s="45"/>
      <c r="J98" s="45"/>
      <c r="K98" s="65">
        <f t="shared" si="1"/>
        <v>0.03125</v>
      </c>
      <c r="L98" s="62" t="str">
        <f t="shared" si="4"/>
        <v>Apr-2022</v>
      </c>
      <c r="M98" s="62">
        <f t="shared" si="5"/>
        <v>2022</v>
      </c>
      <c r="N98" s="45" t="s">
        <v>383</v>
      </c>
      <c r="O98" s="45" t="s">
        <v>70</v>
      </c>
      <c r="P98" s="49"/>
      <c r="Q98" s="49"/>
      <c r="R98" s="49"/>
    </row>
    <row r="99" ht="16.5" customHeight="1">
      <c r="A99" s="62" t="s">
        <v>464</v>
      </c>
      <c r="B99" s="73" t="s">
        <v>362</v>
      </c>
      <c r="C99" s="74">
        <v>44680.885416666664</v>
      </c>
      <c r="D99" s="75"/>
      <c r="E99" s="73">
        <v>104.0</v>
      </c>
      <c r="F99" s="73">
        <v>134.0</v>
      </c>
      <c r="G99" s="73">
        <v>3.0</v>
      </c>
      <c r="H99" s="73">
        <v>3.0</v>
      </c>
      <c r="I99" s="45"/>
      <c r="J99" s="45"/>
      <c r="K99" s="65">
        <f t="shared" si="1"/>
        <v>0.02884615385</v>
      </c>
      <c r="L99" s="62" t="str">
        <f t="shared" ref="L99:L247" si="6">TEXT(C99,"MMM-YYYY")</f>
        <v>Apr-2022</v>
      </c>
      <c r="M99" s="62">
        <f t="shared" ref="M99:M247" si="7">YEAR(C99)</f>
        <v>2022</v>
      </c>
      <c r="N99" s="45" t="s">
        <v>383</v>
      </c>
      <c r="O99" s="45" t="s">
        <v>70</v>
      </c>
      <c r="P99" s="49"/>
      <c r="Q99" s="49"/>
      <c r="R99" s="49"/>
    </row>
    <row r="100" ht="16.5" customHeight="1">
      <c r="A100" s="62" t="s">
        <v>465</v>
      </c>
      <c r="B100" s="73" t="s">
        <v>372</v>
      </c>
      <c r="C100" s="74">
        <v>44682.0</v>
      </c>
      <c r="D100" s="45"/>
      <c r="E100" s="73">
        <v>104.0</v>
      </c>
      <c r="F100" s="73">
        <v>119.0</v>
      </c>
      <c r="G100" s="45">
        <v>8.0</v>
      </c>
      <c r="H100" s="45">
        <v>6.0</v>
      </c>
      <c r="I100" s="45"/>
      <c r="J100" s="45"/>
      <c r="K100" s="65">
        <f t="shared" si="1"/>
        <v>0.07692307692</v>
      </c>
      <c r="L100" s="62" t="str">
        <f t="shared" si="6"/>
        <v>May-2022</v>
      </c>
      <c r="M100" s="62">
        <f t="shared" si="7"/>
        <v>2022</v>
      </c>
      <c r="N100" s="45" t="s">
        <v>383</v>
      </c>
      <c r="O100" s="62" t="s">
        <v>370</v>
      </c>
      <c r="P100" s="49"/>
      <c r="Q100" s="49"/>
      <c r="R100" s="49"/>
    </row>
    <row r="101" ht="16.5" customHeight="1">
      <c r="A101" s="62" t="s">
        <v>466</v>
      </c>
      <c r="B101" s="73" t="s">
        <v>362</v>
      </c>
      <c r="C101" s="74">
        <v>44683.0</v>
      </c>
      <c r="D101" s="75"/>
      <c r="E101" s="73">
        <v>159.0</v>
      </c>
      <c r="F101" s="73">
        <v>175.0</v>
      </c>
      <c r="G101" s="73">
        <v>5.0</v>
      </c>
      <c r="H101" s="73">
        <v>5.0</v>
      </c>
      <c r="I101" s="73"/>
      <c r="J101" s="45"/>
      <c r="K101" s="65">
        <f t="shared" si="1"/>
        <v>0.03144654088</v>
      </c>
      <c r="L101" s="62" t="str">
        <f t="shared" si="6"/>
        <v>May-2022</v>
      </c>
      <c r="M101" s="62">
        <f t="shared" si="7"/>
        <v>2022</v>
      </c>
      <c r="N101" s="45" t="s">
        <v>383</v>
      </c>
      <c r="O101" s="45" t="s">
        <v>26</v>
      </c>
      <c r="P101" s="49"/>
      <c r="Q101" s="49"/>
      <c r="R101" s="49"/>
    </row>
    <row r="102" ht="16.5" customHeight="1">
      <c r="A102" s="62" t="s">
        <v>467</v>
      </c>
      <c r="B102" s="73" t="s">
        <v>362</v>
      </c>
      <c r="C102" s="74">
        <v>44691.888194444444</v>
      </c>
      <c r="D102" s="75"/>
      <c r="E102" s="73">
        <v>136.0</v>
      </c>
      <c r="F102" s="73">
        <v>177.0</v>
      </c>
      <c r="G102" s="73">
        <v>9.0</v>
      </c>
      <c r="H102" s="73">
        <v>8.0</v>
      </c>
      <c r="I102" s="73"/>
      <c r="J102" s="45"/>
      <c r="K102" s="65">
        <f t="shared" si="1"/>
        <v>0.06617647059</v>
      </c>
      <c r="L102" s="62" t="str">
        <f t="shared" si="6"/>
        <v>May-2022</v>
      </c>
      <c r="M102" s="62">
        <f t="shared" si="7"/>
        <v>2022</v>
      </c>
      <c r="N102" s="45" t="s">
        <v>383</v>
      </c>
      <c r="O102" s="45" t="s">
        <v>70</v>
      </c>
      <c r="P102" s="49"/>
      <c r="Q102" s="49"/>
      <c r="R102" s="49"/>
    </row>
    <row r="103" ht="16.5" customHeight="1">
      <c r="A103" s="62" t="s">
        <v>468</v>
      </c>
      <c r="B103" s="73" t="s">
        <v>362</v>
      </c>
      <c r="C103" s="74">
        <v>44693.104166666664</v>
      </c>
      <c r="D103" s="75"/>
      <c r="E103" s="73">
        <v>129.0</v>
      </c>
      <c r="F103" s="73">
        <v>149.0</v>
      </c>
      <c r="G103" s="73">
        <v>6.0</v>
      </c>
      <c r="H103" s="73">
        <v>5.0</v>
      </c>
      <c r="I103" s="73"/>
      <c r="J103" s="45"/>
      <c r="K103" s="65">
        <f t="shared" si="1"/>
        <v>0.04651162791</v>
      </c>
      <c r="L103" s="62" t="str">
        <f t="shared" si="6"/>
        <v>May-2022</v>
      </c>
      <c r="M103" s="62">
        <f t="shared" si="7"/>
        <v>2022</v>
      </c>
      <c r="N103" s="62" t="s">
        <v>31</v>
      </c>
      <c r="O103" s="45" t="s">
        <v>45</v>
      </c>
      <c r="P103" s="49"/>
      <c r="Q103" s="49"/>
      <c r="R103" s="49"/>
    </row>
    <row r="104" ht="16.5" customHeight="1">
      <c r="A104" s="62" t="s">
        <v>469</v>
      </c>
      <c r="B104" s="73" t="s">
        <v>372</v>
      </c>
      <c r="C104" s="74">
        <v>44693.82152777778</v>
      </c>
      <c r="D104" s="75"/>
      <c r="E104" s="73">
        <v>68.0</v>
      </c>
      <c r="F104" s="73">
        <v>86.0</v>
      </c>
      <c r="G104" s="73">
        <v>7.0</v>
      </c>
      <c r="H104" s="73">
        <v>5.0</v>
      </c>
      <c r="I104" s="73"/>
      <c r="J104" s="45"/>
      <c r="K104" s="65">
        <f t="shared" si="1"/>
        <v>0.1029411765</v>
      </c>
      <c r="L104" s="62" t="str">
        <f t="shared" si="6"/>
        <v>May-2022</v>
      </c>
      <c r="M104" s="62">
        <f t="shared" si="7"/>
        <v>2022</v>
      </c>
      <c r="N104" s="45" t="s">
        <v>383</v>
      </c>
      <c r="O104" s="62" t="s">
        <v>370</v>
      </c>
      <c r="P104" s="49"/>
      <c r="Q104" s="49"/>
      <c r="R104" s="49"/>
    </row>
    <row r="105" ht="16.5" customHeight="1">
      <c r="A105" s="62" t="s">
        <v>470</v>
      </c>
      <c r="B105" s="73" t="s">
        <v>362</v>
      </c>
      <c r="C105" s="74">
        <v>44693.94027777778</v>
      </c>
      <c r="D105" s="75"/>
      <c r="E105" s="73">
        <v>97.0</v>
      </c>
      <c r="F105" s="73">
        <v>109.0</v>
      </c>
      <c r="G105" s="73">
        <v>4.0</v>
      </c>
      <c r="H105" s="73">
        <v>4.0</v>
      </c>
      <c r="I105" s="73"/>
      <c r="J105" s="45"/>
      <c r="K105" s="65">
        <f t="shared" si="1"/>
        <v>0.0412371134</v>
      </c>
      <c r="L105" s="62" t="str">
        <f t="shared" si="6"/>
        <v>May-2022</v>
      </c>
      <c r="M105" s="62">
        <f t="shared" si="7"/>
        <v>2022</v>
      </c>
      <c r="N105" s="62" t="s">
        <v>31</v>
      </c>
      <c r="O105" s="45" t="s">
        <v>45</v>
      </c>
      <c r="P105" s="49"/>
      <c r="Q105" s="49"/>
      <c r="R105" s="49"/>
    </row>
    <row r="106" ht="16.5" customHeight="1">
      <c r="A106" s="62" t="s">
        <v>471</v>
      </c>
      <c r="B106" s="73" t="s">
        <v>362</v>
      </c>
      <c r="C106" s="74">
        <v>44694.143055555556</v>
      </c>
      <c r="D106" s="75"/>
      <c r="E106" s="73">
        <v>99.0</v>
      </c>
      <c r="F106" s="73">
        <v>107.0</v>
      </c>
      <c r="G106" s="73">
        <v>3.0</v>
      </c>
      <c r="H106" s="73">
        <v>1.0</v>
      </c>
      <c r="I106" s="73"/>
      <c r="J106" s="45"/>
      <c r="K106" s="65">
        <f t="shared" si="1"/>
        <v>0.0303030303</v>
      </c>
      <c r="L106" s="62" t="str">
        <f t="shared" si="6"/>
        <v>May-2022</v>
      </c>
      <c r="M106" s="62">
        <f t="shared" si="7"/>
        <v>2022</v>
      </c>
      <c r="N106" s="45" t="s">
        <v>383</v>
      </c>
      <c r="O106" s="45" t="s">
        <v>193</v>
      </c>
      <c r="P106" s="49"/>
      <c r="Q106" s="49"/>
      <c r="R106" s="49"/>
    </row>
    <row r="107" ht="16.5" customHeight="1">
      <c r="A107" s="62" t="s">
        <v>472</v>
      </c>
      <c r="B107" s="73" t="s">
        <v>362</v>
      </c>
      <c r="C107" s="74">
        <v>44696.78958333333</v>
      </c>
      <c r="D107" s="75"/>
      <c r="E107" s="73">
        <v>118.0</v>
      </c>
      <c r="F107" s="73">
        <v>127.0</v>
      </c>
      <c r="G107" s="73">
        <v>3.0</v>
      </c>
      <c r="H107" s="73">
        <v>2.0</v>
      </c>
      <c r="I107" s="73"/>
      <c r="J107" s="45"/>
      <c r="K107" s="65">
        <f t="shared" si="1"/>
        <v>0.02542372881</v>
      </c>
      <c r="L107" s="62" t="str">
        <f t="shared" si="6"/>
        <v>May-2022</v>
      </c>
      <c r="M107" s="62">
        <f t="shared" si="7"/>
        <v>2022</v>
      </c>
      <c r="N107" s="45" t="s">
        <v>383</v>
      </c>
      <c r="O107" s="45" t="s">
        <v>26</v>
      </c>
      <c r="P107" s="49"/>
      <c r="Q107" s="49"/>
      <c r="R107" s="49"/>
    </row>
    <row r="108" ht="16.5" customHeight="1">
      <c r="A108" s="62" t="s">
        <v>473</v>
      </c>
      <c r="B108" s="73" t="s">
        <v>362</v>
      </c>
      <c r="C108" s="74">
        <v>44697.919444444444</v>
      </c>
      <c r="D108" s="75"/>
      <c r="E108" s="73">
        <v>117.0</v>
      </c>
      <c r="F108" s="73">
        <v>132.0</v>
      </c>
      <c r="G108" s="73">
        <v>5.0</v>
      </c>
      <c r="H108" s="73">
        <v>4.0</v>
      </c>
      <c r="I108" s="73"/>
      <c r="J108" s="45"/>
      <c r="K108" s="65">
        <f t="shared" si="1"/>
        <v>0.04273504274</v>
      </c>
      <c r="L108" s="62" t="str">
        <f t="shared" si="6"/>
        <v>May-2022</v>
      </c>
      <c r="M108" s="62">
        <f t="shared" si="7"/>
        <v>2022</v>
      </c>
      <c r="N108" s="45" t="s">
        <v>31</v>
      </c>
      <c r="O108" s="45" t="s">
        <v>45</v>
      </c>
      <c r="P108" s="49"/>
      <c r="Q108" s="49"/>
      <c r="R108" s="49"/>
    </row>
    <row r="109" ht="16.5" customHeight="1">
      <c r="A109" s="62" t="s">
        <v>474</v>
      </c>
      <c r="B109" s="73" t="s">
        <v>362</v>
      </c>
      <c r="C109" s="74">
        <v>44698.21041666667</v>
      </c>
      <c r="D109" s="75"/>
      <c r="E109" s="73">
        <v>123.0</v>
      </c>
      <c r="F109" s="73">
        <v>132.0</v>
      </c>
      <c r="G109" s="73">
        <v>3.0</v>
      </c>
      <c r="H109" s="73">
        <v>3.0</v>
      </c>
      <c r="I109" s="73"/>
      <c r="J109" s="45"/>
      <c r="K109" s="65">
        <f t="shared" si="1"/>
        <v>0.0243902439</v>
      </c>
      <c r="L109" s="62" t="str">
        <f t="shared" si="6"/>
        <v>May-2022</v>
      </c>
      <c r="M109" s="62">
        <f t="shared" si="7"/>
        <v>2022</v>
      </c>
      <c r="N109" s="45" t="s">
        <v>383</v>
      </c>
      <c r="O109" s="45" t="s">
        <v>26</v>
      </c>
      <c r="P109" s="49"/>
      <c r="Q109" s="49"/>
      <c r="R109" s="49"/>
    </row>
    <row r="110" ht="16.5" customHeight="1">
      <c r="A110" s="62" t="s">
        <v>475</v>
      </c>
      <c r="B110" s="73" t="s">
        <v>362</v>
      </c>
      <c r="C110" s="74">
        <v>44700.10208333333</v>
      </c>
      <c r="D110" s="75"/>
      <c r="E110" s="73">
        <v>95.0</v>
      </c>
      <c r="F110" s="73">
        <v>108.0</v>
      </c>
      <c r="G110" s="73">
        <v>3.0</v>
      </c>
      <c r="H110" s="73">
        <v>3.0</v>
      </c>
      <c r="I110" s="73"/>
      <c r="J110" s="45"/>
      <c r="K110" s="65">
        <f t="shared" si="1"/>
        <v>0.03157894737</v>
      </c>
      <c r="L110" s="62" t="str">
        <f t="shared" si="6"/>
        <v>May-2022</v>
      </c>
      <c r="M110" s="62">
        <f t="shared" si="7"/>
        <v>2022</v>
      </c>
      <c r="N110" s="62" t="s">
        <v>31</v>
      </c>
      <c r="O110" s="45" t="s">
        <v>167</v>
      </c>
      <c r="P110" s="49"/>
      <c r="Q110" s="49"/>
      <c r="R110" s="49"/>
    </row>
    <row r="111" ht="16.5" customHeight="1">
      <c r="A111" s="62" t="s">
        <v>476</v>
      </c>
      <c r="B111" s="73" t="s">
        <v>372</v>
      </c>
      <c r="C111" s="74">
        <v>44700.89375</v>
      </c>
      <c r="D111" s="75"/>
      <c r="E111" s="73">
        <v>210.0</v>
      </c>
      <c r="F111" s="73">
        <v>227.0</v>
      </c>
      <c r="G111" s="73">
        <v>9.0</v>
      </c>
      <c r="H111" s="73">
        <v>8.0</v>
      </c>
      <c r="I111" s="73">
        <v>2.0</v>
      </c>
      <c r="J111" s="45"/>
      <c r="K111" s="65">
        <f t="shared" si="1"/>
        <v>0.04285714286</v>
      </c>
      <c r="L111" s="62" t="str">
        <f t="shared" si="6"/>
        <v>May-2022</v>
      </c>
      <c r="M111" s="62">
        <f t="shared" si="7"/>
        <v>2022</v>
      </c>
      <c r="N111" s="45" t="s">
        <v>383</v>
      </c>
      <c r="O111" s="45" t="s">
        <v>70</v>
      </c>
      <c r="P111" s="49"/>
      <c r="Q111" s="49"/>
      <c r="R111" s="49"/>
    </row>
    <row r="112" ht="16.5" customHeight="1">
      <c r="A112" s="62" t="s">
        <v>477</v>
      </c>
      <c r="B112" s="73" t="s">
        <v>362</v>
      </c>
      <c r="C112" s="74">
        <v>44701.0</v>
      </c>
      <c r="D112" s="75"/>
      <c r="E112" s="73">
        <v>101.0</v>
      </c>
      <c r="F112" s="73">
        <v>112.0</v>
      </c>
      <c r="G112" s="73">
        <v>7.0</v>
      </c>
      <c r="H112" s="73">
        <v>6.0</v>
      </c>
      <c r="I112" s="73"/>
      <c r="J112" s="45"/>
      <c r="K112" s="65">
        <f t="shared" si="1"/>
        <v>0.06930693069</v>
      </c>
      <c r="L112" s="62" t="str">
        <f t="shared" si="6"/>
        <v>May-2022</v>
      </c>
      <c r="M112" s="62">
        <f t="shared" si="7"/>
        <v>2022</v>
      </c>
      <c r="N112" s="45" t="s">
        <v>383</v>
      </c>
      <c r="O112" s="45" t="s">
        <v>193</v>
      </c>
      <c r="P112" s="49"/>
      <c r="Q112" s="49"/>
      <c r="R112" s="49"/>
    </row>
    <row r="113" ht="16.5" customHeight="1">
      <c r="A113" s="62" t="s">
        <v>478</v>
      </c>
      <c r="B113" s="73" t="s">
        <v>362</v>
      </c>
      <c r="C113" s="74">
        <v>44701.04375</v>
      </c>
      <c r="D113" s="75"/>
      <c r="E113" s="73">
        <v>90.0</v>
      </c>
      <c r="F113" s="73">
        <v>96.0</v>
      </c>
      <c r="G113" s="73">
        <v>4.0</v>
      </c>
      <c r="H113" s="73">
        <v>4.0</v>
      </c>
      <c r="I113" s="73"/>
      <c r="J113" s="45"/>
      <c r="K113" s="65">
        <f t="shared" si="1"/>
        <v>0.04444444444</v>
      </c>
      <c r="L113" s="62" t="str">
        <f t="shared" si="6"/>
        <v>May-2022</v>
      </c>
      <c r="M113" s="62">
        <f t="shared" si="7"/>
        <v>2022</v>
      </c>
      <c r="N113" s="62" t="s">
        <v>31</v>
      </c>
      <c r="O113" s="45" t="s">
        <v>33</v>
      </c>
      <c r="P113" s="49"/>
      <c r="Q113" s="49"/>
      <c r="R113" s="49"/>
    </row>
    <row r="114" ht="16.5" customHeight="1">
      <c r="A114" s="62" t="s">
        <v>479</v>
      </c>
      <c r="B114" s="73" t="s">
        <v>362</v>
      </c>
      <c r="C114" s="74">
        <v>44701.13333333333</v>
      </c>
      <c r="D114" s="75"/>
      <c r="E114" s="73">
        <v>86.0</v>
      </c>
      <c r="F114" s="73">
        <v>94.0</v>
      </c>
      <c r="G114" s="73">
        <v>4.0</v>
      </c>
      <c r="H114" s="73">
        <v>4.0</v>
      </c>
      <c r="I114" s="73"/>
      <c r="J114" s="45"/>
      <c r="K114" s="65">
        <f t="shared" si="1"/>
        <v>0.04651162791</v>
      </c>
      <c r="L114" s="62" t="str">
        <f t="shared" si="6"/>
        <v>May-2022</v>
      </c>
      <c r="M114" s="62">
        <f t="shared" si="7"/>
        <v>2022</v>
      </c>
      <c r="N114" s="62" t="s">
        <v>383</v>
      </c>
      <c r="O114" s="45" t="s">
        <v>171</v>
      </c>
      <c r="P114" s="49"/>
      <c r="Q114" s="49"/>
      <c r="R114" s="49"/>
    </row>
    <row r="115" ht="16.5" customHeight="1">
      <c r="A115" s="62" t="s">
        <v>480</v>
      </c>
      <c r="B115" s="73" t="s">
        <v>362</v>
      </c>
      <c r="C115" s="74">
        <v>44703.88958333333</v>
      </c>
      <c r="D115" s="75"/>
      <c r="E115" s="73">
        <v>108.0</v>
      </c>
      <c r="F115" s="73">
        <v>115.0</v>
      </c>
      <c r="G115" s="73">
        <v>6.0</v>
      </c>
      <c r="H115" s="73">
        <v>5.0</v>
      </c>
      <c r="I115" s="73"/>
      <c r="J115" s="45"/>
      <c r="K115" s="65">
        <f t="shared" si="1"/>
        <v>0.05555555556</v>
      </c>
      <c r="L115" s="62" t="str">
        <f t="shared" si="6"/>
        <v>May-2022</v>
      </c>
      <c r="M115" s="62">
        <f t="shared" si="7"/>
        <v>2022</v>
      </c>
      <c r="N115" s="45" t="s">
        <v>31</v>
      </c>
      <c r="O115" s="45" t="s">
        <v>45</v>
      </c>
      <c r="P115" s="49"/>
      <c r="Q115" s="49"/>
      <c r="R115" s="49"/>
    </row>
    <row r="116" ht="16.5" customHeight="1">
      <c r="A116" s="62" t="s">
        <v>481</v>
      </c>
      <c r="B116" s="73" t="s">
        <v>372</v>
      </c>
      <c r="C116" s="74">
        <v>44704.14861111111</v>
      </c>
      <c r="D116" s="75"/>
      <c r="E116" s="73">
        <v>68.0</v>
      </c>
      <c r="F116" s="73">
        <v>75.0</v>
      </c>
      <c r="G116" s="73">
        <v>8.0</v>
      </c>
      <c r="H116" s="73">
        <v>7.0</v>
      </c>
      <c r="I116" s="73"/>
      <c r="J116" s="45"/>
      <c r="K116" s="65">
        <f t="shared" si="1"/>
        <v>0.1176470588</v>
      </c>
      <c r="L116" s="62" t="str">
        <f t="shared" si="6"/>
        <v>May-2022</v>
      </c>
      <c r="M116" s="62">
        <f t="shared" si="7"/>
        <v>2022</v>
      </c>
      <c r="N116" s="45" t="s">
        <v>383</v>
      </c>
      <c r="O116" s="45" t="s">
        <v>70</v>
      </c>
      <c r="P116" s="49"/>
      <c r="Q116" s="49"/>
      <c r="R116" s="49"/>
    </row>
    <row r="117" ht="16.5" customHeight="1">
      <c r="A117" s="62" t="s">
        <v>482</v>
      </c>
      <c r="B117" s="73" t="s">
        <v>362</v>
      </c>
      <c r="C117" s="74">
        <v>44704.85</v>
      </c>
      <c r="D117" s="75"/>
      <c r="E117" s="73">
        <v>115.0</v>
      </c>
      <c r="F117" s="73">
        <v>127.0</v>
      </c>
      <c r="G117" s="73">
        <v>3.0</v>
      </c>
      <c r="H117" s="73">
        <v>3.0</v>
      </c>
      <c r="I117" s="73"/>
      <c r="J117" s="45"/>
      <c r="K117" s="65">
        <f t="shared" si="1"/>
        <v>0.02608695652</v>
      </c>
      <c r="L117" s="62" t="str">
        <f t="shared" si="6"/>
        <v>May-2022</v>
      </c>
      <c r="M117" s="62">
        <f t="shared" si="7"/>
        <v>2022</v>
      </c>
      <c r="N117" s="45" t="s">
        <v>31</v>
      </c>
      <c r="O117" s="45" t="s">
        <v>176</v>
      </c>
      <c r="P117" s="49"/>
      <c r="Q117" s="49"/>
      <c r="R117" s="49"/>
    </row>
    <row r="118" ht="16.5" customHeight="1">
      <c r="A118" s="62" t="s">
        <v>483</v>
      </c>
      <c r="B118" s="73" t="s">
        <v>362</v>
      </c>
      <c r="C118" s="74">
        <v>44705.12569444445</v>
      </c>
      <c r="D118" s="75"/>
      <c r="E118" s="73">
        <v>127.0</v>
      </c>
      <c r="F118" s="73">
        <v>162.0</v>
      </c>
      <c r="G118" s="73">
        <v>5.0</v>
      </c>
      <c r="H118" s="73">
        <v>4.0</v>
      </c>
      <c r="I118" s="73"/>
      <c r="J118" s="45"/>
      <c r="K118" s="65">
        <f t="shared" si="1"/>
        <v>0.03937007874</v>
      </c>
      <c r="L118" s="62" t="str">
        <f t="shared" si="6"/>
        <v>May-2022</v>
      </c>
      <c r="M118" s="62">
        <f t="shared" si="7"/>
        <v>2022</v>
      </c>
      <c r="N118" s="62" t="s">
        <v>383</v>
      </c>
      <c r="O118" s="45" t="s">
        <v>178</v>
      </c>
      <c r="P118" s="49"/>
      <c r="Q118" s="49"/>
      <c r="R118" s="49"/>
    </row>
    <row r="119" ht="16.5" customHeight="1">
      <c r="A119" s="62" t="s">
        <v>484</v>
      </c>
      <c r="B119" s="73" t="s">
        <v>362</v>
      </c>
      <c r="C119" s="74">
        <v>44706.05</v>
      </c>
      <c r="D119" s="75"/>
      <c r="E119" s="73">
        <v>88.0</v>
      </c>
      <c r="F119" s="73">
        <v>92.0</v>
      </c>
      <c r="G119" s="73">
        <v>4.0</v>
      </c>
      <c r="H119" s="73">
        <v>4.0</v>
      </c>
      <c r="I119" s="73"/>
      <c r="J119" s="45"/>
      <c r="K119" s="65">
        <f t="shared" si="1"/>
        <v>0.04545454545</v>
      </c>
      <c r="L119" s="62" t="str">
        <f t="shared" si="6"/>
        <v>May-2022</v>
      </c>
      <c r="M119" s="62">
        <f t="shared" si="7"/>
        <v>2022</v>
      </c>
      <c r="N119" s="45" t="s">
        <v>383</v>
      </c>
      <c r="O119" s="62" t="s">
        <v>370</v>
      </c>
      <c r="P119" s="49"/>
      <c r="Q119" s="49"/>
      <c r="R119" s="49"/>
    </row>
    <row r="120" ht="16.5" customHeight="1">
      <c r="A120" s="62" t="s">
        <v>485</v>
      </c>
      <c r="B120" s="73" t="s">
        <v>362</v>
      </c>
      <c r="C120" s="74">
        <v>44706.84583333333</v>
      </c>
      <c r="D120" s="75"/>
      <c r="E120" s="73">
        <v>96.0</v>
      </c>
      <c r="F120" s="73">
        <v>101.0</v>
      </c>
      <c r="G120" s="73">
        <v>3.0</v>
      </c>
      <c r="H120" s="73">
        <v>3.0</v>
      </c>
      <c r="I120" s="73"/>
      <c r="J120" s="45"/>
      <c r="K120" s="65">
        <f t="shared" si="1"/>
        <v>0.03125</v>
      </c>
      <c r="L120" s="62" t="str">
        <f t="shared" si="6"/>
        <v>May-2022</v>
      </c>
      <c r="M120" s="62">
        <f t="shared" si="7"/>
        <v>2022</v>
      </c>
      <c r="N120" s="45" t="s">
        <v>383</v>
      </c>
      <c r="O120" s="45" t="s">
        <v>26</v>
      </c>
      <c r="P120" s="49"/>
      <c r="Q120" s="49"/>
      <c r="R120" s="49"/>
    </row>
    <row r="121" ht="16.5" customHeight="1">
      <c r="A121" s="62" t="s">
        <v>486</v>
      </c>
      <c r="B121" s="73" t="s">
        <v>372</v>
      </c>
      <c r="C121" s="74">
        <v>44707.12777777778</v>
      </c>
      <c r="D121" s="75"/>
      <c r="E121" s="73">
        <v>50.0</v>
      </c>
      <c r="F121" s="73">
        <v>56.0</v>
      </c>
      <c r="G121" s="73">
        <v>12.0</v>
      </c>
      <c r="H121" s="73">
        <v>9.0</v>
      </c>
      <c r="I121" s="73"/>
      <c r="J121" s="45"/>
      <c r="K121" s="65">
        <f t="shared" si="1"/>
        <v>0.24</v>
      </c>
      <c r="L121" s="62" t="str">
        <f t="shared" si="6"/>
        <v>May-2022</v>
      </c>
      <c r="M121" s="62">
        <f t="shared" si="7"/>
        <v>2022</v>
      </c>
      <c r="N121" s="45" t="s">
        <v>383</v>
      </c>
      <c r="O121" s="45" t="s">
        <v>70</v>
      </c>
      <c r="P121" s="49"/>
      <c r="Q121" s="49"/>
      <c r="R121" s="49"/>
    </row>
    <row r="122" ht="16.5" customHeight="1">
      <c r="A122" s="62" t="s">
        <v>487</v>
      </c>
      <c r="B122" s="73" t="s">
        <v>362</v>
      </c>
      <c r="C122" s="74">
        <v>44707.933333333334</v>
      </c>
      <c r="D122" s="75"/>
      <c r="E122" s="73">
        <v>100.0</v>
      </c>
      <c r="F122" s="73">
        <v>114.0</v>
      </c>
      <c r="G122" s="73">
        <v>3.0</v>
      </c>
      <c r="H122" s="73">
        <v>3.0</v>
      </c>
      <c r="I122" s="73"/>
      <c r="J122" s="45"/>
      <c r="K122" s="65">
        <f t="shared" si="1"/>
        <v>0.03</v>
      </c>
      <c r="L122" s="62" t="str">
        <f t="shared" si="6"/>
        <v>May-2022</v>
      </c>
      <c r="M122" s="62">
        <f t="shared" si="7"/>
        <v>2022</v>
      </c>
      <c r="N122" s="62" t="s">
        <v>383</v>
      </c>
      <c r="O122" s="45" t="s">
        <v>488</v>
      </c>
      <c r="P122" s="49"/>
      <c r="Q122" s="49"/>
      <c r="R122" s="49"/>
    </row>
    <row r="123" ht="16.5" customHeight="1">
      <c r="A123" s="62" t="s">
        <v>489</v>
      </c>
      <c r="B123" s="73" t="s">
        <v>362</v>
      </c>
      <c r="C123" s="74">
        <v>44708.14097222222</v>
      </c>
      <c r="D123" s="75"/>
      <c r="E123" s="73">
        <v>80.0</v>
      </c>
      <c r="F123" s="73">
        <v>106.0</v>
      </c>
      <c r="G123" s="73">
        <v>3.0</v>
      </c>
      <c r="H123" s="73">
        <v>3.0</v>
      </c>
      <c r="I123" s="73"/>
      <c r="J123" s="45"/>
      <c r="K123" s="65">
        <f t="shared" si="1"/>
        <v>0.0375</v>
      </c>
      <c r="L123" s="62" t="str">
        <f t="shared" si="6"/>
        <v>May-2022</v>
      </c>
      <c r="M123" s="62">
        <f t="shared" si="7"/>
        <v>2022</v>
      </c>
      <c r="N123" s="62" t="s">
        <v>31</v>
      </c>
      <c r="O123" s="45" t="s">
        <v>45</v>
      </c>
      <c r="P123" s="49"/>
      <c r="Q123" s="49"/>
      <c r="R123" s="49"/>
    </row>
    <row r="124" ht="16.5" customHeight="1">
      <c r="A124" s="62" t="s">
        <v>490</v>
      </c>
      <c r="B124" s="73" t="s">
        <v>362</v>
      </c>
      <c r="C124" s="74">
        <v>44710.913194444445</v>
      </c>
      <c r="D124" s="75"/>
      <c r="E124" s="73">
        <v>67.0</v>
      </c>
      <c r="F124" s="73">
        <v>69.0</v>
      </c>
      <c r="G124" s="73">
        <v>3.0</v>
      </c>
      <c r="H124" s="73">
        <v>3.0</v>
      </c>
      <c r="I124" s="73"/>
      <c r="J124" s="45"/>
      <c r="K124" s="65">
        <f t="shared" si="1"/>
        <v>0.0447761194</v>
      </c>
      <c r="L124" s="62" t="str">
        <f t="shared" si="6"/>
        <v>May-2022</v>
      </c>
      <c r="M124" s="62">
        <f t="shared" si="7"/>
        <v>2022</v>
      </c>
      <c r="N124" s="45" t="s">
        <v>383</v>
      </c>
      <c r="O124" s="45" t="s">
        <v>171</v>
      </c>
      <c r="P124" s="49"/>
      <c r="Q124" s="49"/>
      <c r="R124" s="49"/>
    </row>
    <row r="125" ht="16.5" customHeight="1">
      <c r="A125" s="62" t="s">
        <v>491</v>
      </c>
      <c r="B125" s="62" t="s">
        <v>372</v>
      </c>
      <c r="C125" s="63">
        <v>44713.0</v>
      </c>
      <c r="D125" s="75"/>
      <c r="E125" s="62">
        <v>287.0</v>
      </c>
      <c r="F125" s="62">
        <v>323.0</v>
      </c>
      <c r="G125" s="62">
        <v>10.0</v>
      </c>
      <c r="H125" s="62">
        <v>10.0</v>
      </c>
      <c r="I125" s="62">
        <v>0.0</v>
      </c>
      <c r="J125" s="62">
        <v>0.0</v>
      </c>
      <c r="K125" s="65">
        <f t="shared" si="1"/>
        <v>0.03484320557</v>
      </c>
      <c r="L125" s="62" t="str">
        <f t="shared" si="6"/>
        <v>Jun-2022</v>
      </c>
      <c r="M125" s="62">
        <f t="shared" si="7"/>
        <v>2022</v>
      </c>
      <c r="N125" s="45" t="s">
        <v>25</v>
      </c>
      <c r="O125" s="62" t="s">
        <v>370</v>
      </c>
      <c r="P125" s="49"/>
      <c r="Q125" s="49"/>
      <c r="R125" s="49"/>
    </row>
    <row r="126" ht="16.5" customHeight="1">
      <c r="A126" s="62" t="s">
        <v>492</v>
      </c>
      <c r="B126" s="62" t="s">
        <v>362</v>
      </c>
      <c r="C126" s="63">
        <v>44713.0</v>
      </c>
      <c r="D126" s="75"/>
      <c r="E126" s="62">
        <v>237.0</v>
      </c>
      <c r="F126" s="62">
        <v>256.0</v>
      </c>
      <c r="G126" s="62">
        <v>3.0</v>
      </c>
      <c r="H126" s="62">
        <v>3.0</v>
      </c>
      <c r="I126" s="62">
        <v>0.0</v>
      </c>
      <c r="J126" s="62">
        <v>0.0</v>
      </c>
      <c r="K126" s="65">
        <f t="shared" si="1"/>
        <v>0.01265822785</v>
      </c>
      <c r="L126" s="62" t="str">
        <f t="shared" si="6"/>
        <v>Jun-2022</v>
      </c>
      <c r="M126" s="62">
        <f t="shared" si="7"/>
        <v>2022</v>
      </c>
      <c r="N126" s="45" t="s">
        <v>25</v>
      </c>
      <c r="O126" s="45" t="s">
        <v>26</v>
      </c>
      <c r="P126" s="49"/>
      <c r="Q126" s="49"/>
      <c r="R126" s="49"/>
    </row>
    <row r="127" ht="16.5" customHeight="1">
      <c r="A127" s="62" t="s">
        <v>493</v>
      </c>
      <c r="B127" s="62" t="s">
        <v>362</v>
      </c>
      <c r="C127" s="63">
        <v>44714.0</v>
      </c>
      <c r="D127" s="75"/>
      <c r="E127" s="62">
        <v>349.0</v>
      </c>
      <c r="F127" s="62">
        <v>383.0</v>
      </c>
      <c r="G127" s="62">
        <v>4.0</v>
      </c>
      <c r="H127" s="62">
        <v>4.0</v>
      </c>
      <c r="I127" s="62">
        <v>0.0</v>
      </c>
      <c r="J127" s="62">
        <v>0.0</v>
      </c>
      <c r="K127" s="65">
        <f t="shared" si="1"/>
        <v>0.01146131805</v>
      </c>
      <c r="L127" s="62" t="str">
        <f t="shared" si="6"/>
        <v>Jun-2022</v>
      </c>
      <c r="M127" s="62">
        <f t="shared" si="7"/>
        <v>2022</v>
      </c>
      <c r="N127" s="45" t="s">
        <v>31</v>
      </c>
      <c r="O127" s="45" t="s">
        <v>45</v>
      </c>
      <c r="P127" s="49"/>
      <c r="Q127" s="49"/>
      <c r="R127" s="49"/>
    </row>
    <row r="128" ht="16.5" customHeight="1">
      <c r="A128" s="62" t="s">
        <v>494</v>
      </c>
      <c r="B128" s="62" t="s">
        <v>362</v>
      </c>
      <c r="C128" s="63">
        <v>44715.0875</v>
      </c>
      <c r="D128" s="75"/>
      <c r="E128" s="62">
        <v>371.0</v>
      </c>
      <c r="F128" s="62">
        <v>429.0</v>
      </c>
      <c r="G128" s="62">
        <v>4.0</v>
      </c>
      <c r="H128" s="62">
        <v>4.0</v>
      </c>
      <c r="I128" s="62">
        <v>0.0</v>
      </c>
      <c r="J128" s="62">
        <v>0.0</v>
      </c>
      <c r="K128" s="65">
        <f t="shared" si="1"/>
        <v>0.01078167116</v>
      </c>
      <c r="L128" s="62" t="str">
        <f t="shared" si="6"/>
        <v>Jun-2022</v>
      </c>
      <c r="M128" s="62">
        <f t="shared" si="7"/>
        <v>2022</v>
      </c>
      <c r="N128" s="25" t="s">
        <v>25</v>
      </c>
      <c r="O128" s="25" t="s">
        <v>70</v>
      </c>
      <c r="P128" s="49"/>
      <c r="Q128" s="49"/>
      <c r="R128" s="49"/>
    </row>
    <row r="129" ht="16.5" customHeight="1">
      <c r="A129" s="62" t="s">
        <v>495</v>
      </c>
      <c r="B129" s="62" t="s">
        <v>362</v>
      </c>
      <c r="C129" s="63">
        <v>44720.0</v>
      </c>
      <c r="D129" s="75"/>
      <c r="E129" s="62">
        <v>337.0</v>
      </c>
      <c r="F129" s="62">
        <v>363.0</v>
      </c>
      <c r="G129" s="62">
        <v>6.0</v>
      </c>
      <c r="H129" s="62">
        <v>5.0</v>
      </c>
      <c r="I129" s="62">
        <v>0.0</v>
      </c>
      <c r="J129" s="62">
        <v>1.0</v>
      </c>
      <c r="K129" s="65">
        <f t="shared" si="1"/>
        <v>0.0178041543</v>
      </c>
      <c r="L129" s="62" t="str">
        <f t="shared" si="6"/>
        <v>Jun-2022</v>
      </c>
      <c r="M129" s="62">
        <f t="shared" si="7"/>
        <v>2022</v>
      </c>
      <c r="N129" s="25" t="s">
        <v>25</v>
      </c>
      <c r="O129" s="45" t="s">
        <v>193</v>
      </c>
      <c r="P129" s="49"/>
      <c r="Q129" s="49"/>
      <c r="R129" s="49"/>
    </row>
    <row r="130" ht="16.5" customHeight="1">
      <c r="A130" s="62" t="s">
        <v>496</v>
      </c>
      <c r="B130" s="62" t="s">
        <v>362</v>
      </c>
      <c r="C130" s="63">
        <v>44721.004166666666</v>
      </c>
      <c r="D130" s="75"/>
      <c r="E130" s="62">
        <v>291.0</v>
      </c>
      <c r="F130" s="62">
        <v>305.0</v>
      </c>
      <c r="G130" s="62">
        <v>8.0</v>
      </c>
      <c r="H130" s="62">
        <v>8.0</v>
      </c>
      <c r="I130" s="62">
        <v>0.0</v>
      </c>
      <c r="J130" s="62">
        <v>0.0</v>
      </c>
      <c r="K130" s="65">
        <f t="shared" si="1"/>
        <v>0.02749140893</v>
      </c>
      <c r="L130" s="62" t="str">
        <f t="shared" si="6"/>
        <v>Jun-2022</v>
      </c>
      <c r="M130" s="62">
        <f t="shared" si="7"/>
        <v>2022</v>
      </c>
      <c r="N130" s="45" t="s">
        <v>31</v>
      </c>
      <c r="O130" s="25" t="s">
        <v>195</v>
      </c>
      <c r="P130" s="49"/>
      <c r="Q130" s="49"/>
      <c r="R130" s="49"/>
    </row>
    <row r="131" ht="16.5" customHeight="1">
      <c r="A131" s="62" t="s">
        <v>497</v>
      </c>
      <c r="B131" s="62" t="s">
        <v>362</v>
      </c>
      <c r="C131" s="63">
        <v>44722.0</v>
      </c>
      <c r="D131" s="75"/>
      <c r="E131" s="62">
        <v>365.0</v>
      </c>
      <c r="F131" s="62">
        <v>385.0</v>
      </c>
      <c r="G131" s="62">
        <v>8.0</v>
      </c>
      <c r="H131" s="62">
        <v>7.0</v>
      </c>
      <c r="I131" s="62">
        <v>0.0</v>
      </c>
      <c r="J131" s="62">
        <v>1.0</v>
      </c>
      <c r="K131" s="65">
        <f t="shared" si="1"/>
        <v>0.02191780822</v>
      </c>
      <c r="L131" s="62" t="str">
        <f t="shared" si="6"/>
        <v>Jun-2022</v>
      </c>
      <c r="M131" s="62">
        <f t="shared" si="7"/>
        <v>2022</v>
      </c>
      <c r="N131" s="45" t="s">
        <v>31</v>
      </c>
      <c r="O131" s="25" t="s">
        <v>197</v>
      </c>
      <c r="P131" s="49"/>
      <c r="Q131" s="49"/>
      <c r="R131" s="49"/>
    </row>
    <row r="132" ht="16.5" customHeight="1">
      <c r="A132" s="62" t="s">
        <v>498</v>
      </c>
      <c r="B132" s="62" t="s">
        <v>362</v>
      </c>
      <c r="C132" s="63">
        <v>44733.0</v>
      </c>
      <c r="D132" s="75"/>
      <c r="E132" s="62">
        <v>196.0</v>
      </c>
      <c r="F132" s="62">
        <v>201.0</v>
      </c>
      <c r="G132" s="62">
        <v>4.0</v>
      </c>
      <c r="H132" s="62">
        <v>4.0</v>
      </c>
      <c r="I132" s="62">
        <v>0.0</v>
      </c>
      <c r="J132" s="62">
        <v>0.0</v>
      </c>
      <c r="K132" s="65">
        <f t="shared" si="1"/>
        <v>0.02040816327</v>
      </c>
      <c r="L132" s="62" t="str">
        <f t="shared" si="6"/>
        <v>Jun-2022</v>
      </c>
      <c r="M132" s="62">
        <f t="shared" si="7"/>
        <v>2022</v>
      </c>
      <c r="N132" s="45" t="s">
        <v>25</v>
      </c>
      <c r="O132" s="62" t="s">
        <v>370</v>
      </c>
      <c r="P132" s="49"/>
      <c r="Q132" s="49"/>
      <c r="R132" s="49"/>
    </row>
    <row r="133" ht="16.5" customHeight="1">
      <c r="A133" s="62" t="s">
        <v>499</v>
      </c>
      <c r="B133" s="62" t="s">
        <v>362</v>
      </c>
      <c r="C133" s="63">
        <v>44734.0</v>
      </c>
      <c r="D133" s="75"/>
      <c r="E133" s="62">
        <v>157.0</v>
      </c>
      <c r="F133" s="62">
        <v>162.0</v>
      </c>
      <c r="G133" s="62">
        <v>7.0</v>
      </c>
      <c r="H133" s="62">
        <v>7.0</v>
      </c>
      <c r="I133" s="62">
        <v>0.0</v>
      </c>
      <c r="J133" s="62">
        <v>0.0</v>
      </c>
      <c r="K133" s="65">
        <f t="shared" si="1"/>
        <v>0.04458598726</v>
      </c>
      <c r="L133" s="62" t="str">
        <f t="shared" si="6"/>
        <v>Jun-2022</v>
      </c>
      <c r="M133" s="62">
        <f t="shared" si="7"/>
        <v>2022</v>
      </c>
      <c r="N133" s="45" t="s">
        <v>25</v>
      </c>
      <c r="O133" s="25" t="s">
        <v>232</v>
      </c>
      <c r="P133" s="49"/>
      <c r="Q133" s="49"/>
      <c r="R133" s="49"/>
    </row>
    <row r="134" ht="16.5" customHeight="1">
      <c r="A134" s="62" t="s">
        <v>500</v>
      </c>
      <c r="B134" s="62" t="s">
        <v>362</v>
      </c>
      <c r="C134" s="63">
        <v>44735.0</v>
      </c>
      <c r="D134" s="75"/>
      <c r="E134" s="62">
        <v>176.0</v>
      </c>
      <c r="F134" s="62">
        <v>182.0</v>
      </c>
      <c r="G134" s="62">
        <v>5.0</v>
      </c>
      <c r="H134" s="62">
        <v>5.0</v>
      </c>
      <c r="I134" s="62">
        <v>0.0</v>
      </c>
      <c r="J134" s="62">
        <v>0.0</v>
      </c>
      <c r="K134" s="65">
        <f t="shared" si="1"/>
        <v>0.02840909091</v>
      </c>
      <c r="L134" s="62" t="str">
        <f t="shared" si="6"/>
        <v>Jun-2022</v>
      </c>
      <c r="M134" s="62">
        <f t="shared" si="7"/>
        <v>2022</v>
      </c>
      <c r="N134" s="45" t="s">
        <v>25</v>
      </c>
      <c r="O134" s="25" t="s">
        <v>70</v>
      </c>
      <c r="P134" s="49"/>
      <c r="Q134" s="49"/>
      <c r="R134" s="49"/>
    </row>
    <row r="135" ht="16.5" customHeight="1">
      <c r="A135" s="62" t="s">
        <v>501</v>
      </c>
      <c r="B135" s="62" t="s">
        <v>362</v>
      </c>
      <c r="C135" s="63">
        <v>44736.0</v>
      </c>
      <c r="D135" s="75"/>
      <c r="E135" s="62">
        <v>170.0</v>
      </c>
      <c r="F135" s="62">
        <v>175.0</v>
      </c>
      <c r="G135" s="62">
        <v>3.0</v>
      </c>
      <c r="H135" s="62">
        <v>3.0</v>
      </c>
      <c r="I135" s="62">
        <v>0.0</v>
      </c>
      <c r="J135" s="62">
        <v>0.0</v>
      </c>
      <c r="K135" s="65">
        <f t="shared" si="1"/>
        <v>0.01764705882</v>
      </c>
      <c r="L135" s="62" t="str">
        <f t="shared" si="6"/>
        <v>Jun-2022</v>
      </c>
      <c r="M135" s="62">
        <f t="shared" si="7"/>
        <v>2022</v>
      </c>
      <c r="N135" s="45" t="s">
        <v>25</v>
      </c>
      <c r="O135" s="25" t="s">
        <v>70</v>
      </c>
      <c r="P135" s="49"/>
      <c r="Q135" s="49"/>
      <c r="R135" s="49"/>
    </row>
    <row r="136" ht="16.5" customHeight="1">
      <c r="A136" s="62" t="s">
        <v>502</v>
      </c>
      <c r="B136" s="62" t="s">
        <v>362</v>
      </c>
      <c r="C136" s="63">
        <v>44736.0875</v>
      </c>
      <c r="D136" s="75"/>
      <c r="E136" s="62">
        <v>277.0</v>
      </c>
      <c r="F136" s="62">
        <v>281.0</v>
      </c>
      <c r="G136" s="62">
        <v>5.0</v>
      </c>
      <c r="H136" s="62">
        <v>5.0</v>
      </c>
      <c r="I136" s="62">
        <v>0.0</v>
      </c>
      <c r="J136" s="62">
        <v>0.0</v>
      </c>
      <c r="K136" s="65">
        <f t="shared" si="1"/>
        <v>0.01805054152</v>
      </c>
      <c r="L136" s="62" t="str">
        <f t="shared" si="6"/>
        <v>Jun-2022</v>
      </c>
      <c r="M136" s="62">
        <f t="shared" si="7"/>
        <v>2022</v>
      </c>
      <c r="N136" s="45" t="s">
        <v>31</v>
      </c>
      <c r="O136" s="25" t="s">
        <v>176</v>
      </c>
      <c r="P136" s="49"/>
      <c r="Q136" s="49"/>
      <c r="R136" s="49"/>
    </row>
    <row r="137" ht="16.5" customHeight="1">
      <c r="A137" s="62" t="s">
        <v>503</v>
      </c>
      <c r="B137" s="62" t="s">
        <v>362</v>
      </c>
      <c r="C137" s="63">
        <v>44739.0</v>
      </c>
      <c r="D137" s="75"/>
      <c r="E137" s="62">
        <v>200.0</v>
      </c>
      <c r="F137" s="62">
        <v>208.0</v>
      </c>
      <c r="G137" s="62">
        <v>4.0</v>
      </c>
      <c r="H137" s="62">
        <v>4.0</v>
      </c>
      <c r="I137" s="62">
        <v>0.0</v>
      </c>
      <c r="J137" s="62">
        <v>0.0</v>
      </c>
      <c r="K137" s="65">
        <f t="shared" si="1"/>
        <v>0.02</v>
      </c>
      <c r="L137" s="62" t="str">
        <f t="shared" si="6"/>
        <v>Jun-2022</v>
      </c>
      <c r="M137" s="62">
        <f t="shared" si="7"/>
        <v>2022</v>
      </c>
      <c r="N137" s="45" t="s">
        <v>25</v>
      </c>
      <c r="O137" s="25" t="s">
        <v>70</v>
      </c>
      <c r="P137" s="49"/>
      <c r="Q137" s="49"/>
      <c r="R137" s="49"/>
    </row>
    <row r="138" ht="16.5" customHeight="1">
      <c r="A138" s="62" t="s">
        <v>504</v>
      </c>
      <c r="B138" s="62" t="s">
        <v>362</v>
      </c>
      <c r="C138" s="63">
        <v>44740.0</v>
      </c>
      <c r="D138" s="75"/>
      <c r="E138" s="62">
        <v>251.0</v>
      </c>
      <c r="F138" s="62">
        <v>258.0</v>
      </c>
      <c r="G138" s="62">
        <v>14.0</v>
      </c>
      <c r="H138" s="62">
        <v>12.0</v>
      </c>
      <c r="I138" s="62">
        <v>0.0</v>
      </c>
      <c r="J138" s="62">
        <v>2.0</v>
      </c>
      <c r="K138" s="65">
        <f t="shared" si="1"/>
        <v>0.05577689243</v>
      </c>
      <c r="L138" s="62" t="str">
        <f t="shared" si="6"/>
        <v>Jun-2022</v>
      </c>
      <c r="M138" s="62">
        <f t="shared" si="7"/>
        <v>2022</v>
      </c>
      <c r="N138" s="45" t="s">
        <v>25</v>
      </c>
      <c r="O138" s="62" t="s">
        <v>370</v>
      </c>
      <c r="P138" s="49"/>
      <c r="Q138" s="49"/>
      <c r="R138" s="49"/>
    </row>
    <row r="139" ht="16.5" customHeight="1">
      <c r="A139" s="62" t="s">
        <v>505</v>
      </c>
      <c r="B139" s="62" t="s">
        <v>372</v>
      </c>
      <c r="C139" s="63">
        <v>44740.004166666666</v>
      </c>
      <c r="D139" s="75"/>
      <c r="E139" s="62">
        <v>158.0</v>
      </c>
      <c r="F139" s="62">
        <v>168.0</v>
      </c>
      <c r="G139" s="62">
        <v>10.0</v>
      </c>
      <c r="H139" s="62">
        <v>10.0</v>
      </c>
      <c r="I139" s="62">
        <v>0.0</v>
      </c>
      <c r="J139" s="62">
        <v>0.0</v>
      </c>
      <c r="K139" s="65">
        <f t="shared" si="1"/>
        <v>0.06329113924</v>
      </c>
      <c r="L139" s="62" t="str">
        <f t="shared" si="6"/>
        <v>Jun-2022</v>
      </c>
      <c r="M139" s="62">
        <f t="shared" si="7"/>
        <v>2022</v>
      </c>
      <c r="N139" s="45" t="s">
        <v>25</v>
      </c>
      <c r="O139" s="62" t="s">
        <v>370</v>
      </c>
      <c r="P139" s="49"/>
      <c r="Q139" s="49"/>
      <c r="R139" s="49"/>
    </row>
    <row r="140" ht="16.5" customHeight="1">
      <c r="A140" s="62" t="s">
        <v>506</v>
      </c>
      <c r="B140" s="45" t="s">
        <v>362</v>
      </c>
      <c r="C140" s="76">
        <v>44743.0</v>
      </c>
      <c r="D140" s="75"/>
      <c r="E140" s="46">
        <v>217.0</v>
      </c>
      <c r="F140" s="46">
        <v>255.0</v>
      </c>
      <c r="G140" s="46">
        <f t="shared" ref="G140:G164" si="8">H140+I140+J140</f>
        <v>3</v>
      </c>
      <c r="H140" s="46">
        <v>3.0</v>
      </c>
      <c r="I140" s="46">
        <v>0.0</v>
      </c>
      <c r="J140" s="46">
        <v>0.0</v>
      </c>
      <c r="K140" s="77">
        <f t="shared" si="1"/>
        <v>0.01382488479</v>
      </c>
      <c r="L140" s="62" t="str">
        <f t="shared" si="6"/>
        <v>Jul-2022</v>
      </c>
      <c r="M140" s="62">
        <f t="shared" si="7"/>
        <v>2022</v>
      </c>
      <c r="N140" s="45" t="s">
        <v>31</v>
      </c>
      <c r="O140" s="45" t="s">
        <v>507</v>
      </c>
      <c r="P140" s="49"/>
      <c r="Q140" s="49"/>
      <c r="R140" s="49"/>
    </row>
    <row r="141" ht="16.5" customHeight="1">
      <c r="A141" s="62" t="s">
        <v>508</v>
      </c>
      <c r="B141" s="45" t="s">
        <v>362</v>
      </c>
      <c r="C141" s="76">
        <v>44743.0</v>
      </c>
      <c r="D141" s="75"/>
      <c r="E141" s="46">
        <v>307.0</v>
      </c>
      <c r="F141" s="46">
        <v>343.0</v>
      </c>
      <c r="G141" s="46">
        <f t="shared" si="8"/>
        <v>6</v>
      </c>
      <c r="H141" s="46">
        <v>5.0</v>
      </c>
      <c r="I141" s="46">
        <v>1.0</v>
      </c>
      <c r="J141" s="46">
        <v>0.0</v>
      </c>
      <c r="K141" s="77">
        <f t="shared" si="1"/>
        <v>0.01954397394</v>
      </c>
      <c r="L141" s="62" t="str">
        <f t="shared" si="6"/>
        <v>Jul-2022</v>
      </c>
      <c r="M141" s="62">
        <f t="shared" si="7"/>
        <v>2022</v>
      </c>
      <c r="N141" s="45" t="s">
        <v>25</v>
      </c>
      <c r="O141" s="45" t="s">
        <v>70</v>
      </c>
      <c r="P141" s="49"/>
      <c r="Q141" s="49"/>
      <c r="R141" s="49"/>
    </row>
    <row r="142" ht="16.5" customHeight="1">
      <c r="A142" s="62" t="s">
        <v>509</v>
      </c>
      <c r="B142" s="45" t="s">
        <v>362</v>
      </c>
      <c r="C142" s="76">
        <v>44743.0</v>
      </c>
      <c r="D142" s="75"/>
      <c r="E142" s="46">
        <v>190.0</v>
      </c>
      <c r="F142" s="46">
        <v>198.0</v>
      </c>
      <c r="G142" s="46">
        <f t="shared" si="8"/>
        <v>7</v>
      </c>
      <c r="H142" s="46">
        <v>6.0</v>
      </c>
      <c r="I142" s="46">
        <v>0.0</v>
      </c>
      <c r="J142" s="46">
        <v>1.0</v>
      </c>
      <c r="K142" s="77">
        <f t="shared" si="1"/>
        <v>0.03684210526</v>
      </c>
      <c r="L142" s="62" t="str">
        <f t="shared" si="6"/>
        <v>Jul-2022</v>
      </c>
      <c r="M142" s="62">
        <f t="shared" si="7"/>
        <v>2022</v>
      </c>
      <c r="N142" s="45" t="s">
        <v>25</v>
      </c>
      <c r="O142" s="62" t="s">
        <v>370</v>
      </c>
      <c r="P142" s="49"/>
      <c r="Q142" s="49"/>
      <c r="R142" s="49"/>
    </row>
    <row r="143" ht="16.5" customHeight="1">
      <c r="A143" s="62" t="s">
        <v>510</v>
      </c>
      <c r="B143" s="45" t="s">
        <v>362</v>
      </c>
      <c r="C143" s="76">
        <v>44746.0</v>
      </c>
      <c r="D143" s="78"/>
      <c r="E143" s="46">
        <v>196.0</v>
      </c>
      <c r="F143" s="46">
        <v>201.0</v>
      </c>
      <c r="G143" s="46">
        <f t="shared" si="8"/>
        <v>3</v>
      </c>
      <c r="H143" s="46">
        <v>3.0</v>
      </c>
      <c r="I143" s="46">
        <v>0.0</v>
      </c>
      <c r="J143" s="46">
        <v>0.0</v>
      </c>
      <c r="K143" s="77">
        <f t="shared" si="1"/>
        <v>0.01530612245</v>
      </c>
      <c r="L143" s="62" t="str">
        <f t="shared" si="6"/>
        <v>Jul-2022</v>
      </c>
      <c r="M143" s="62">
        <f t="shared" si="7"/>
        <v>2022</v>
      </c>
      <c r="N143" s="45" t="s">
        <v>31</v>
      </c>
      <c r="O143" s="45" t="s">
        <v>45</v>
      </c>
      <c r="P143" s="49"/>
      <c r="Q143" s="49"/>
      <c r="R143" s="49"/>
    </row>
    <row r="144" ht="16.5" customHeight="1">
      <c r="A144" s="62" t="s">
        <v>511</v>
      </c>
      <c r="B144" s="45" t="s">
        <v>362</v>
      </c>
      <c r="C144" s="76">
        <v>44746.0</v>
      </c>
      <c r="D144" s="75"/>
      <c r="E144" s="46">
        <v>189.0</v>
      </c>
      <c r="F144" s="46">
        <v>196.0</v>
      </c>
      <c r="G144" s="46">
        <f t="shared" si="8"/>
        <v>3</v>
      </c>
      <c r="H144" s="46">
        <v>3.0</v>
      </c>
      <c r="I144" s="46">
        <v>0.0</v>
      </c>
      <c r="J144" s="46">
        <v>0.0</v>
      </c>
      <c r="K144" s="77">
        <f t="shared" si="1"/>
        <v>0.01587301587</v>
      </c>
      <c r="L144" s="62" t="str">
        <f t="shared" si="6"/>
        <v>Jul-2022</v>
      </c>
      <c r="M144" s="62">
        <f t="shared" si="7"/>
        <v>2022</v>
      </c>
      <c r="N144" s="45" t="s">
        <v>31</v>
      </c>
      <c r="O144" s="45" t="s">
        <v>176</v>
      </c>
      <c r="P144" s="49"/>
      <c r="Q144" s="49"/>
      <c r="R144" s="49"/>
    </row>
    <row r="145" ht="16.5" customHeight="1">
      <c r="A145" s="62" t="s">
        <v>512</v>
      </c>
      <c r="B145" s="45" t="s">
        <v>372</v>
      </c>
      <c r="C145" s="76">
        <v>44747.0</v>
      </c>
      <c r="D145" s="78"/>
      <c r="E145" s="46">
        <v>109.0</v>
      </c>
      <c r="F145" s="46">
        <v>113.0</v>
      </c>
      <c r="G145" s="46">
        <f t="shared" si="8"/>
        <v>8</v>
      </c>
      <c r="H145" s="46">
        <v>7.0</v>
      </c>
      <c r="I145" s="46">
        <v>1.0</v>
      </c>
      <c r="J145" s="46">
        <v>0.0</v>
      </c>
      <c r="K145" s="77">
        <f t="shared" si="1"/>
        <v>0.07339449541</v>
      </c>
      <c r="L145" s="62" t="str">
        <f t="shared" si="6"/>
        <v>Jul-2022</v>
      </c>
      <c r="M145" s="62">
        <f t="shared" si="7"/>
        <v>2022</v>
      </c>
      <c r="N145" s="45" t="s">
        <v>25</v>
      </c>
      <c r="O145" s="62" t="s">
        <v>370</v>
      </c>
      <c r="P145" s="49"/>
      <c r="Q145" s="49"/>
      <c r="R145" s="49"/>
    </row>
    <row r="146" ht="16.5" customHeight="1">
      <c r="A146" s="62" t="s">
        <v>513</v>
      </c>
      <c r="B146" s="45" t="s">
        <v>362</v>
      </c>
      <c r="C146" s="76">
        <v>44748.0</v>
      </c>
      <c r="D146" s="78"/>
      <c r="E146" s="46">
        <v>206.0</v>
      </c>
      <c r="F146" s="46">
        <v>213.0</v>
      </c>
      <c r="G146" s="46">
        <f t="shared" si="8"/>
        <v>4</v>
      </c>
      <c r="H146" s="46">
        <v>4.0</v>
      </c>
      <c r="I146" s="46">
        <v>0.0</v>
      </c>
      <c r="J146" s="46">
        <v>0.0</v>
      </c>
      <c r="K146" s="77">
        <f t="shared" si="1"/>
        <v>0.01941747573</v>
      </c>
      <c r="L146" s="62" t="str">
        <f t="shared" si="6"/>
        <v>Jul-2022</v>
      </c>
      <c r="M146" s="62">
        <f t="shared" si="7"/>
        <v>2022</v>
      </c>
      <c r="N146" s="45" t="s">
        <v>31</v>
      </c>
      <c r="O146" s="45" t="s">
        <v>507</v>
      </c>
      <c r="P146" s="49"/>
      <c r="Q146" s="49"/>
      <c r="R146" s="49"/>
    </row>
    <row r="147" ht="16.5" customHeight="1">
      <c r="A147" s="62" t="s">
        <v>514</v>
      </c>
      <c r="B147" s="45" t="s">
        <v>362</v>
      </c>
      <c r="C147" s="76">
        <v>44748.0</v>
      </c>
      <c r="D147" s="78"/>
      <c r="E147" s="46">
        <v>151.0</v>
      </c>
      <c r="F147" s="46">
        <v>156.0</v>
      </c>
      <c r="G147" s="46">
        <f t="shared" si="8"/>
        <v>4</v>
      </c>
      <c r="H147" s="46">
        <v>4.0</v>
      </c>
      <c r="I147" s="46">
        <v>0.0</v>
      </c>
      <c r="J147" s="46">
        <v>0.0</v>
      </c>
      <c r="K147" s="77">
        <f t="shared" si="1"/>
        <v>0.02649006623</v>
      </c>
      <c r="L147" s="62" t="str">
        <f t="shared" si="6"/>
        <v>Jul-2022</v>
      </c>
      <c r="M147" s="62">
        <f t="shared" si="7"/>
        <v>2022</v>
      </c>
      <c r="N147" s="45" t="s">
        <v>25</v>
      </c>
      <c r="O147" s="45" t="s">
        <v>70</v>
      </c>
      <c r="P147" s="49"/>
      <c r="Q147" s="49"/>
      <c r="R147" s="49"/>
    </row>
    <row r="148" ht="16.5" customHeight="1">
      <c r="A148" s="62" t="s">
        <v>515</v>
      </c>
      <c r="B148" s="45" t="s">
        <v>362</v>
      </c>
      <c r="C148" s="76">
        <v>44749.0</v>
      </c>
      <c r="D148" s="78"/>
      <c r="E148" s="46">
        <v>158.0</v>
      </c>
      <c r="F148" s="46">
        <v>165.0</v>
      </c>
      <c r="G148" s="46">
        <f t="shared" si="8"/>
        <v>3</v>
      </c>
      <c r="H148" s="46">
        <v>3.0</v>
      </c>
      <c r="I148" s="46">
        <v>0.0</v>
      </c>
      <c r="J148" s="46">
        <v>0.0</v>
      </c>
      <c r="K148" s="77">
        <f t="shared" si="1"/>
        <v>0.01898734177</v>
      </c>
      <c r="L148" s="62" t="str">
        <f t="shared" si="6"/>
        <v>Jul-2022</v>
      </c>
      <c r="M148" s="62">
        <f t="shared" si="7"/>
        <v>2022</v>
      </c>
      <c r="N148" s="45" t="s">
        <v>31</v>
      </c>
      <c r="O148" s="45" t="s">
        <v>45</v>
      </c>
      <c r="P148" s="49"/>
      <c r="Q148" s="49"/>
      <c r="R148" s="49"/>
    </row>
    <row r="149" ht="16.5" customHeight="1">
      <c r="A149" s="62" t="s">
        <v>516</v>
      </c>
      <c r="B149" s="45" t="s">
        <v>362</v>
      </c>
      <c r="C149" s="76">
        <v>44749.0</v>
      </c>
      <c r="D149" s="78"/>
      <c r="E149" s="46">
        <v>328.0</v>
      </c>
      <c r="F149" s="46">
        <v>343.0</v>
      </c>
      <c r="G149" s="46">
        <f t="shared" si="8"/>
        <v>8</v>
      </c>
      <c r="H149" s="46">
        <v>7.0</v>
      </c>
      <c r="I149" s="46">
        <v>0.0</v>
      </c>
      <c r="J149" s="46">
        <v>1.0</v>
      </c>
      <c r="K149" s="77">
        <f t="shared" si="1"/>
        <v>0.0243902439</v>
      </c>
      <c r="L149" s="62" t="str">
        <f t="shared" si="6"/>
        <v>Jul-2022</v>
      </c>
      <c r="M149" s="62">
        <f t="shared" si="7"/>
        <v>2022</v>
      </c>
      <c r="N149" s="45" t="s">
        <v>31</v>
      </c>
      <c r="O149" s="45" t="s">
        <v>33</v>
      </c>
      <c r="P149" s="49"/>
      <c r="Q149" s="49"/>
      <c r="R149" s="49"/>
    </row>
    <row r="150" ht="16.5" customHeight="1">
      <c r="A150" s="62" t="s">
        <v>517</v>
      </c>
      <c r="B150" s="45" t="s">
        <v>372</v>
      </c>
      <c r="C150" s="76">
        <v>44749.0</v>
      </c>
      <c r="D150" s="78"/>
      <c r="E150" s="46">
        <v>133.0</v>
      </c>
      <c r="F150" s="46">
        <v>140.0</v>
      </c>
      <c r="G150" s="46">
        <f t="shared" si="8"/>
        <v>5</v>
      </c>
      <c r="H150" s="46">
        <v>5.0</v>
      </c>
      <c r="I150" s="46">
        <v>0.0</v>
      </c>
      <c r="J150" s="46">
        <v>0.0</v>
      </c>
      <c r="K150" s="77">
        <f t="shared" si="1"/>
        <v>0.03759398496</v>
      </c>
      <c r="L150" s="62" t="str">
        <f t="shared" si="6"/>
        <v>Jul-2022</v>
      </c>
      <c r="M150" s="62">
        <f t="shared" si="7"/>
        <v>2022</v>
      </c>
      <c r="N150" s="45" t="s">
        <v>25</v>
      </c>
      <c r="O150" s="45" t="s">
        <v>70</v>
      </c>
      <c r="P150" s="49"/>
      <c r="Q150" s="49"/>
      <c r="R150" s="49"/>
    </row>
    <row r="151" ht="16.5" customHeight="1">
      <c r="A151" s="62" t="s">
        <v>518</v>
      </c>
      <c r="B151" s="45" t="s">
        <v>362</v>
      </c>
      <c r="C151" s="76">
        <v>44752.0</v>
      </c>
      <c r="D151" s="79"/>
      <c r="E151" s="46">
        <v>272.0</v>
      </c>
      <c r="F151" s="46">
        <v>278.0</v>
      </c>
      <c r="G151" s="46">
        <f t="shared" si="8"/>
        <v>7</v>
      </c>
      <c r="H151" s="46">
        <v>7.0</v>
      </c>
      <c r="I151" s="46">
        <v>0.0</v>
      </c>
      <c r="J151" s="46">
        <v>0.0</v>
      </c>
      <c r="K151" s="77">
        <f t="shared" si="1"/>
        <v>0.02573529412</v>
      </c>
      <c r="L151" s="62" t="str">
        <f t="shared" si="6"/>
        <v>Jul-2022</v>
      </c>
      <c r="M151" s="62">
        <f t="shared" si="7"/>
        <v>2022</v>
      </c>
      <c r="N151" s="45" t="s">
        <v>25</v>
      </c>
      <c r="O151" s="45" t="s">
        <v>29</v>
      </c>
      <c r="P151" s="49"/>
      <c r="Q151" s="49"/>
      <c r="R151" s="49"/>
    </row>
    <row r="152" ht="16.5" customHeight="1">
      <c r="A152" s="62" t="s">
        <v>519</v>
      </c>
      <c r="B152" s="45" t="s">
        <v>362</v>
      </c>
      <c r="C152" s="76">
        <v>44752.0</v>
      </c>
      <c r="D152" s="78"/>
      <c r="E152" s="46">
        <v>227.0</v>
      </c>
      <c r="F152" s="46">
        <v>236.0</v>
      </c>
      <c r="G152" s="46">
        <f t="shared" si="8"/>
        <v>6</v>
      </c>
      <c r="H152" s="46">
        <v>6.0</v>
      </c>
      <c r="I152" s="46">
        <v>0.0</v>
      </c>
      <c r="J152" s="46">
        <v>0.0</v>
      </c>
      <c r="K152" s="77">
        <f t="shared" si="1"/>
        <v>0.02643171806</v>
      </c>
      <c r="L152" s="62" t="str">
        <f t="shared" si="6"/>
        <v>Jul-2022</v>
      </c>
      <c r="M152" s="62">
        <f t="shared" si="7"/>
        <v>2022</v>
      </c>
      <c r="N152" s="45" t="s">
        <v>25</v>
      </c>
      <c r="O152" s="45" t="s">
        <v>26</v>
      </c>
      <c r="P152" s="49"/>
      <c r="Q152" s="49"/>
      <c r="R152" s="49"/>
    </row>
    <row r="153" ht="16.5" customHeight="1">
      <c r="A153" s="62" t="s">
        <v>520</v>
      </c>
      <c r="B153" s="45" t="s">
        <v>362</v>
      </c>
      <c r="C153" s="76">
        <v>44754.0</v>
      </c>
      <c r="D153" s="79"/>
      <c r="E153" s="46">
        <v>170.0</v>
      </c>
      <c r="F153" s="46">
        <v>181.0</v>
      </c>
      <c r="G153" s="46">
        <f t="shared" si="8"/>
        <v>7</v>
      </c>
      <c r="H153" s="46">
        <v>7.0</v>
      </c>
      <c r="I153" s="46">
        <v>0.0</v>
      </c>
      <c r="J153" s="46">
        <v>0.0</v>
      </c>
      <c r="K153" s="77">
        <f t="shared" si="1"/>
        <v>0.04117647059</v>
      </c>
      <c r="L153" s="62" t="str">
        <f t="shared" si="6"/>
        <v>Jul-2022</v>
      </c>
      <c r="M153" s="62">
        <f t="shared" si="7"/>
        <v>2022</v>
      </c>
      <c r="N153" s="45" t="s">
        <v>25</v>
      </c>
      <c r="O153" s="62" t="s">
        <v>370</v>
      </c>
      <c r="P153" s="49"/>
      <c r="Q153" s="49"/>
      <c r="R153" s="49"/>
    </row>
    <row r="154" ht="16.5" customHeight="1">
      <c r="A154" s="62" t="s">
        <v>521</v>
      </c>
      <c r="B154" s="45" t="s">
        <v>362</v>
      </c>
      <c r="C154" s="76">
        <v>44756.0</v>
      </c>
      <c r="D154" s="79"/>
      <c r="E154" s="46">
        <v>163.0</v>
      </c>
      <c r="F154" s="46">
        <v>173.0</v>
      </c>
      <c r="G154" s="46">
        <f t="shared" si="8"/>
        <v>5</v>
      </c>
      <c r="H154" s="46">
        <v>5.0</v>
      </c>
      <c r="I154" s="46">
        <v>0.0</v>
      </c>
      <c r="J154" s="46">
        <v>0.0</v>
      </c>
      <c r="K154" s="77">
        <f t="shared" si="1"/>
        <v>0.03067484663</v>
      </c>
      <c r="L154" s="62" t="str">
        <f t="shared" si="6"/>
        <v>Jul-2022</v>
      </c>
      <c r="M154" s="62">
        <f t="shared" si="7"/>
        <v>2022</v>
      </c>
      <c r="N154" s="45" t="s">
        <v>25</v>
      </c>
      <c r="O154" s="62" t="s">
        <v>370</v>
      </c>
      <c r="P154" s="49"/>
      <c r="Q154" s="49"/>
      <c r="R154" s="49"/>
    </row>
    <row r="155" ht="16.5" customHeight="1">
      <c r="A155" s="62" t="s">
        <v>522</v>
      </c>
      <c r="B155" s="45" t="s">
        <v>362</v>
      </c>
      <c r="C155" s="76">
        <v>44756.0</v>
      </c>
      <c r="D155" s="79"/>
      <c r="E155" s="46">
        <v>279.0</v>
      </c>
      <c r="F155" s="46">
        <v>295.0</v>
      </c>
      <c r="G155" s="46">
        <f t="shared" si="8"/>
        <v>15</v>
      </c>
      <c r="H155" s="46">
        <v>14.0</v>
      </c>
      <c r="I155" s="46">
        <v>1.0</v>
      </c>
      <c r="J155" s="46">
        <v>0.0</v>
      </c>
      <c r="K155" s="77">
        <f t="shared" si="1"/>
        <v>0.05376344086</v>
      </c>
      <c r="L155" s="62" t="str">
        <f t="shared" si="6"/>
        <v>Jul-2022</v>
      </c>
      <c r="M155" s="62">
        <f t="shared" si="7"/>
        <v>2022</v>
      </c>
      <c r="N155" s="45" t="s">
        <v>25</v>
      </c>
      <c r="O155" s="45" t="s">
        <v>232</v>
      </c>
      <c r="P155" s="49"/>
      <c r="Q155" s="49"/>
      <c r="R155" s="49"/>
    </row>
    <row r="156" ht="16.5" customHeight="1">
      <c r="A156" s="62" t="s">
        <v>523</v>
      </c>
      <c r="B156" s="45" t="s">
        <v>362</v>
      </c>
      <c r="C156" s="76">
        <v>44758.0</v>
      </c>
      <c r="D156" s="79"/>
      <c r="E156" s="46">
        <v>115.0</v>
      </c>
      <c r="F156" s="46">
        <v>126.0</v>
      </c>
      <c r="G156" s="46">
        <f t="shared" si="8"/>
        <v>4</v>
      </c>
      <c r="H156" s="46">
        <v>4.0</v>
      </c>
      <c r="I156" s="46">
        <v>0.0</v>
      </c>
      <c r="J156" s="46">
        <v>0.0</v>
      </c>
      <c r="K156" s="77">
        <f t="shared" si="1"/>
        <v>0.0347826087</v>
      </c>
      <c r="L156" s="62" t="str">
        <f t="shared" si="6"/>
        <v>Jul-2022</v>
      </c>
      <c r="M156" s="62">
        <f t="shared" si="7"/>
        <v>2022</v>
      </c>
      <c r="N156" s="45" t="s">
        <v>25</v>
      </c>
      <c r="O156" s="62" t="s">
        <v>370</v>
      </c>
      <c r="P156" s="49"/>
      <c r="Q156" s="49"/>
      <c r="R156" s="49"/>
    </row>
    <row r="157" ht="16.5" customHeight="1">
      <c r="A157" s="62" t="s">
        <v>524</v>
      </c>
      <c r="B157" s="45" t="s">
        <v>362</v>
      </c>
      <c r="C157" s="76">
        <v>44759.0</v>
      </c>
      <c r="D157" s="79"/>
      <c r="E157" s="46">
        <v>185.0</v>
      </c>
      <c r="F157" s="46">
        <v>196.0</v>
      </c>
      <c r="G157" s="46">
        <f t="shared" si="8"/>
        <v>6</v>
      </c>
      <c r="H157" s="46">
        <v>6.0</v>
      </c>
      <c r="I157" s="46">
        <v>0.0</v>
      </c>
      <c r="J157" s="46">
        <v>0.0</v>
      </c>
      <c r="K157" s="77">
        <f t="shared" si="1"/>
        <v>0.03243243243</v>
      </c>
      <c r="L157" s="62" t="str">
        <f t="shared" si="6"/>
        <v>Jul-2022</v>
      </c>
      <c r="M157" s="62">
        <f t="shared" si="7"/>
        <v>2022</v>
      </c>
      <c r="N157" s="45" t="s">
        <v>25</v>
      </c>
      <c r="O157" s="62" t="s">
        <v>370</v>
      </c>
      <c r="P157" s="49"/>
      <c r="Q157" s="49"/>
      <c r="R157" s="49"/>
    </row>
    <row r="158" ht="16.5" customHeight="1">
      <c r="A158" s="62" t="s">
        <v>525</v>
      </c>
      <c r="B158" s="45" t="s">
        <v>362</v>
      </c>
      <c r="C158" s="76">
        <v>44762.0</v>
      </c>
      <c r="D158" s="79"/>
      <c r="E158" s="46">
        <v>169.0</v>
      </c>
      <c r="F158" s="46">
        <v>177.0</v>
      </c>
      <c r="G158" s="46">
        <f t="shared" si="8"/>
        <v>5</v>
      </c>
      <c r="H158" s="46">
        <v>5.0</v>
      </c>
      <c r="I158" s="46">
        <v>0.0</v>
      </c>
      <c r="J158" s="46">
        <v>0.0</v>
      </c>
      <c r="K158" s="77">
        <f t="shared" si="1"/>
        <v>0.02958579882</v>
      </c>
      <c r="L158" s="62" t="str">
        <f t="shared" si="6"/>
        <v>Jul-2022</v>
      </c>
      <c r="M158" s="62">
        <f t="shared" si="7"/>
        <v>2022</v>
      </c>
      <c r="N158" s="45" t="s">
        <v>31</v>
      </c>
      <c r="O158" s="45" t="s">
        <v>45</v>
      </c>
      <c r="P158" s="49"/>
      <c r="Q158" s="49"/>
      <c r="R158" s="49"/>
    </row>
    <row r="159" ht="16.5" customHeight="1">
      <c r="A159" s="62" t="s">
        <v>526</v>
      </c>
      <c r="B159" s="45" t="s">
        <v>362</v>
      </c>
      <c r="C159" s="76">
        <v>44763.0</v>
      </c>
      <c r="D159" s="79"/>
      <c r="E159" s="46">
        <v>157.0</v>
      </c>
      <c r="F159" s="46">
        <v>163.0</v>
      </c>
      <c r="G159" s="46">
        <f t="shared" si="8"/>
        <v>3</v>
      </c>
      <c r="H159" s="46">
        <v>3.0</v>
      </c>
      <c r="I159" s="46">
        <v>0.0</v>
      </c>
      <c r="J159" s="46">
        <v>0.0</v>
      </c>
      <c r="K159" s="77">
        <f t="shared" si="1"/>
        <v>0.01910828025</v>
      </c>
      <c r="L159" s="62" t="str">
        <f t="shared" si="6"/>
        <v>Jul-2022</v>
      </c>
      <c r="M159" s="62">
        <f t="shared" si="7"/>
        <v>2022</v>
      </c>
      <c r="N159" s="45" t="s">
        <v>25</v>
      </c>
      <c r="O159" s="62" t="s">
        <v>370</v>
      </c>
      <c r="P159" s="49"/>
      <c r="Q159" s="49"/>
      <c r="R159" s="49"/>
    </row>
    <row r="160" ht="16.5" customHeight="1">
      <c r="A160" s="62" t="s">
        <v>527</v>
      </c>
      <c r="B160" s="45" t="s">
        <v>362</v>
      </c>
      <c r="C160" s="76">
        <v>44764.0</v>
      </c>
      <c r="D160" s="79"/>
      <c r="E160" s="46">
        <v>124.0</v>
      </c>
      <c r="F160" s="46">
        <v>127.0</v>
      </c>
      <c r="G160" s="46">
        <f t="shared" si="8"/>
        <v>2</v>
      </c>
      <c r="H160" s="46">
        <v>2.0</v>
      </c>
      <c r="I160" s="46">
        <v>0.0</v>
      </c>
      <c r="J160" s="46">
        <v>0.0</v>
      </c>
      <c r="K160" s="77">
        <f t="shared" si="1"/>
        <v>0.01612903226</v>
      </c>
      <c r="L160" s="62" t="str">
        <f t="shared" si="6"/>
        <v>Jul-2022</v>
      </c>
      <c r="M160" s="62">
        <f t="shared" si="7"/>
        <v>2022</v>
      </c>
      <c r="N160" s="45" t="s">
        <v>31</v>
      </c>
      <c r="O160" s="45" t="s">
        <v>45</v>
      </c>
      <c r="P160" s="49"/>
      <c r="Q160" s="49"/>
      <c r="R160" s="49"/>
    </row>
    <row r="161" ht="16.5" customHeight="1">
      <c r="A161" s="62" t="s">
        <v>528</v>
      </c>
      <c r="B161" s="45" t="s">
        <v>362</v>
      </c>
      <c r="C161" s="76">
        <v>44766.0</v>
      </c>
      <c r="D161" s="79"/>
      <c r="E161" s="46">
        <v>223.0</v>
      </c>
      <c r="F161" s="46">
        <v>229.0</v>
      </c>
      <c r="G161" s="46">
        <f t="shared" si="8"/>
        <v>6</v>
      </c>
      <c r="H161" s="46">
        <v>6.0</v>
      </c>
      <c r="I161" s="46">
        <v>0.0</v>
      </c>
      <c r="J161" s="46">
        <v>0.0</v>
      </c>
      <c r="K161" s="77">
        <f t="shared" si="1"/>
        <v>0.0269058296</v>
      </c>
      <c r="L161" s="62" t="str">
        <f t="shared" si="6"/>
        <v>Jul-2022</v>
      </c>
      <c r="M161" s="62">
        <f t="shared" si="7"/>
        <v>2022</v>
      </c>
      <c r="N161" s="45" t="s">
        <v>25</v>
      </c>
      <c r="O161" s="45" t="s">
        <v>529</v>
      </c>
      <c r="P161" s="49" t="s">
        <v>228</v>
      </c>
      <c r="Q161" s="49"/>
      <c r="R161" s="49"/>
    </row>
    <row r="162" ht="16.5" customHeight="1">
      <c r="A162" s="62" t="s">
        <v>530</v>
      </c>
      <c r="B162" s="45" t="s">
        <v>362</v>
      </c>
      <c r="C162" s="76">
        <v>44767.0</v>
      </c>
      <c r="D162" s="79"/>
      <c r="E162" s="46">
        <v>194.0</v>
      </c>
      <c r="F162" s="46">
        <v>208.0</v>
      </c>
      <c r="G162" s="46">
        <f t="shared" si="8"/>
        <v>6</v>
      </c>
      <c r="H162" s="46">
        <v>6.0</v>
      </c>
      <c r="I162" s="46">
        <v>0.0</v>
      </c>
      <c r="J162" s="46">
        <v>0.0</v>
      </c>
      <c r="K162" s="77">
        <f t="shared" si="1"/>
        <v>0.03092783505</v>
      </c>
      <c r="L162" s="62" t="str">
        <f t="shared" si="6"/>
        <v>Jul-2022</v>
      </c>
      <c r="M162" s="62">
        <f t="shared" si="7"/>
        <v>2022</v>
      </c>
      <c r="N162" s="45" t="s">
        <v>25</v>
      </c>
      <c r="O162" s="62" t="s">
        <v>370</v>
      </c>
      <c r="P162" s="49"/>
      <c r="Q162" s="49"/>
      <c r="R162" s="49"/>
    </row>
    <row r="163" ht="16.5" customHeight="1">
      <c r="A163" s="62" t="s">
        <v>531</v>
      </c>
      <c r="B163" s="45" t="s">
        <v>362</v>
      </c>
      <c r="C163" s="76">
        <v>44771.0</v>
      </c>
      <c r="D163" s="75"/>
      <c r="E163" s="46">
        <v>86.0</v>
      </c>
      <c r="F163" s="46">
        <v>89.0</v>
      </c>
      <c r="G163" s="46">
        <f t="shared" si="8"/>
        <v>3</v>
      </c>
      <c r="H163" s="46">
        <v>3.0</v>
      </c>
      <c r="I163" s="46">
        <v>0.0</v>
      </c>
      <c r="J163" s="46">
        <v>0.0</v>
      </c>
      <c r="K163" s="77">
        <f t="shared" si="1"/>
        <v>0.03488372093</v>
      </c>
      <c r="L163" s="62" t="str">
        <f t="shared" si="6"/>
        <v>Jul-2022</v>
      </c>
      <c r="M163" s="62">
        <f t="shared" si="7"/>
        <v>2022</v>
      </c>
      <c r="N163" s="45" t="s">
        <v>25</v>
      </c>
      <c r="O163" s="62" t="s">
        <v>370</v>
      </c>
      <c r="P163" s="49"/>
      <c r="Q163" s="49"/>
      <c r="R163" s="49"/>
    </row>
    <row r="164" ht="16.5" customHeight="1">
      <c r="A164" s="62" t="s">
        <v>532</v>
      </c>
      <c r="B164" s="45" t="s">
        <v>362</v>
      </c>
      <c r="C164" s="76">
        <v>44772.0</v>
      </c>
      <c r="D164" s="75"/>
      <c r="E164" s="46">
        <v>199.0</v>
      </c>
      <c r="F164" s="46">
        <v>206.0</v>
      </c>
      <c r="G164" s="46">
        <f t="shared" si="8"/>
        <v>9</v>
      </c>
      <c r="H164" s="46">
        <v>8.0</v>
      </c>
      <c r="I164" s="46">
        <v>1.0</v>
      </c>
      <c r="J164" s="46">
        <v>0.0</v>
      </c>
      <c r="K164" s="77">
        <f t="shared" si="1"/>
        <v>0.04522613065</v>
      </c>
      <c r="L164" s="62" t="str">
        <f t="shared" si="6"/>
        <v>Jul-2022</v>
      </c>
      <c r="M164" s="62">
        <f t="shared" si="7"/>
        <v>2022</v>
      </c>
      <c r="N164" s="45" t="s">
        <v>25</v>
      </c>
      <c r="O164" s="45" t="s">
        <v>26</v>
      </c>
      <c r="P164" s="49"/>
      <c r="Q164" s="49"/>
      <c r="R164" s="49"/>
    </row>
    <row r="165" ht="16.5" customHeight="1">
      <c r="A165" s="62" t="s">
        <v>533</v>
      </c>
      <c r="B165" s="45" t="s">
        <v>362</v>
      </c>
      <c r="C165" s="76">
        <v>44774.54652777778</v>
      </c>
      <c r="D165" s="75"/>
      <c r="E165" s="46">
        <v>270.0</v>
      </c>
      <c r="F165" s="46">
        <v>288.0</v>
      </c>
      <c r="G165" s="46">
        <v>10.0</v>
      </c>
      <c r="H165" s="46">
        <v>8.0</v>
      </c>
      <c r="I165" s="46">
        <v>2.0</v>
      </c>
      <c r="J165" s="46">
        <v>0.0</v>
      </c>
      <c r="K165" s="77">
        <f t="shared" si="1"/>
        <v>0.03703703704</v>
      </c>
      <c r="L165" s="62" t="str">
        <f t="shared" si="6"/>
        <v>Aug-2022</v>
      </c>
      <c r="M165" s="62">
        <f t="shared" si="7"/>
        <v>2022</v>
      </c>
      <c r="N165" s="45" t="s">
        <v>31</v>
      </c>
      <c r="O165" s="45" t="s">
        <v>33</v>
      </c>
      <c r="P165" s="49"/>
      <c r="Q165" s="49"/>
      <c r="R165" s="49"/>
    </row>
    <row r="166" ht="16.5" customHeight="1">
      <c r="A166" s="62" t="s">
        <v>534</v>
      </c>
      <c r="B166" s="45" t="s">
        <v>362</v>
      </c>
      <c r="C166" s="76">
        <v>44780.38055555556</v>
      </c>
      <c r="D166" s="75"/>
      <c r="E166" s="46">
        <v>96.0</v>
      </c>
      <c r="F166" s="46">
        <v>100.0</v>
      </c>
      <c r="G166" s="46">
        <v>5.0</v>
      </c>
      <c r="H166" s="46">
        <v>5.0</v>
      </c>
      <c r="I166" s="46">
        <v>0.0</v>
      </c>
      <c r="J166" s="46">
        <v>0.0</v>
      </c>
      <c r="K166" s="77">
        <f t="shared" si="1"/>
        <v>0.05208333333</v>
      </c>
      <c r="L166" s="62" t="str">
        <f t="shared" si="6"/>
        <v>Aug-2022</v>
      </c>
      <c r="M166" s="62">
        <f t="shared" si="7"/>
        <v>2022</v>
      </c>
      <c r="N166" s="45" t="s">
        <v>25</v>
      </c>
      <c r="O166" s="45" t="s">
        <v>232</v>
      </c>
      <c r="P166" s="49"/>
      <c r="Q166" s="49"/>
      <c r="R166" s="49"/>
    </row>
    <row r="167" ht="16.5" customHeight="1">
      <c r="A167" s="62" t="s">
        <v>535</v>
      </c>
      <c r="B167" s="45" t="s">
        <v>362</v>
      </c>
      <c r="C167" s="76">
        <v>44780.838888888895</v>
      </c>
      <c r="D167" s="75"/>
      <c r="E167" s="46">
        <v>220.0</v>
      </c>
      <c r="F167" s="46">
        <v>230.0</v>
      </c>
      <c r="G167" s="46">
        <v>7.0</v>
      </c>
      <c r="H167" s="46">
        <v>7.0</v>
      </c>
      <c r="I167" s="46">
        <v>0.0</v>
      </c>
      <c r="J167" s="46">
        <v>0.0</v>
      </c>
      <c r="K167" s="77">
        <f t="shared" si="1"/>
        <v>0.03181818182</v>
      </c>
      <c r="L167" s="62" t="str">
        <f t="shared" si="6"/>
        <v>Aug-2022</v>
      </c>
      <c r="M167" s="62">
        <f t="shared" si="7"/>
        <v>2022</v>
      </c>
      <c r="N167" s="45" t="s">
        <v>25</v>
      </c>
      <c r="O167" s="45" t="s">
        <v>529</v>
      </c>
      <c r="P167" s="49" t="s">
        <v>228</v>
      </c>
      <c r="Q167" s="49"/>
      <c r="R167" s="49"/>
    </row>
    <row r="168" ht="16.5" customHeight="1">
      <c r="A168" s="62" t="s">
        <v>536</v>
      </c>
      <c r="B168" s="45" t="s">
        <v>362</v>
      </c>
      <c r="C168" s="76">
        <v>44781.463888888895</v>
      </c>
      <c r="D168" s="75"/>
      <c r="E168" s="46">
        <v>119.0</v>
      </c>
      <c r="F168" s="46">
        <v>128.0</v>
      </c>
      <c r="G168" s="46">
        <v>7.0</v>
      </c>
      <c r="H168" s="46">
        <v>7.0</v>
      </c>
      <c r="I168" s="46">
        <v>0.0</v>
      </c>
      <c r="J168" s="46">
        <v>0.0</v>
      </c>
      <c r="K168" s="77">
        <f t="shared" si="1"/>
        <v>0.05882352941</v>
      </c>
      <c r="L168" s="62" t="str">
        <f t="shared" si="6"/>
        <v>Aug-2022</v>
      </c>
      <c r="M168" s="62">
        <f t="shared" si="7"/>
        <v>2022</v>
      </c>
      <c r="N168" s="45" t="s">
        <v>25</v>
      </c>
      <c r="O168" s="62" t="s">
        <v>370</v>
      </c>
      <c r="P168" s="49"/>
      <c r="Q168" s="49"/>
      <c r="R168" s="49"/>
    </row>
    <row r="169" ht="16.5" customHeight="1">
      <c r="A169" s="62" t="s">
        <v>537</v>
      </c>
      <c r="B169" s="45" t="s">
        <v>362</v>
      </c>
      <c r="C169" s="76">
        <v>44781.63055555556</v>
      </c>
      <c r="D169" s="75"/>
      <c r="E169" s="46">
        <v>223.0</v>
      </c>
      <c r="F169" s="46">
        <v>232.0</v>
      </c>
      <c r="G169" s="46">
        <v>3.0</v>
      </c>
      <c r="H169" s="46">
        <v>3.0</v>
      </c>
      <c r="I169" s="46">
        <v>0.0</v>
      </c>
      <c r="J169" s="46">
        <v>0.0</v>
      </c>
      <c r="K169" s="77">
        <f t="shared" si="1"/>
        <v>0.0134529148</v>
      </c>
      <c r="L169" s="62" t="str">
        <f t="shared" si="6"/>
        <v>Aug-2022</v>
      </c>
      <c r="M169" s="62">
        <f t="shared" si="7"/>
        <v>2022</v>
      </c>
      <c r="N169" s="45" t="s">
        <v>31</v>
      </c>
      <c r="O169" s="45" t="s">
        <v>45</v>
      </c>
      <c r="P169" s="49"/>
      <c r="Q169" s="49"/>
      <c r="R169" s="49"/>
    </row>
    <row r="170" ht="16.5" customHeight="1">
      <c r="A170" s="62" t="s">
        <v>538</v>
      </c>
      <c r="B170" s="45" t="s">
        <v>362</v>
      </c>
      <c r="C170" s="80">
        <v>44783.42222222222</v>
      </c>
      <c r="D170" s="81"/>
      <c r="E170" s="82">
        <v>260.0</v>
      </c>
      <c r="F170" s="82">
        <v>272.0</v>
      </c>
      <c r="G170" s="82">
        <v>8.0</v>
      </c>
      <c r="H170" s="82">
        <v>7.0</v>
      </c>
      <c r="I170" s="46">
        <v>0.0</v>
      </c>
      <c r="J170" s="46">
        <v>1.0</v>
      </c>
      <c r="K170" s="77">
        <f t="shared" si="1"/>
        <v>0.03076923077</v>
      </c>
      <c r="L170" s="62" t="str">
        <f t="shared" si="6"/>
        <v>Aug-2022</v>
      </c>
      <c r="M170" s="62">
        <f t="shared" si="7"/>
        <v>2022</v>
      </c>
      <c r="N170" s="45" t="s">
        <v>25</v>
      </c>
      <c r="O170" s="62" t="s">
        <v>370</v>
      </c>
      <c r="P170" s="49"/>
      <c r="Q170" s="49"/>
      <c r="R170" s="49"/>
    </row>
    <row r="171" ht="16.5" customHeight="1">
      <c r="A171" s="62" t="s">
        <v>539</v>
      </c>
      <c r="B171" s="45" t="s">
        <v>362</v>
      </c>
      <c r="C171" s="76">
        <v>44783.63055555556</v>
      </c>
      <c r="D171" s="45"/>
      <c r="E171" s="46">
        <v>59.0</v>
      </c>
      <c r="F171" s="46">
        <v>68.0</v>
      </c>
      <c r="G171" s="46">
        <v>3.0</v>
      </c>
      <c r="H171" s="46">
        <v>3.0</v>
      </c>
      <c r="I171" s="46">
        <v>0.0</v>
      </c>
      <c r="J171" s="46">
        <v>0.0</v>
      </c>
      <c r="K171" s="77">
        <f t="shared" si="1"/>
        <v>0.05084745763</v>
      </c>
      <c r="L171" s="62" t="str">
        <f t="shared" si="6"/>
        <v>Aug-2022</v>
      </c>
      <c r="M171" s="62">
        <f t="shared" si="7"/>
        <v>2022</v>
      </c>
      <c r="N171" s="45" t="s">
        <v>25</v>
      </c>
      <c r="O171" s="45" t="s">
        <v>238</v>
      </c>
      <c r="P171" s="49" t="s">
        <v>275</v>
      </c>
      <c r="Q171" s="49"/>
      <c r="R171" s="49"/>
    </row>
    <row r="172" ht="16.5" customHeight="1">
      <c r="A172" s="62" t="s">
        <v>540</v>
      </c>
      <c r="B172" s="45" t="s">
        <v>362</v>
      </c>
      <c r="C172" s="76">
        <v>44784.54722222222</v>
      </c>
      <c r="D172" s="45"/>
      <c r="E172" s="46">
        <v>149.0</v>
      </c>
      <c r="F172" s="46">
        <v>161.0</v>
      </c>
      <c r="G172" s="46">
        <v>9.0</v>
      </c>
      <c r="H172" s="46">
        <v>9.0</v>
      </c>
      <c r="I172" s="46">
        <v>0.0</v>
      </c>
      <c r="J172" s="46">
        <v>0.0</v>
      </c>
      <c r="K172" s="77">
        <f t="shared" si="1"/>
        <v>0.06040268456</v>
      </c>
      <c r="L172" s="62" t="str">
        <f t="shared" si="6"/>
        <v>Aug-2022</v>
      </c>
      <c r="M172" s="62">
        <f t="shared" si="7"/>
        <v>2022</v>
      </c>
      <c r="N172" s="45" t="s">
        <v>25</v>
      </c>
      <c r="O172" s="45" t="s">
        <v>254</v>
      </c>
      <c r="P172" s="49"/>
      <c r="Q172" s="49"/>
      <c r="R172" s="49"/>
    </row>
    <row r="173" ht="16.5" customHeight="1">
      <c r="A173" s="62" t="s">
        <v>541</v>
      </c>
      <c r="B173" s="45" t="s">
        <v>362</v>
      </c>
      <c r="C173" s="76">
        <v>44786.50555555556</v>
      </c>
      <c r="D173" s="45"/>
      <c r="E173" s="46">
        <v>143.0</v>
      </c>
      <c r="F173" s="46">
        <v>153.0</v>
      </c>
      <c r="G173" s="46">
        <v>9.0</v>
      </c>
      <c r="H173" s="46">
        <v>9.0</v>
      </c>
      <c r="I173" s="46">
        <v>0.0</v>
      </c>
      <c r="J173" s="46">
        <v>0.0</v>
      </c>
      <c r="K173" s="77">
        <f t="shared" si="1"/>
        <v>0.06293706294</v>
      </c>
      <c r="L173" s="62" t="str">
        <f t="shared" si="6"/>
        <v>Aug-2022</v>
      </c>
      <c r="M173" s="62">
        <f t="shared" si="7"/>
        <v>2022</v>
      </c>
      <c r="N173" s="45" t="s">
        <v>25</v>
      </c>
      <c r="O173" s="45" t="s">
        <v>26</v>
      </c>
      <c r="P173" s="49"/>
      <c r="Q173" s="49"/>
      <c r="R173" s="49"/>
    </row>
    <row r="174" ht="16.5" customHeight="1">
      <c r="A174" s="62" t="s">
        <v>542</v>
      </c>
      <c r="B174" s="45" t="s">
        <v>362</v>
      </c>
      <c r="C174" s="76">
        <v>44787.38055555556</v>
      </c>
      <c r="D174" s="45"/>
      <c r="E174" s="46">
        <v>167.0</v>
      </c>
      <c r="F174" s="46">
        <v>181.0</v>
      </c>
      <c r="G174" s="46">
        <v>7.0</v>
      </c>
      <c r="H174" s="46">
        <v>7.0</v>
      </c>
      <c r="I174" s="46">
        <v>0.0</v>
      </c>
      <c r="J174" s="46">
        <v>0.0</v>
      </c>
      <c r="K174" s="77">
        <f t="shared" si="1"/>
        <v>0.04191616766</v>
      </c>
      <c r="L174" s="62" t="str">
        <f t="shared" si="6"/>
        <v>Aug-2022</v>
      </c>
      <c r="M174" s="62">
        <f t="shared" si="7"/>
        <v>2022</v>
      </c>
      <c r="N174" s="45" t="s">
        <v>25</v>
      </c>
      <c r="O174" s="45" t="s">
        <v>232</v>
      </c>
      <c r="P174" s="49"/>
      <c r="Q174" s="49"/>
      <c r="R174" s="49"/>
    </row>
    <row r="175" ht="16.5" customHeight="1">
      <c r="A175" s="62" t="s">
        <v>543</v>
      </c>
      <c r="B175" s="45" t="s">
        <v>362</v>
      </c>
      <c r="C175" s="76">
        <v>44788.713888888895</v>
      </c>
      <c r="D175" s="45"/>
      <c r="E175" s="46">
        <v>199.0</v>
      </c>
      <c r="F175" s="46">
        <v>221.0</v>
      </c>
      <c r="G175" s="46">
        <v>5.0</v>
      </c>
      <c r="H175" s="46">
        <v>5.0</v>
      </c>
      <c r="I175" s="46">
        <v>0.0</v>
      </c>
      <c r="J175" s="46">
        <v>0.0</v>
      </c>
      <c r="K175" s="77">
        <f t="shared" si="1"/>
        <v>0.02512562814</v>
      </c>
      <c r="L175" s="62" t="str">
        <f t="shared" si="6"/>
        <v>Aug-2022</v>
      </c>
      <c r="M175" s="62">
        <f t="shared" si="7"/>
        <v>2022</v>
      </c>
      <c r="N175" s="45" t="s">
        <v>25</v>
      </c>
      <c r="O175" s="45" t="s">
        <v>258</v>
      </c>
      <c r="P175" s="49"/>
      <c r="Q175" s="49"/>
      <c r="R175" s="49"/>
    </row>
    <row r="176" ht="16.5" customHeight="1">
      <c r="A176" s="62" t="s">
        <v>544</v>
      </c>
      <c r="B176" s="45" t="s">
        <v>362</v>
      </c>
      <c r="C176" s="76">
        <v>44789.50555555556</v>
      </c>
      <c r="D176" s="45"/>
      <c r="E176" s="46">
        <v>142.0</v>
      </c>
      <c r="F176" s="46">
        <v>152.0</v>
      </c>
      <c r="G176" s="46">
        <v>3.0</v>
      </c>
      <c r="H176" s="46">
        <v>3.0</v>
      </c>
      <c r="I176" s="46">
        <v>0.0</v>
      </c>
      <c r="J176" s="46">
        <v>0.0</v>
      </c>
      <c r="K176" s="77">
        <f t="shared" si="1"/>
        <v>0.02112676056</v>
      </c>
      <c r="L176" s="62" t="str">
        <f t="shared" si="6"/>
        <v>Aug-2022</v>
      </c>
      <c r="M176" s="62">
        <f t="shared" si="7"/>
        <v>2022</v>
      </c>
      <c r="N176" s="45" t="s">
        <v>25</v>
      </c>
      <c r="O176" s="45" t="s">
        <v>70</v>
      </c>
      <c r="P176" s="49"/>
      <c r="Q176" s="49"/>
      <c r="R176" s="49"/>
    </row>
    <row r="177" ht="16.5" customHeight="1">
      <c r="A177" s="62" t="s">
        <v>545</v>
      </c>
      <c r="B177" s="45" t="s">
        <v>362</v>
      </c>
      <c r="C177" s="76">
        <v>44790.42222222222</v>
      </c>
      <c r="D177" s="45"/>
      <c r="E177" s="46">
        <v>117.0</v>
      </c>
      <c r="F177" s="46">
        <v>126.0</v>
      </c>
      <c r="G177" s="46">
        <v>7.0</v>
      </c>
      <c r="H177" s="46">
        <v>7.0</v>
      </c>
      <c r="I177" s="46">
        <v>0.0</v>
      </c>
      <c r="J177" s="46">
        <v>0.0</v>
      </c>
      <c r="K177" s="77">
        <f t="shared" si="1"/>
        <v>0.05982905983</v>
      </c>
      <c r="L177" s="62" t="str">
        <f t="shared" si="6"/>
        <v>Aug-2022</v>
      </c>
      <c r="M177" s="62">
        <f t="shared" si="7"/>
        <v>2022</v>
      </c>
      <c r="N177" s="45" t="s">
        <v>25</v>
      </c>
      <c r="O177" s="45" t="s">
        <v>26</v>
      </c>
      <c r="P177" s="49"/>
      <c r="Q177" s="49"/>
      <c r="R177" s="49"/>
    </row>
    <row r="178" ht="16.5" customHeight="1">
      <c r="A178" s="62" t="s">
        <v>546</v>
      </c>
      <c r="B178" s="45" t="s">
        <v>362</v>
      </c>
      <c r="C178" s="76">
        <v>44791.54722222222</v>
      </c>
      <c r="D178" s="45"/>
      <c r="E178" s="46">
        <v>150.0</v>
      </c>
      <c r="F178" s="46">
        <v>158.0</v>
      </c>
      <c r="G178" s="46">
        <v>7.0</v>
      </c>
      <c r="H178" s="46">
        <v>7.0</v>
      </c>
      <c r="I178" s="46">
        <v>0.0</v>
      </c>
      <c r="J178" s="46">
        <v>0.0</v>
      </c>
      <c r="K178" s="77">
        <f t="shared" si="1"/>
        <v>0.04666666667</v>
      </c>
      <c r="L178" s="62" t="str">
        <f t="shared" si="6"/>
        <v>Aug-2022</v>
      </c>
      <c r="M178" s="62">
        <f t="shared" si="7"/>
        <v>2022</v>
      </c>
      <c r="N178" s="45" t="s">
        <v>25</v>
      </c>
      <c r="O178" s="45" t="s">
        <v>258</v>
      </c>
      <c r="P178" s="49"/>
      <c r="Q178" s="49"/>
      <c r="R178" s="49"/>
    </row>
    <row r="179" ht="16.5" customHeight="1">
      <c r="A179" s="62" t="s">
        <v>547</v>
      </c>
      <c r="B179" s="45" t="s">
        <v>362</v>
      </c>
      <c r="C179" s="76">
        <v>44792.463888888895</v>
      </c>
      <c r="D179" s="45"/>
      <c r="E179" s="46">
        <v>265.0</v>
      </c>
      <c r="F179" s="46">
        <v>283.0</v>
      </c>
      <c r="G179" s="46">
        <v>6.0</v>
      </c>
      <c r="H179" s="46">
        <v>6.0</v>
      </c>
      <c r="I179" s="46">
        <v>0.0</v>
      </c>
      <c r="J179" s="46">
        <v>0.0</v>
      </c>
      <c r="K179" s="77">
        <f t="shared" si="1"/>
        <v>0.02264150943</v>
      </c>
      <c r="L179" s="62" t="str">
        <f t="shared" si="6"/>
        <v>Aug-2022</v>
      </c>
      <c r="M179" s="62">
        <f t="shared" si="7"/>
        <v>2022</v>
      </c>
      <c r="N179" s="45" t="s">
        <v>25</v>
      </c>
      <c r="O179" s="45" t="s">
        <v>70</v>
      </c>
      <c r="P179" s="49"/>
      <c r="Q179" s="49"/>
      <c r="R179" s="49"/>
    </row>
    <row r="180" ht="16.5" customHeight="1">
      <c r="A180" s="62" t="s">
        <v>548</v>
      </c>
      <c r="B180" s="45" t="s">
        <v>362</v>
      </c>
      <c r="C180" s="76">
        <v>44793.38055555556</v>
      </c>
      <c r="D180" s="45"/>
      <c r="E180" s="46">
        <v>272.0</v>
      </c>
      <c r="F180" s="46">
        <v>282.0</v>
      </c>
      <c r="G180" s="46">
        <v>11.0</v>
      </c>
      <c r="H180" s="46">
        <v>10.0</v>
      </c>
      <c r="I180" s="46">
        <v>1.0</v>
      </c>
      <c r="J180" s="46">
        <v>0.0</v>
      </c>
      <c r="K180" s="77">
        <f t="shared" si="1"/>
        <v>0.04044117647</v>
      </c>
      <c r="L180" s="62" t="str">
        <f t="shared" si="6"/>
        <v>Aug-2022</v>
      </c>
      <c r="M180" s="62">
        <f t="shared" si="7"/>
        <v>2022</v>
      </c>
      <c r="N180" s="45" t="s">
        <v>25</v>
      </c>
      <c r="O180" s="62" t="s">
        <v>370</v>
      </c>
      <c r="P180" s="49"/>
      <c r="Q180" s="49"/>
      <c r="R180" s="49"/>
    </row>
    <row r="181" ht="16.5" customHeight="1">
      <c r="A181" s="62" t="s">
        <v>549</v>
      </c>
      <c r="B181" s="45" t="s">
        <v>362</v>
      </c>
      <c r="C181" s="76">
        <v>44794.67222222222</v>
      </c>
      <c r="D181" s="45"/>
      <c r="E181" s="46">
        <v>175.0</v>
      </c>
      <c r="F181" s="46">
        <v>183.0</v>
      </c>
      <c r="G181" s="46">
        <v>4.0</v>
      </c>
      <c r="H181" s="46">
        <v>4.0</v>
      </c>
      <c r="I181" s="46">
        <v>0.0</v>
      </c>
      <c r="J181" s="46">
        <v>0.0</v>
      </c>
      <c r="K181" s="77">
        <f t="shared" si="1"/>
        <v>0.02285714286</v>
      </c>
      <c r="L181" s="62" t="str">
        <f t="shared" si="6"/>
        <v>Aug-2022</v>
      </c>
      <c r="M181" s="62">
        <f t="shared" si="7"/>
        <v>2022</v>
      </c>
      <c r="N181" s="45" t="s">
        <v>25</v>
      </c>
      <c r="O181" s="45" t="s">
        <v>238</v>
      </c>
      <c r="P181" s="49" t="s">
        <v>275</v>
      </c>
      <c r="Q181" s="49"/>
      <c r="R181" s="49"/>
    </row>
    <row r="182" ht="16.5" customHeight="1">
      <c r="A182" s="62" t="s">
        <v>550</v>
      </c>
      <c r="B182" s="45" t="s">
        <v>362</v>
      </c>
      <c r="C182" s="76">
        <v>44798.338888888895</v>
      </c>
      <c r="D182" s="45"/>
      <c r="E182" s="46">
        <v>75.0</v>
      </c>
      <c r="F182" s="46">
        <v>78.0</v>
      </c>
      <c r="G182" s="46">
        <v>4.0</v>
      </c>
      <c r="H182" s="46">
        <v>4.0</v>
      </c>
      <c r="I182" s="46">
        <v>0.0</v>
      </c>
      <c r="J182" s="46">
        <v>0.0</v>
      </c>
      <c r="K182" s="77">
        <f t="shared" si="1"/>
        <v>0.05333333333</v>
      </c>
      <c r="L182" s="62" t="str">
        <f t="shared" si="6"/>
        <v>Aug-2022</v>
      </c>
      <c r="M182" s="62">
        <f t="shared" si="7"/>
        <v>2022</v>
      </c>
      <c r="N182" s="45" t="s">
        <v>25</v>
      </c>
      <c r="O182" s="45" t="s">
        <v>258</v>
      </c>
      <c r="P182" s="49"/>
      <c r="Q182" s="49"/>
      <c r="R182" s="49"/>
    </row>
    <row r="183" ht="16.5" customHeight="1">
      <c r="A183" s="62" t="s">
        <v>551</v>
      </c>
      <c r="B183" s="45" t="s">
        <v>362</v>
      </c>
      <c r="C183" s="76">
        <v>44798.50555555556</v>
      </c>
      <c r="D183" s="45"/>
      <c r="E183" s="46">
        <v>89.0</v>
      </c>
      <c r="F183" s="46">
        <v>91.0</v>
      </c>
      <c r="G183" s="46">
        <v>4.0</v>
      </c>
      <c r="H183" s="46">
        <v>4.0</v>
      </c>
      <c r="I183" s="46">
        <v>0.0</v>
      </c>
      <c r="J183" s="46">
        <v>0.0</v>
      </c>
      <c r="K183" s="77">
        <f t="shared" si="1"/>
        <v>0.04494382022</v>
      </c>
      <c r="L183" s="62" t="str">
        <f t="shared" si="6"/>
        <v>Aug-2022</v>
      </c>
      <c r="M183" s="62">
        <f t="shared" si="7"/>
        <v>2022</v>
      </c>
      <c r="N183" s="45" t="s">
        <v>31</v>
      </c>
      <c r="O183" s="45" t="s">
        <v>45</v>
      </c>
      <c r="P183" s="49"/>
      <c r="Q183" s="49"/>
      <c r="R183" s="49"/>
    </row>
    <row r="184" ht="16.5" customHeight="1">
      <c r="A184" s="62" t="s">
        <v>552</v>
      </c>
      <c r="B184" s="45" t="s">
        <v>362</v>
      </c>
      <c r="C184" s="76">
        <v>44798.713888888895</v>
      </c>
      <c r="D184" s="45"/>
      <c r="E184" s="46">
        <v>162.0</v>
      </c>
      <c r="F184" s="46">
        <v>172.0</v>
      </c>
      <c r="G184" s="46">
        <v>5.0</v>
      </c>
      <c r="H184" s="46">
        <v>5.0</v>
      </c>
      <c r="I184" s="46">
        <v>0.0</v>
      </c>
      <c r="J184" s="46">
        <v>0.0</v>
      </c>
      <c r="K184" s="77">
        <f t="shared" si="1"/>
        <v>0.03086419753</v>
      </c>
      <c r="L184" s="62" t="str">
        <f t="shared" si="6"/>
        <v>Aug-2022</v>
      </c>
      <c r="M184" s="62">
        <f t="shared" si="7"/>
        <v>2022</v>
      </c>
      <c r="N184" s="45" t="s">
        <v>25</v>
      </c>
      <c r="O184" s="45" t="s">
        <v>70</v>
      </c>
      <c r="P184" s="49"/>
      <c r="Q184" s="49"/>
      <c r="R184" s="49"/>
    </row>
    <row r="185" ht="16.5" customHeight="1">
      <c r="A185" s="62" t="s">
        <v>553</v>
      </c>
      <c r="B185" s="45" t="s">
        <v>362</v>
      </c>
      <c r="C185" s="76">
        <v>44802.67222222222</v>
      </c>
      <c r="D185" s="45"/>
      <c r="E185" s="46">
        <v>111.0</v>
      </c>
      <c r="F185" s="46">
        <v>115.0</v>
      </c>
      <c r="G185" s="46">
        <v>4.0</v>
      </c>
      <c r="H185" s="46">
        <v>4.0</v>
      </c>
      <c r="I185" s="46">
        <v>0.0</v>
      </c>
      <c r="J185" s="46">
        <v>0.0</v>
      </c>
      <c r="K185" s="77">
        <f t="shared" si="1"/>
        <v>0.03603603604</v>
      </c>
      <c r="L185" s="62" t="str">
        <f t="shared" si="6"/>
        <v>Aug-2022</v>
      </c>
      <c r="M185" s="62">
        <f t="shared" si="7"/>
        <v>2022</v>
      </c>
      <c r="N185" s="45" t="s">
        <v>25</v>
      </c>
      <c r="O185" s="45" t="s">
        <v>238</v>
      </c>
      <c r="P185" s="49" t="s">
        <v>275</v>
      </c>
      <c r="Q185" s="49"/>
      <c r="R185" s="49"/>
    </row>
    <row r="186" ht="16.5" customHeight="1">
      <c r="A186" s="62" t="s">
        <v>554</v>
      </c>
      <c r="B186" s="45" t="s">
        <v>362</v>
      </c>
      <c r="C186" s="76">
        <v>44805.04791666667</v>
      </c>
      <c r="D186" s="76"/>
      <c r="E186" s="46">
        <v>141.0</v>
      </c>
      <c r="F186" s="46">
        <v>145.0</v>
      </c>
      <c r="G186" s="46">
        <v>5.0</v>
      </c>
      <c r="H186" s="46">
        <v>5.0</v>
      </c>
      <c r="I186" s="46">
        <v>0.0</v>
      </c>
      <c r="J186" s="46">
        <v>0.0</v>
      </c>
      <c r="K186" s="77">
        <f t="shared" si="1"/>
        <v>0.03546099291</v>
      </c>
      <c r="L186" s="62" t="str">
        <f t="shared" si="6"/>
        <v>Sep-2022</v>
      </c>
      <c r="M186" s="62">
        <f t="shared" si="7"/>
        <v>2022</v>
      </c>
      <c r="N186" s="45" t="s">
        <v>25</v>
      </c>
      <c r="O186" s="45" t="s">
        <v>70</v>
      </c>
      <c r="P186" s="49"/>
      <c r="Q186" s="49"/>
      <c r="R186" s="49"/>
    </row>
    <row r="187" ht="16.5" customHeight="1">
      <c r="A187" s="62" t="s">
        <v>555</v>
      </c>
      <c r="B187" s="45" t="s">
        <v>362</v>
      </c>
      <c r="C187" s="76">
        <v>44805.92291666667</v>
      </c>
      <c r="D187" s="76"/>
      <c r="E187" s="46">
        <v>174.0</v>
      </c>
      <c r="F187" s="46">
        <v>180.0</v>
      </c>
      <c r="G187" s="46">
        <v>2.0</v>
      </c>
      <c r="H187" s="46">
        <v>2.0</v>
      </c>
      <c r="I187" s="46">
        <v>0.0</v>
      </c>
      <c r="J187" s="46">
        <v>0.0</v>
      </c>
      <c r="K187" s="77">
        <f t="shared" si="1"/>
        <v>0.01149425287</v>
      </c>
      <c r="L187" s="62" t="str">
        <f t="shared" si="6"/>
        <v>Sep-2022</v>
      </c>
      <c r="M187" s="62">
        <f t="shared" si="7"/>
        <v>2022</v>
      </c>
      <c r="N187" s="45" t="s">
        <v>31</v>
      </c>
      <c r="O187" s="45" t="s">
        <v>45</v>
      </c>
      <c r="P187" s="49"/>
      <c r="Q187" s="49"/>
      <c r="R187" s="49"/>
    </row>
    <row r="188" ht="16.5" customHeight="1">
      <c r="A188" s="62" t="s">
        <v>556</v>
      </c>
      <c r="B188" s="45" t="s">
        <v>362</v>
      </c>
      <c r="C188" s="76">
        <v>44806.17291666667</v>
      </c>
      <c r="D188" s="76"/>
      <c r="E188" s="46">
        <v>69.0</v>
      </c>
      <c r="F188" s="46">
        <v>75.0</v>
      </c>
      <c r="G188" s="46">
        <v>2.0</v>
      </c>
      <c r="H188" s="46">
        <v>2.0</v>
      </c>
      <c r="I188" s="46">
        <v>0.0</v>
      </c>
      <c r="J188" s="46">
        <v>0.0</v>
      </c>
      <c r="K188" s="77">
        <f t="shared" si="1"/>
        <v>0.02898550725</v>
      </c>
      <c r="L188" s="62" t="str">
        <f t="shared" si="6"/>
        <v>Sep-2022</v>
      </c>
      <c r="M188" s="62">
        <f t="shared" si="7"/>
        <v>2022</v>
      </c>
      <c r="N188" s="45" t="s">
        <v>25</v>
      </c>
      <c r="O188" s="45" t="s">
        <v>279</v>
      </c>
      <c r="P188" s="49"/>
      <c r="Q188" s="49"/>
      <c r="R188" s="49"/>
    </row>
    <row r="189" ht="16.5" customHeight="1">
      <c r="A189" s="62" t="s">
        <v>557</v>
      </c>
      <c r="B189" s="45" t="s">
        <v>362</v>
      </c>
      <c r="C189" s="76">
        <v>44807.88125</v>
      </c>
      <c r="D189" s="76"/>
      <c r="E189" s="46">
        <v>72.0</v>
      </c>
      <c r="F189" s="46">
        <v>74.0</v>
      </c>
      <c r="G189" s="46">
        <v>2.0</v>
      </c>
      <c r="H189" s="46">
        <v>2.0</v>
      </c>
      <c r="I189" s="46">
        <v>0.0</v>
      </c>
      <c r="J189" s="46">
        <v>0.0</v>
      </c>
      <c r="K189" s="77">
        <f t="shared" si="1"/>
        <v>0.02777777778</v>
      </c>
      <c r="L189" s="62" t="str">
        <f t="shared" si="6"/>
        <v>Sep-2022</v>
      </c>
      <c r="M189" s="62">
        <f t="shared" si="7"/>
        <v>2022</v>
      </c>
      <c r="N189" s="45" t="s">
        <v>25</v>
      </c>
      <c r="O189" s="45" t="s">
        <v>26</v>
      </c>
      <c r="P189" s="49"/>
      <c r="Q189" s="49"/>
      <c r="R189" s="49"/>
    </row>
    <row r="190" ht="16.5" customHeight="1">
      <c r="A190" s="62" t="s">
        <v>558</v>
      </c>
      <c r="B190" s="45" t="s">
        <v>362</v>
      </c>
      <c r="C190" s="76">
        <v>44808.13125</v>
      </c>
      <c r="D190" s="76"/>
      <c r="E190" s="46">
        <v>201.0</v>
      </c>
      <c r="F190" s="46">
        <v>202.0</v>
      </c>
      <c r="G190" s="46">
        <v>3.0</v>
      </c>
      <c r="H190" s="46">
        <v>3.0</v>
      </c>
      <c r="I190" s="46">
        <v>0.0</v>
      </c>
      <c r="J190" s="46">
        <v>0.0</v>
      </c>
      <c r="K190" s="77">
        <f t="shared" si="1"/>
        <v>0.01492537313</v>
      </c>
      <c r="L190" s="62" t="str">
        <f t="shared" si="6"/>
        <v>Sep-2022</v>
      </c>
      <c r="M190" s="62">
        <f t="shared" si="7"/>
        <v>2022</v>
      </c>
      <c r="N190" s="45" t="s">
        <v>25</v>
      </c>
      <c r="O190" s="45" t="s">
        <v>529</v>
      </c>
      <c r="P190" s="49" t="s">
        <v>228</v>
      </c>
      <c r="Q190" s="49"/>
      <c r="R190" s="49"/>
    </row>
    <row r="191" ht="16.5" customHeight="1">
      <c r="A191" s="62" t="s">
        <v>559</v>
      </c>
      <c r="B191" s="45" t="s">
        <v>362</v>
      </c>
      <c r="C191" s="76">
        <v>44808.92291666667</v>
      </c>
      <c r="D191" s="76"/>
      <c r="E191" s="46">
        <v>240.0</v>
      </c>
      <c r="F191" s="46">
        <v>244.0</v>
      </c>
      <c r="G191" s="46">
        <v>6.0</v>
      </c>
      <c r="H191" s="46">
        <v>5.0</v>
      </c>
      <c r="I191" s="46">
        <v>0.0</v>
      </c>
      <c r="J191" s="46">
        <v>1.0</v>
      </c>
      <c r="K191" s="77">
        <f t="shared" si="1"/>
        <v>0.025</v>
      </c>
      <c r="L191" s="62" t="str">
        <f t="shared" si="6"/>
        <v>Sep-2022</v>
      </c>
      <c r="M191" s="62">
        <f t="shared" si="7"/>
        <v>2022</v>
      </c>
      <c r="N191" s="45" t="s">
        <v>25</v>
      </c>
      <c r="O191" s="45" t="s">
        <v>70</v>
      </c>
      <c r="P191" s="49"/>
      <c r="Q191" s="49"/>
      <c r="R191" s="49"/>
    </row>
    <row r="192" ht="16.5" customHeight="1">
      <c r="A192" s="62" t="s">
        <v>560</v>
      </c>
      <c r="B192" s="45" t="s">
        <v>372</v>
      </c>
      <c r="C192" s="76">
        <v>44809.00625</v>
      </c>
      <c r="D192" s="76"/>
      <c r="E192" s="46">
        <v>134.0</v>
      </c>
      <c r="F192" s="46">
        <v>136.0</v>
      </c>
      <c r="G192" s="46">
        <v>5.0</v>
      </c>
      <c r="H192" s="46">
        <v>4.0</v>
      </c>
      <c r="I192" s="46">
        <v>0.0</v>
      </c>
      <c r="J192" s="46">
        <v>1.0</v>
      </c>
      <c r="K192" s="77">
        <f t="shared" si="1"/>
        <v>0.03731343284</v>
      </c>
      <c r="L192" s="62" t="str">
        <f t="shared" si="6"/>
        <v>Sep-2022</v>
      </c>
      <c r="M192" s="62">
        <f t="shared" si="7"/>
        <v>2022</v>
      </c>
      <c r="N192" s="45" t="s">
        <v>25</v>
      </c>
      <c r="O192" s="45" t="s">
        <v>70</v>
      </c>
      <c r="P192" s="49"/>
      <c r="Q192" s="49"/>
      <c r="R192" s="49"/>
    </row>
    <row r="193" ht="16.5" customHeight="1">
      <c r="A193" s="62" t="s">
        <v>561</v>
      </c>
      <c r="B193" s="45" t="s">
        <v>362</v>
      </c>
      <c r="C193" s="76">
        <v>44809.089583333334</v>
      </c>
      <c r="D193" s="76"/>
      <c r="E193" s="46">
        <v>43.0</v>
      </c>
      <c r="F193" s="46">
        <v>45.0</v>
      </c>
      <c r="G193" s="46">
        <v>1.0</v>
      </c>
      <c r="H193" s="46">
        <v>1.0</v>
      </c>
      <c r="I193" s="46">
        <v>0.0</v>
      </c>
      <c r="J193" s="46">
        <v>0.0</v>
      </c>
      <c r="K193" s="77">
        <f t="shared" si="1"/>
        <v>0.02325581395</v>
      </c>
      <c r="L193" s="62" t="str">
        <f t="shared" si="6"/>
        <v>Sep-2022</v>
      </c>
      <c r="M193" s="62">
        <f t="shared" si="7"/>
        <v>2022</v>
      </c>
      <c r="N193" s="45" t="s">
        <v>25</v>
      </c>
      <c r="O193" s="45" t="s">
        <v>29</v>
      </c>
      <c r="P193" s="49"/>
      <c r="Q193" s="49"/>
      <c r="R193" s="49"/>
    </row>
    <row r="194" ht="16.5" customHeight="1">
      <c r="A194" s="62" t="s">
        <v>562</v>
      </c>
      <c r="B194" s="45" t="s">
        <v>362</v>
      </c>
      <c r="C194" s="76">
        <v>44811.0</v>
      </c>
      <c r="D194" s="76"/>
      <c r="E194" s="46">
        <v>169.0</v>
      </c>
      <c r="F194" s="46">
        <v>169.0</v>
      </c>
      <c r="G194" s="46">
        <v>7.0</v>
      </c>
      <c r="H194" s="46">
        <v>5.0</v>
      </c>
      <c r="I194" s="46">
        <v>0.0</v>
      </c>
      <c r="J194" s="46">
        <v>0.0</v>
      </c>
      <c r="K194" s="77">
        <f t="shared" si="1"/>
        <v>0.04142011834</v>
      </c>
      <c r="L194" s="62" t="str">
        <f t="shared" si="6"/>
        <v>Sep-2022</v>
      </c>
      <c r="M194" s="62">
        <f t="shared" si="7"/>
        <v>2022</v>
      </c>
      <c r="N194" s="45" t="s">
        <v>25</v>
      </c>
      <c r="O194" s="45" t="s">
        <v>232</v>
      </c>
      <c r="P194" s="49"/>
      <c r="Q194" s="49"/>
      <c r="R194" s="49"/>
    </row>
    <row r="195" ht="16.5" customHeight="1">
      <c r="A195" s="62" t="s">
        <v>563</v>
      </c>
      <c r="B195" s="45" t="s">
        <v>362</v>
      </c>
      <c r="C195" s="76">
        <v>44811.0</v>
      </c>
      <c r="D195" s="76"/>
      <c r="E195" s="46">
        <v>97.0</v>
      </c>
      <c r="F195" s="46">
        <v>98.0</v>
      </c>
      <c r="G195" s="46">
        <v>1.0</v>
      </c>
      <c r="H195" s="46">
        <v>1.0</v>
      </c>
      <c r="I195" s="46">
        <v>0.0</v>
      </c>
      <c r="J195" s="46">
        <v>0.0</v>
      </c>
      <c r="K195" s="77">
        <f t="shared" si="1"/>
        <v>0.01030927835</v>
      </c>
      <c r="L195" s="62" t="str">
        <f t="shared" si="6"/>
        <v>Sep-2022</v>
      </c>
      <c r="M195" s="62">
        <f t="shared" si="7"/>
        <v>2022</v>
      </c>
      <c r="N195" s="45" t="s">
        <v>31</v>
      </c>
      <c r="O195" s="45" t="s">
        <v>33</v>
      </c>
      <c r="P195" s="49"/>
      <c r="Q195" s="49"/>
      <c r="R195" s="49"/>
    </row>
    <row r="196" ht="16.5" customHeight="1">
      <c r="A196" s="62" t="s">
        <v>564</v>
      </c>
      <c r="B196" s="45" t="s">
        <v>362</v>
      </c>
      <c r="C196" s="76">
        <v>44812.0</v>
      </c>
      <c r="D196" s="76"/>
      <c r="E196" s="46">
        <v>62.0</v>
      </c>
      <c r="F196" s="46">
        <v>63.0</v>
      </c>
      <c r="G196" s="46">
        <v>2.0</v>
      </c>
      <c r="H196" s="46">
        <v>1.0</v>
      </c>
      <c r="I196" s="46">
        <v>0.0</v>
      </c>
      <c r="J196" s="46">
        <v>0.0</v>
      </c>
      <c r="K196" s="77">
        <f t="shared" si="1"/>
        <v>0.03225806452</v>
      </c>
      <c r="L196" s="62" t="str">
        <f t="shared" si="6"/>
        <v>Sep-2022</v>
      </c>
      <c r="M196" s="62">
        <f t="shared" si="7"/>
        <v>2022</v>
      </c>
      <c r="N196" s="45" t="s">
        <v>25</v>
      </c>
      <c r="O196" s="45" t="s">
        <v>279</v>
      </c>
      <c r="P196" s="49"/>
      <c r="Q196" s="49"/>
      <c r="R196" s="49"/>
    </row>
    <row r="197" ht="16.5" customHeight="1">
      <c r="A197" s="62" t="s">
        <v>565</v>
      </c>
      <c r="B197" s="45" t="s">
        <v>362</v>
      </c>
      <c r="C197" s="76">
        <v>44813.0</v>
      </c>
      <c r="D197" s="76"/>
      <c r="E197" s="46">
        <v>132.0</v>
      </c>
      <c r="F197" s="46">
        <v>132.0</v>
      </c>
      <c r="G197" s="46">
        <v>3.0</v>
      </c>
      <c r="H197" s="46">
        <v>2.0</v>
      </c>
      <c r="I197" s="46">
        <v>0.0</v>
      </c>
      <c r="J197" s="46">
        <v>0.0</v>
      </c>
      <c r="K197" s="77">
        <f t="shared" si="1"/>
        <v>0.02272727273</v>
      </c>
      <c r="L197" s="62" t="str">
        <f t="shared" si="6"/>
        <v>Sep-2022</v>
      </c>
      <c r="M197" s="62">
        <f t="shared" si="7"/>
        <v>2022</v>
      </c>
      <c r="N197" s="45" t="s">
        <v>25</v>
      </c>
      <c r="O197" s="45" t="s">
        <v>26</v>
      </c>
      <c r="P197" s="49"/>
      <c r="Q197" s="49"/>
      <c r="R197" s="49"/>
    </row>
    <row r="198" ht="16.5" customHeight="1">
      <c r="A198" s="62" t="s">
        <v>566</v>
      </c>
      <c r="B198" s="45" t="s">
        <v>362</v>
      </c>
      <c r="C198" s="76">
        <v>44814.0</v>
      </c>
      <c r="D198" s="76"/>
      <c r="E198" s="46">
        <v>185.0</v>
      </c>
      <c r="F198" s="46">
        <v>185.0</v>
      </c>
      <c r="G198" s="46">
        <v>12.0</v>
      </c>
      <c r="H198" s="46">
        <v>6.0</v>
      </c>
      <c r="I198" s="46">
        <v>0.0</v>
      </c>
      <c r="J198" s="46">
        <v>0.0</v>
      </c>
      <c r="K198" s="77">
        <f t="shared" si="1"/>
        <v>0.06486486486</v>
      </c>
      <c r="L198" s="62" t="str">
        <f t="shared" si="6"/>
        <v>Sep-2022</v>
      </c>
      <c r="M198" s="62">
        <f t="shared" si="7"/>
        <v>2022</v>
      </c>
      <c r="N198" s="45" t="s">
        <v>25</v>
      </c>
      <c r="O198" s="62" t="s">
        <v>370</v>
      </c>
      <c r="P198" s="49"/>
      <c r="Q198" s="49"/>
      <c r="R198" s="49"/>
    </row>
    <row r="199" ht="16.5" customHeight="1">
      <c r="A199" s="62" t="s">
        <v>567</v>
      </c>
      <c r="B199" s="45" t="s">
        <v>362</v>
      </c>
      <c r="C199" s="76">
        <v>44814.0</v>
      </c>
      <c r="D199" s="76"/>
      <c r="E199" s="46">
        <v>165.0</v>
      </c>
      <c r="F199" s="46">
        <v>165.0</v>
      </c>
      <c r="G199" s="46">
        <v>3.0</v>
      </c>
      <c r="H199" s="46">
        <v>2.0</v>
      </c>
      <c r="I199" s="46">
        <v>0.0</v>
      </c>
      <c r="J199" s="46">
        <v>0.0</v>
      </c>
      <c r="K199" s="77">
        <f t="shared" si="1"/>
        <v>0.01818181818</v>
      </c>
      <c r="L199" s="62" t="str">
        <f t="shared" si="6"/>
        <v>Sep-2022</v>
      </c>
      <c r="M199" s="62">
        <f t="shared" si="7"/>
        <v>2022</v>
      </c>
      <c r="N199" s="45" t="s">
        <v>25</v>
      </c>
      <c r="O199" s="45" t="s">
        <v>279</v>
      </c>
      <c r="P199" s="49"/>
      <c r="Q199" s="49"/>
      <c r="R199" s="49"/>
    </row>
    <row r="200" ht="16.5" customHeight="1">
      <c r="A200" s="62" t="s">
        <v>568</v>
      </c>
      <c r="B200" s="45" t="s">
        <v>362</v>
      </c>
      <c r="C200" s="76">
        <v>44816.0</v>
      </c>
      <c r="D200" s="76"/>
      <c r="E200" s="46">
        <v>83.0</v>
      </c>
      <c r="F200" s="46">
        <v>83.0</v>
      </c>
      <c r="G200" s="46">
        <v>2.0</v>
      </c>
      <c r="H200" s="46">
        <v>1.0</v>
      </c>
      <c r="I200" s="46">
        <v>0.0</v>
      </c>
      <c r="J200" s="46">
        <v>0.0</v>
      </c>
      <c r="K200" s="77">
        <f t="shared" si="1"/>
        <v>0.02409638554</v>
      </c>
      <c r="L200" s="62" t="str">
        <f t="shared" si="6"/>
        <v>Sep-2022</v>
      </c>
      <c r="M200" s="62">
        <f t="shared" si="7"/>
        <v>2022</v>
      </c>
      <c r="N200" s="45" t="s">
        <v>31</v>
      </c>
      <c r="O200" s="45" t="s">
        <v>33</v>
      </c>
      <c r="P200" s="49"/>
      <c r="Q200" s="49"/>
      <c r="R200" s="49"/>
    </row>
    <row r="201" ht="16.5" customHeight="1">
      <c r="A201" s="62" t="s">
        <v>569</v>
      </c>
      <c r="B201" s="45" t="s">
        <v>362</v>
      </c>
      <c r="C201" s="76">
        <v>44817.0</v>
      </c>
      <c r="D201" s="76"/>
      <c r="E201" s="46">
        <v>67.0</v>
      </c>
      <c r="F201" s="46">
        <v>67.0</v>
      </c>
      <c r="G201" s="46">
        <v>6.0</v>
      </c>
      <c r="H201" s="46">
        <v>4.0</v>
      </c>
      <c r="I201" s="46">
        <v>1.0</v>
      </c>
      <c r="J201" s="46">
        <v>1.0</v>
      </c>
      <c r="K201" s="77">
        <f t="shared" si="1"/>
        <v>0.08955223881</v>
      </c>
      <c r="L201" s="62" t="str">
        <f t="shared" si="6"/>
        <v>Sep-2022</v>
      </c>
      <c r="M201" s="62">
        <f t="shared" si="7"/>
        <v>2022</v>
      </c>
      <c r="N201" s="45" t="s">
        <v>31</v>
      </c>
      <c r="O201" s="45" t="s">
        <v>286</v>
      </c>
      <c r="P201" s="49"/>
      <c r="Q201" s="49"/>
      <c r="R201" s="49"/>
    </row>
    <row r="202" ht="16.5" customHeight="1">
      <c r="A202" s="62" t="s">
        <v>570</v>
      </c>
      <c r="B202" s="45" t="s">
        <v>362</v>
      </c>
      <c r="C202" s="76">
        <v>44819.964583333334</v>
      </c>
      <c r="D202" s="76"/>
      <c r="E202" s="46">
        <v>102.0</v>
      </c>
      <c r="F202" s="46">
        <v>110.0</v>
      </c>
      <c r="G202" s="46">
        <v>2.0</v>
      </c>
      <c r="H202" s="46">
        <v>2.0</v>
      </c>
      <c r="I202" s="46">
        <v>0.0</v>
      </c>
      <c r="J202" s="46">
        <v>0.0</v>
      </c>
      <c r="K202" s="77">
        <f t="shared" si="1"/>
        <v>0.01960784314</v>
      </c>
      <c r="L202" s="62" t="str">
        <f t="shared" si="6"/>
        <v>Sep-2022</v>
      </c>
      <c r="M202" s="62">
        <f t="shared" si="7"/>
        <v>2022</v>
      </c>
      <c r="N202" s="45" t="s">
        <v>31</v>
      </c>
      <c r="O202" s="45" t="s">
        <v>571</v>
      </c>
      <c r="P202" s="49"/>
      <c r="Q202" s="49"/>
      <c r="R202" s="49"/>
    </row>
    <row r="203" ht="16.5" customHeight="1">
      <c r="A203" s="62" t="s">
        <v>572</v>
      </c>
      <c r="B203" s="45" t="s">
        <v>362</v>
      </c>
      <c r="C203" s="76">
        <v>44820.54791666667</v>
      </c>
      <c r="D203" s="45"/>
      <c r="E203" s="46">
        <v>116.0</v>
      </c>
      <c r="F203" s="46">
        <v>127.0</v>
      </c>
      <c r="G203" s="46">
        <f t="shared" ref="G203:G247" si="9">H203+I203+J203</f>
        <v>3</v>
      </c>
      <c r="H203" s="46">
        <v>3.0</v>
      </c>
      <c r="I203" s="46">
        <v>0.0</v>
      </c>
      <c r="J203" s="46">
        <v>0.0</v>
      </c>
      <c r="K203" s="77">
        <f t="shared" si="1"/>
        <v>0.02586206897</v>
      </c>
      <c r="L203" s="62" t="str">
        <f t="shared" si="6"/>
        <v>Sep-2022</v>
      </c>
      <c r="M203" s="62">
        <f t="shared" si="7"/>
        <v>2022</v>
      </c>
      <c r="N203" s="45" t="s">
        <v>31</v>
      </c>
      <c r="O203" s="45" t="s">
        <v>45</v>
      </c>
      <c r="P203" s="49"/>
      <c r="Q203" s="49"/>
      <c r="R203" s="49"/>
    </row>
    <row r="204" ht="16.5" customHeight="1">
      <c r="A204" s="62" t="s">
        <v>573</v>
      </c>
      <c r="B204" s="45" t="s">
        <v>362</v>
      </c>
      <c r="C204" s="76">
        <v>44820.714583333334</v>
      </c>
      <c r="D204" s="45"/>
      <c r="E204" s="46">
        <v>147.0</v>
      </c>
      <c r="F204" s="46">
        <v>159.0</v>
      </c>
      <c r="G204" s="46">
        <f t="shared" si="9"/>
        <v>4</v>
      </c>
      <c r="H204" s="46">
        <v>3.0</v>
      </c>
      <c r="I204" s="46">
        <v>1.0</v>
      </c>
      <c r="J204" s="46">
        <v>0.0</v>
      </c>
      <c r="K204" s="77">
        <f t="shared" si="1"/>
        <v>0.02721088435</v>
      </c>
      <c r="L204" s="62" t="str">
        <f t="shared" si="6"/>
        <v>Sep-2022</v>
      </c>
      <c r="M204" s="62">
        <f t="shared" si="7"/>
        <v>2022</v>
      </c>
      <c r="N204" s="45" t="s">
        <v>31</v>
      </c>
      <c r="O204" s="45" t="s">
        <v>31</v>
      </c>
      <c r="P204" s="49"/>
      <c r="Q204" s="49"/>
      <c r="R204" s="49"/>
    </row>
    <row r="205" ht="16.5" customHeight="1">
      <c r="A205" s="62" t="s">
        <v>574</v>
      </c>
      <c r="B205" s="45" t="s">
        <v>362</v>
      </c>
      <c r="C205" s="76">
        <v>44822.589583333334</v>
      </c>
      <c r="D205" s="45"/>
      <c r="E205" s="46">
        <v>134.0</v>
      </c>
      <c r="F205" s="46">
        <v>141.0</v>
      </c>
      <c r="G205" s="46">
        <f t="shared" si="9"/>
        <v>6</v>
      </c>
      <c r="H205" s="46">
        <v>4.0</v>
      </c>
      <c r="I205" s="46">
        <v>2.0</v>
      </c>
      <c r="J205" s="46">
        <v>0.0</v>
      </c>
      <c r="K205" s="77">
        <f t="shared" si="1"/>
        <v>0.0447761194</v>
      </c>
      <c r="L205" s="62" t="str">
        <f t="shared" si="6"/>
        <v>Sep-2022</v>
      </c>
      <c r="M205" s="62">
        <f t="shared" si="7"/>
        <v>2022</v>
      </c>
      <c r="N205" s="45" t="s">
        <v>25</v>
      </c>
      <c r="O205" s="45" t="s">
        <v>529</v>
      </c>
      <c r="P205" s="49" t="s">
        <v>228</v>
      </c>
      <c r="Q205" s="49"/>
      <c r="R205" s="49"/>
    </row>
    <row r="206" ht="16.5" customHeight="1">
      <c r="A206" s="62" t="s">
        <v>575</v>
      </c>
      <c r="B206" s="45" t="s">
        <v>362</v>
      </c>
      <c r="C206" s="76">
        <v>44823.67291666667</v>
      </c>
      <c r="D206" s="45"/>
      <c r="E206" s="46">
        <v>223.0</v>
      </c>
      <c r="F206" s="46">
        <v>257.0</v>
      </c>
      <c r="G206" s="46">
        <f t="shared" si="9"/>
        <v>4</v>
      </c>
      <c r="H206" s="46">
        <v>4.0</v>
      </c>
      <c r="I206" s="46">
        <v>0.0</v>
      </c>
      <c r="J206" s="46">
        <v>0.0</v>
      </c>
      <c r="K206" s="77">
        <f t="shared" si="1"/>
        <v>0.01793721973</v>
      </c>
      <c r="L206" s="62" t="str">
        <f t="shared" si="6"/>
        <v>Sep-2022</v>
      </c>
      <c r="M206" s="62">
        <f t="shared" si="7"/>
        <v>2022</v>
      </c>
      <c r="N206" s="45" t="s">
        <v>31</v>
      </c>
      <c r="O206" s="45" t="s">
        <v>31</v>
      </c>
      <c r="P206" s="49"/>
      <c r="Q206" s="49"/>
      <c r="R206" s="49"/>
    </row>
    <row r="207" ht="16.5" customHeight="1">
      <c r="A207" s="62" t="s">
        <v>576</v>
      </c>
      <c r="B207" s="45" t="s">
        <v>362</v>
      </c>
      <c r="C207" s="76">
        <v>44824.67291666667</v>
      </c>
      <c r="D207" s="45"/>
      <c r="E207" s="47">
        <v>235987.0</v>
      </c>
      <c r="F207" s="47">
        <v>483061.0</v>
      </c>
      <c r="G207" s="47">
        <f t="shared" si="9"/>
        <v>49744</v>
      </c>
      <c r="H207" s="47">
        <v>49381.0</v>
      </c>
      <c r="I207" s="47">
        <v>335.0</v>
      </c>
      <c r="J207" s="46">
        <v>28.0</v>
      </c>
      <c r="K207" s="77">
        <f t="shared" si="1"/>
        <v>0.2107912724</v>
      </c>
      <c r="L207" s="62" t="str">
        <f t="shared" si="6"/>
        <v>Sep-2022</v>
      </c>
      <c r="M207" s="62">
        <f t="shared" si="7"/>
        <v>2022</v>
      </c>
      <c r="N207" s="45" t="s">
        <v>25</v>
      </c>
      <c r="O207" s="45" t="s">
        <v>193</v>
      </c>
      <c r="P207" s="49"/>
      <c r="Q207" s="49"/>
      <c r="R207" s="49"/>
    </row>
    <row r="208" ht="16.5" customHeight="1">
      <c r="A208" s="62" t="s">
        <v>577</v>
      </c>
      <c r="B208" s="45" t="s">
        <v>362</v>
      </c>
      <c r="C208" s="76">
        <v>44828.42291666667</v>
      </c>
      <c r="D208" s="45"/>
      <c r="E208" s="46">
        <v>68.0</v>
      </c>
      <c r="F208" s="46">
        <v>73.0</v>
      </c>
      <c r="G208" s="46">
        <f t="shared" si="9"/>
        <v>2</v>
      </c>
      <c r="H208" s="46">
        <v>2.0</v>
      </c>
      <c r="I208" s="46">
        <v>0.0</v>
      </c>
      <c r="J208" s="46">
        <v>0.0</v>
      </c>
      <c r="K208" s="77">
        <f t="shared" si="1"/>
        <v>0.02941176471</v>
      </c>
      <c r="L208" s="62" t="str">
        <f t="shared" si="6"/>
        <v>Sep-2022</v>
      </c>
      <c r="M208" s="62">
        <f t="shared" si="7"/>
        <v>2022</v>
      </c>
      <c r="N208" s="45" t="s">
        <v>25</v>
      </c>
      <c r="O208" s="45" t="s">
        <v>26</v>
      </c>
      <c r="P208" s="49"/>
      <c r="Q208" s="49"/>
      <c r="R208" s="49"/>
    </row>
    <row r="209" ht="16.5" customHeight="1">
      <c r="A209" s="62" t="s">
        <v>578</v>
      </c>
      <c r="B209" s="45" t="s">
        <v>362</v>
      </c>
      <c r="C209" s="76">
        <v>44828.54791666667</v>
      </c>
      <c r="D209" s="45"/>
      <c r="E209" s="46">
        <v>90.0</v>
      </c>
      <c r="F209" s="46">
        <v>95.0</v>
      </c>
      <c r="G209" s="46">
        <f t="shared" si="9"/>
        <v>5</v>
      </c>
      <c r="H209" s="46">
        <v>5.0</v>
      </c>
      <c r="I209" s="46">
        <v>0.0</v>
      </c>
      <c r="J209" s="46">
        <v>0.0</v>
      </c>
      <c r="K209" s="77">
        <f t="shared" si="1"/>
        <v>0.05555555556</v>
      </c>
      <c r="L209" s="62" t="str">
        <f t="shared" si="6"/>
        <v>Sep-2022</v>
      </c>
      <c r="M209" s="62">
        <f t="shared" si="7"/>
        <v>2022</v>
      </c>
      <c r="N209" s="45" t="s">
        <v>25</v>
      </c>
      <c r="O209" s="45" t="s">
        <v>232</v>
      </c>
      <c r="P209" s="49"/>
      <c r="Q209" s="49"/>
      <c r="R209" s="49"/>
    </row>
    <row r="210" ht="16.5" customHeight="1">
      <c r="A210" s="62" t="s">
        <v>579</v>
      </c>
      <c r="B210" s="45" t="s">
        <v>362</v>
      </c>
      <c r="C210" s="76">
        <v>44828.631250000006</v>
      </c>
      <c r="D210" s="45"/>
      <c r="E210" s="46">
        <v>104.0</v>
      </c>
      <c r="F210" s="46">
        <v>110.0</v>
      </c>
      <c r="G210" s="46">
        <f t="shared" si="9"/>
        <v>4</v>
      </c>
      <c r="H210" s="46">
        <v>4.0</v>
      </c>
      <c r="I210" s="46">
        <v>0.0</v>
      </c>
      <c r="J210" s="46">
        <v>0.0</v>
      </c>
      <c r="K210" s="77">
        <f t="shared" si="1"/>
        <v>0.03846153846</v>
      </c>
      <c r="L210" s="62" t="str">
        <f t="shared" si="6"/>
        <v>Sep-2022</v>
      </c>
      <c r="M210" s="62">
        <f t="shared" si="7"/>
        <v>2022</v>
      </c>
      <c r="N210" s="45" t="s">
        <v>25</v>
      </c>
      <c r="O210" s="45" t="s">
        <v>191</v>
      </c>
      <c r="P210" s="49"/>
      <c r="Q210" s="49"/>
      <c r="R210" s="49"/>
    </row>
    <row r="211" ht="16.5" customHeight="1">
      <c r="A211" s="62" t="s">
        <v>580</v>
      </c>
      <c r="B211" s="45" t="s">
        <v>362</v>
      </c>
      <c r="C211" s="76">
        <v>44829.464583333334</v>
      </c>
      <c r="D211" s="45"/>
      <c r="E211" s="46">
        <v>126.0</v>
      </c>
      <c r="F211" s="46">
        <v>129.0</v>
      </c>
      <c r="G211" s="46">
        <f t="shared" si="9"/>
        <v>11</v>
      </c>
      <c r="H211" s="46">
        <v>10.0</v>
      </c>
      <c r="I211" s="46">
        <v>0.0</v>
      </c>
      <c r="J211" s="46">
        <v>1.0</v>
      </c>
      <c r="K211" s="77">
        <f t="shared" si="1"/>
        <v>0.0873015873</v>
      </c>
      <c r="L211" s="62" t="str">
        <f t="shared" si="6"/>
        <v>Sep-2022</v>
      </c>
      <c r="M211" s="62">
        <f t="shared" si="7"/>
        <v>2022</v>
      </c>
      <c r="N211" s="45" t="s">
        <v>25</v>
      </c>
      <c r="O211" s="45" t="s">
        <v>232</v>
      </c>
      <c r="P211" s="49"/>
      <c r="Q211" s="49"/>
      <c r="R211" s="49"/>
    </row>
    <row r="212" ht="16.5" customHeight="1">
      <c r="A212" s="62" t="s">
        <v>581</v>
      </c>
      <c r="B212" s="45" t="s">
        <v>372</v>
      </c>
      <c r="C212" s="76">
        <v>44831.42291666667</v>
      </c>
      <c r="D212" s="45"/>
      <c r="E212" s="46">
        <v>63.0</v>
      </c>
      <c r="F212" s="46">
        <v>68.0</v>
      </c>
      <c r="G212" s="46">
        <f t="shared" si="9"/>
        <v>5</v>
      </c>
      <c r="H212" s="46">
        <v>5.0</v>
      </c>
      <c r="I212" s="46">
        <v>0.0</v>
      </c>
      <c r="J212" s="46">
        <v>0.0</v>
      </c>
      <c r="K212" s="77">
        <f t="shared" si="1"/>
        <v>0.07936507937</v>
      </c>
      <c r="L212" s="62" t="str">
        <f t="shared" si="6"/>
        <v>Sep-2022</v>
      </c>
      <c r="M212" s="62">
        <f t="shared" si="7"/>
        <v>2022</v>
      </c>
      <c r="N212" s="45" t="s">
        <v>25</v>
      </c>
      <c r="O212" s="62" t="s">
        <v>370</v>
      </c>
      <c r="P212" s="49"/>
      <c r="Q212" s="49"/>
      <c r="R212" s="49"/>
    </row>
    <row r="213" ht="16.5" customHeight="1">
      <c r="A213" s="62" t="s">
        <v>582</v>
      </c>
      <c r="B213" s="45" t="s">
        <v>362</v>
      </c>
      <c r="C213" s="76">
        <v>44831.464583333334</v>
      </c>
      <c r="D213" s="45"/>
      <c r="E213" s="46">
        <v>129.0</v>
      </c>
      <c r="F213" s="46">
        <v>136.0</v>
      </c>
      <c r="G213" s="46">
        <f t="shared" si="9"/>
        <v>8</v>
      </c>
      <c r="H213" s="46">
        <v>8.0</v>
      </c>
      <c r="I213" s="46">
        <v>0.0</v>
      </c>
      <c r="J213" s="46">
        <v>0.0</v>
      </c>
      <c r="K213" s="77">
        <f t="shared" si="1"/>
        <v>0.06201550388</v>
      </c>
      <c r="L213" s="62" t="str">
        <f t="shared" si="6"/>
        <v>Sep-2022</v>
      </c>
      <c r="M213" s="62">
        <f t="shared" si="7"/>
        <v>2022</v>
      </c>
      <c r="N213" s="45" t="s">
        <v>25</v>
      </c>
      <c r="O213" s="62" t="s">
        <v>370</v>
      </c>
      <c r="P213" s="49"/>
      <c r="Q213" s="49"/>
      <c r="R213" s="49"/>
    </row>
    <row r="214" ht="16.5" customHeight="1">
      <c r="A214" s="62" t="s">
        <v>583</v>
      </c>
      <c r="B214" s="45" t="s">
        <v>362</v>
      </c>
      <c r="C214" s="76">
        <v>44832.54791666667</v>
      </c>
      <c r="D214" s="45"/>
      <c r="E214" s="46">
        <v>87.0</v>
      </c>
      <c r="F214" s="46">
        <v>91.0</v>
      </c>
      <c r="G214" s="46">
        <f t="shared" si="9"/>
        <v>4</v>
      </c>
      <c r="H214" s="46">
        <v>4.0</v>
      </c>
      <c r="I214" s="46">
        <v>0.0</v>
      </c>
      <c r="J214" s="46">
        <v>0.0</v>
      </c>
      <c r="K214" s="77">
        <f t="shared" si="1"/>
        <v>0.04597701149</v>
      </c>
      <c r="L214" s="62" t="str">
        <f t="shared" si="6"/>
        <v>Sep-2022</v>
      </c>
      <c r="M214" s="62">
        <f t="shared" si="7"/>
        <v>2022</v>
      </c>
      <c r="N214" s="45" t="s">
        <v>25</v>
      </c>
      <c r="O214" s="62" t="s">
        <v>370</v>
      </c>
      <c r="P214" s="49"/>
      <c r="Q214" s="49"/>
      <c r="R214" s="49"/>
    </row>
    <row r="215" ht="16.5" customHeight="1">
      <c r="A215" s="62" t="s">
        <v>584</v>
      </c>
      <c r="B215" s="45" t="s">
        <v>362</v>
      </c>
      <c r="C215" s="76">
        <v>44832.714583333334</v>
      </c>
      <c r="D215" s="45"/>
      <c r="E215" s="46">
        <v>94.0</v>
      </c>
      <c r="F215" s="46">
        <v>101.0</v>
      </c>
      <c r="G215" s="46">
        <f t="shared" si="9"/>
        <v>10</v>
      </c>
      <c r="H215" s="46">
        <v>9.0</v>
      </c>
      <c r="I215" s="46">
        <v>0.0</v>
      </c>
      <c r="J215" s="46">
        <v>1.0</v>
      </c>
      <c r="K215" s="77">
        <f t="shared" si="1"/>
        <v>0.1063829787</v>
      </c>
      <c r="L215" s="62" t="str">
        <f t="shared" si="6"/>
        <v>Sep-2022</v>
      </c>
      <c r="M215" s="62">
        <f t="shared" si="7"/>
        <v>2022</v>
      </c>
      <c r="N215" s="45" t="s">
        <v>25</v>
      </c>
      <c r="O215" s="45" t="s">
        <v>70</v>
      </c>
      <c r="P215" s="49"/>
      <c r="Q215" s="49"/>
      <c r="R215" s="49"/>
    </row>
    <row r="216" ht="16.5" customHeight="1">
      <c r="A216" s="62" t="s">
        <v>585</v>
      </c>
      <c r="B216" s="45" t="s">
        <v>362</v>
      </c>
      <c r="C216" s="76">
        <v>44833.589583333334</v>
      </c>
      <c r="D216" s="45"/>
      <c r="E216" s="46">
        <v>159.0</v>
      </c>
      <c r="F216" s="46">
        <v>165.0</v>
      </c>
      <c r="G216" s="46">
        <f t="shared" si="9"/>
        <v>5</v>
      </c>
      <c r="H216" s="46">
        <v>5.0</v>
      </c>
      <c r="I216" s="46">
        <v>0.0</v>
      </c>
      <c r="J216" s="46">
        <v>0.0</v>
      </c>
      <c r="K216" s="77">
        <f t="shared" si="1"/>
        <v>0.03144654088</v>
      </c>
      <c r="L216" s="62" t="str">
        <f t="shared" si="6"/>
        <v>Sep-2022</v>
      </c>
      <c r="M216" s="62">
        <f t="shared" si="7"/>
        <v>2022</v>
      </c>
      <c r="N216" s="45" t="s">
        <v>31</v>
      </c>
      <c r="O216" s="45" t="s">
        <v>195</v>
      </c>
      <c r="P216" s="49"/>
      <c r="Q216" s="49"/>
      <c r="R216" s="49"/>
    </row>
    <row r="217" ht="16.5" customHeight="1">
      <c r="A217" s="62" t="s">
        <v>586</v>
      </c>
      <c r="B217" s="45" t="s">
        <v>362</v>
      </c>
      <c r="C217" s="76">
        <v>44834.464583333334</v>
      </c>
      <c r="D217" s="45"/>
      <c r="E217" s="46">
        <v>191.0</v>
      </c>
      <c r="F217" s="46">
        <v>212.0</v>
      </c>
      <c r="G217" s="46">
        <f t="shared" si="9"/>
        <v>5</v>
      </c>
      <c r="H217" s="46">
        <v>5.0</v>
      </c>
      <c r="I217" s="46">
        <v>0.0</v>
      </c>
      <c r="J217" s="46">
        <v>0.0</v>
      </c>
      <c r="K217" s="77">
        <f t="shared" si="1"/>
        <v>0.02617801047</v>
      </c>
      <c r="L217" s="62" t="str">
        <f t="shared" si="6"/>
        <v>Sep-2022</v>
      </c>
      <c r="M217" s="62">
        <f t="shared" si="7"/>
        <v>2022</v>
      </c>
      <c r="N217" s="45" t="s">
        <v>31</v>
      </c>
      <c r="O217" s="45" t="s">
        <v>31</v>
      </c>
      <c r="P217" s="49"/>
      <c r="Q217" s="49"/>
      <c r="R217" s="49"/>
    </row>
    <row r="218" ht="16.5" customHeight="1">
      <c r="A218" s="62" t="s">
        <v>587</v>
      </c>
      <c r="B218" s="83" t="s">
        <v>362</v>
      </c>
      <c r="C218" s="84">
        <v>44858.0</v>
      </c>
      <c r="D218" s="85"/>
      <c r="E218" s="86">
        <v>148.0</v>
      </c>
      <c r="F218" s="86">
        <v>165.0</v>
      </c>
      <c r="G218" s="86">
        <f t="shared" si="9"/>
        <v>6</v>
      </c>
      <c r="H218" s="86">
        <v>6.0</v>
      </c>
      <c r="I218" s="86"/>
      <c r="J218" s="86"/>
      <c r="K218" s="77">
        <f t="shared" si="1"/>
        <v>0.04054054054</v>
      </c>
      <c r="L218" s="62" t="str">
        <f t="shared" si="6"/>
        <v>Oct-2022</v>
      </c>
      <c r="M218" s="62">
        <f t="shared" si="7"/>
        <v>2022</v>
      </c>
      <c r="N218" s="51" t="s">
        <v>31</v>
      </c>
      <c r="O218" s="51" t="s">
        <v>45</v>
      </c>
      <c r="P218" s="49"/>
      <c r="Q218" s="49"/>
      <c r="R218" s="49"/>
    </row>
    <row r="219" ht="16.5" customHeight="1">
      <c r="A219" s="62" t="s">
        <v>588</v>
      </c>
      <c r="B219" s="83" t="s">
        <v>362</v>
      </c>
      <c r="C219" s="84">
        <v>44852.0</v>
      </c>
      <c r="D219" s="85"/>
      <c r="E219" s="86">
        <v>137.0</v>
      </c>
      <c r="F219" s="86">
        <v>156.0</v>
      </c>
      <c r="G219" s="86">
        <f t="shared" si="9"/>
        <v>8</v>
      </c>
      <c r="H219" s="86">
        <v>8.0</v>
      </c>
      <c r="I219" s="86"/>
      <c r="J219" s="86"/>
      <c r="K219" s="77">
        <f t="shared" si="1"/>
        <v>0.05839416058</v>
      </c>
      <c r="L219" s="62" t="str">
        <f t="shared" si="6"/>
        <v>Oct-2022</v>
      </c>
      <c r="M219" s="62">
        <f t="shared" si="7"/>
        <v>2022</v>
      </c>
      <c r="N219" s="51" t="s">
        <v>31</v>
      </c>
      <c r="O219" s="51" t="s">
        <v>328</v>
      </c>
      <c r="P219" s="49"/>
      <c r="Q219" s="49"/>
      <c r="R219" s="49"/>
    </row>
    <row r="220" ht="16.5" customHeight="1">
      <c r="A220" s="62" t="s">
        <v>589</v>
      </c>
      <c r="B220" s="83" t="s">
        <v>362</v>
      </c>
      <c r="C220" s="84">
        <v>44841.0</v>
      </c>
      <c r="D220" s="85"/>
      <c r="E220" s="86">
        <v>199.0</v>
      </c>
      <c r="F220" s="86">
        <v>216.0</v>
      </c>
      <c r="G220" s="86">
        <f t="shared" si="9"/>
        <v>9</v>
      </c>
      <c r="H220" s="86">
        <v>8.0</v>
      </c>
      <c r="I220" s="86"/>
      <c r="J220" s="86">
        <v>1.0</v>
      </c>
      <c r="K220" s="77">
        <f t="shared" si="1"/>
        <v>0.04522613065</v>
      </c>
      <c r="L220" s="62" t="str">
        <f t="shared" si="6"/>
        <v>Oct-2022</v>
      </c>
      <c r="M220" s="62">
        <f t="shared" si="7"/>
        <v>2022</v>
      </c>
      <c r="N220" s="51" t="s">
        <v>25</v>
      </c>
      <c r="O220" s="51" t="s">
        <v>193</v>
      </c>
      <c r="P220" s="49"/>
      <c r="Q220" s="49"/>
      <c r="R220" s="49"/>
    </row>
    <row r="221" ht="16.5" customHeight="1">
      <c r="A221" s="62" t="s">
        <v>590</v>
      </c>
      <c r="B221" s="83" t="s">
        <v>362</v>
      </c>
      <c r="C221" s="84">
        <v>44837.0</v>
      </c>
      <c r="D221" s="85"/>
      <c r="E221" s="86">
        <v>182.0</v>
      </c>
      <c r="F221" s="86">
        <v>204.0</v>
      </c>
      <c r="G221" s="86">
        <f t="shared" si="9"/>
        <v>11</v>
      </c>
      <c r="H221" s="86">
        <v>11.0</v>
      </c>
      <c r="I221" s="86"/>
      <c r="J221" s="86"/>
      <c r="K221" s="77">
        <f t="shared" si="1"/>
        <v>0.06043956044</v>
      </c>
      <c r="L221" s="62" t="str">
        <f t="shared" si="6"/>
        <v>Oct-2022</v>
      </c>
      <c r="M221" s="62">
        <f t="shared" si="7"/>
        <v>2022</v>
      </c>
      <c r="N221" s="51" t="s">
        <v>31</v>
      </c>
      <c r="O221" s="51" t="s">
        <v>45</v>
      </c>
      <c r="P221" s="49"/>
      <c r="Q221" s="49"/>
      <c r="R221" s="49"/>
    </row>
    <row r="222" ht="16.5" customHeight="1">
      <c r="A222" s="62" t="s">
        <v>591</v>
      </c>
      <c r="B222" s="83" t="s">
        <v>362</v>
      </c>
      <c r="C222" s="84">
        <v>44858.0</v>
      </c>
      <c r="D222" s="85"/>
      <c r="E222" s="86">
        <v>130.0</v>
      </c>
      <c r="F222" s="86">
        <v>144.0</v>
      </c>
      <c r="G222" s="86">
        <f t="shared" si="9"/>
        <v>4</v>
      </c>
      <c r="H222" s="86">
        <v>4.0</v>
      </c>
      <c r="I222" s="86"/>
      <c r="J222" s="86"/>
      <c r="K222" s="77">
        <f t="shared" si="1"/>
        <v>0.03076923077</v>
      </c>
      <c r="L222" s="62" t="str">
        <f t="shared" si="6"/>
        <v>Oct-2022</v>
      </c>
      <c r="M222" s="62">
        <f t="shared" si="7"/>
        <v>2022</v>
      </c>
      <c r="N222" s="51" t="s">
        <v>31</v>
      </c>
      <c r="O222" s="51" t="s">
        <v>45</v>
      </c>
      <c r="P222" s="49"/>
      <c r="Q222" s="49"/>
      <c r="R222" s="49"/>
    </row>
    <row r="223" ht="16.5" customHeight="1">
      <c r="A223" s="62" t="s">
        <v>592</v>
      </c>
      <c r="B223" s="83" t="s">
        <v>362</v>
      </c>
      <c r="C223" s="84">
        <v>44839.0</v>
      </c>
      <c r="D223" s="85"/>
      <c r="E223" s="86">
        <v>144.0</v>
      </c>
      <c r="F223" s="86">
        <v>161.0</v>
      </c>
      <c r="G223" s="86">
        <f t="shared" si="9"/>
        <v>12</v>
      </c>
      <c r="H223" s="86">
        <v>12.0</v>
      </c>
      <c r="I223" s="86"/>
      <c r="J223" s="86"/>
      <c r="K223" s="77">
        <f t="shared" si="1"/>
        <v>0.08333333333</v>
      </c>
      <c r="L223" s="62" t="str">
        <f t="shared" si="6"/>
        <v>Oct-2022</v>
      </c>
      <c r="M223" s="62">
        <f t="shared" si="7"/>
        <v>2022</v>
      </c>
      <c r="N223" s="51" t="s">
        <v>31</v>
      </c>
      <c r="O223" s="51" t="s">
        <v>45</v>
      </c>
      <c r="P223" s="49"/>
      <c r="Q223" s="49"/>
      <c r="R223" s="49"/>
    </row>
    <row r="224" ht="16.5" customHeight="1">
      <c r="A224" s="62" t="s">
        <v>593</v>
      </c>
      <c r="B224" s="83" t="s">
        <v>362</v>
      </c>
      <c r="C224" s="84">
        <v>44846.0</v>
      </c>
      <c r="D224" s="85"/>
      <c r="E224" s="86">
        <v>166.0</v>
      </c>
      <c r="F224" s="86">
        <v>182.0</v>
      </c>
      <c r="G224" s="86">
        <f t="shared" si="9"/>
        <v>13</v>
      </c>
      <c r="H224" s="86">
        <v>12.0</v>
      </c>
      <c r="I224" s="86"/>
      <c r="J224" s="86">
        <v>1.0</v>
      </c>
      <c r="K224" s="77">
        <f t="shared" si="1"/>
        <v>0.07831325301</v>
      </c>
      <c r="L224" s="62" t="str">
        <f t="shared" si="6"/>
        <v>Oct-2022</v>
      </c>
      <c r="M224" s="62">
        <f t="shared" si="7"/>
        <v>2022</v>
      </c>
      <c r="N224" s="51" t="s">
        <v>25</v>
      </c>
      <c r="O224" s="51" t="s">
        <v>26</v>
      </c>
      <c r="P224" s="49"/>
      <c r="Q224" s="49"/>
      <c r="R224" s="49"/>
    </row>
    <row r="225" ht="16.5" customHeight="1">
      <c r="A225" s="62" t="s">
        <v>594</v>
      </c>
      <c r="B225" s="83" t="s">
        <v>362</v>
      </c>
      <c r="C225" s="84">
        <v>44845.0</v>
      </c>
      <c r="D225" s="85"/>
      <c r="E225" s="86">
        <v>187.0</v>
      </c>
      <c r="F225" s="86">
        <v>207.0</v>
      </c>
      <c r="G225" s="86">
        <f t="shared" si="9"/>
        <v>9</v>
      </c>
      <c r="H225" s="86">
        <v>9.0</v>
      </c>
      <c r="I225" s="86"/>
      <c r="J225" s="86"/>
      <c r="K225" s="77">
        <f t="shared" si="1"/>
        <v>0.04812834225</v>
      </c>
      <c r="L225" s="62" t="str">
        <f t="shared" si="6"/>
        <v>Oct-2022</v>
      </c>
      <c r="M225" s="62">
        <f t="shared" si="7"/>
        <v>2022</v>
      </c>
      <c r="N225" s="51" t="s">
        <v>31</v>
      </c>
      <c r="O225" s="51" t="s">
        <v>45</v>
      </c>
      <c r="P225" s="49"/>
      <c r="Q225" s="49"/>
      <c r="R225" s="49"/>
    </row>
    <row r="226" ht="16.5" customHeight="1">
      <c r="A226" s="62" t="s">
        <v>595</v>
      </c>
      <c r="B226" s="83" t="s">
        <v>362</v>
      </c>
      <c r="C226" s="84">
        <v>44860.0</v>
      </c>
      <c r="D226" s="85"/>
      <c r="E226" s="86">
        <v>113.0</v>
      </c>
      <c r="F226" s="86">
        <v>127.0</v>
      </c>
      <c r="G226" s="86">
        <f t="shared" si="9"/>
        <v>9</v>
      </c>
      <c r="H226" s="86">
        <v>9.0</v>
      </c>
      <c r="I226" s="86"/>
      <c r="J226" s="86"/>
      <c r="K226" s="77">
        <f t="shared" si="1"/>
        <v>0.0796460177</v>
      </c>
      <c r="L226" s="62" t="str">
        <f t="shared" si="6"/>
        <v>Oct-2022</v>
      </c>
      <c r="M226" s="62">
        <f t="shared" si="7"/>
        <v>2022</v>
      </c>
      <c r="N226" s="51" t="s">
        <v>25</v>
      </c>
      <c r="O226" s="51" t="s">
        <v>70</v>
      </c>
      <c r="P226" s="49"/>
      <c r="Q226" s="49"/>
      <c r="R226" s="49"/>
    </row>
    <row r="227" ht="16.5" customHeight="1">
      <c r="A227" s="62" t="s">
        <v>596</v>
      </c>
      <c r="B227" s="83" t="s">
        <v>362</v>
      </c>
      <c r="C227" s="84">
        <v>44842.0</v>
      </c>
      <c r="D227" s="85"/>
      <c r="E227" s="86">
        <v>155.0</v>
      </c>
      <c r="F227" s="86">
        <v>173.0</v>
      </c>
      <c r="G227" s="86">
        <f t="shared" si="9"/>
        <v>16</v>
      </c>
      <c r="H227" s="86">
        <v>14.0</v>
      </c>
      <c r="I227" s="86">
        <v>2.0</v>
      </c>
      <c r="J227" s="86"/>
      <c r="K227" s="77">
        <f t="shared" si="1"/>
        <v>0.1032258065</v>
      </c>
      <c r="L227" s="62" t="str">
        <f t="shared" si="6"/>
        <v>Oct-2022</v>
      </c>
      <c r="M227" s="62">
        <f t="shared" si="7"/>
        <v>2022</v>
      </c>
      <c r="N227" s="51" t="s">
        <v>25</v>
      </c>
      <c r="O227" s="51" t="s">
        <v>26</v>
      </c>
      <c r="P227" s="49"/>
      <c r="Q227" s="49"/>
      <c r="R227" s="49"/>
    </row>
    <row r="228" ht="16.5" customHeight="1">
      <c r="A228" s="62" t="s">
        <v>597</v>
      </c>
      <c r="B228" s="83" t="s">
        <v>362</v>
      </c>
      <c r="C228" s="84">
        <v>44850.0</v>
      </c>
      <c r="D228" s="85"/>
      <c r="E228" s="86">
        <v>86.0</v>
      </c>
      <c r="F228" s="86">
        <v>95.0</v>
      </c>
      <c r="G228" s="86">
        <f t="shared" si="9"/>
        <v>5</v>
      </c>
      <c r="H228" s="86">
        <v>5.0</v>
      </c>
      <c r="I228" s="86"/>
      <c r="J228" s="86"/>
      <c r="K228" s="77">
        <f t="shared" si="1"/>
        <v>0.05813953488</v>
      </c>
      <c r="L228" s="62" t="str">
        <f t="shared" si="6"/>
        <v>Oct-2022</v>
      </c>
      <c r="M228" s="62">
        <f t="shared" si="7"/>
        <v>2022</v>
      </c>
      <c r="N228" s="51" t="s">
        <v>25</v>
      </c>
      <c r="O228" s="51" t="s">
        <v>238</v>
      </c>
      <c r="P228" s="49"/>
      <c r="Q228" s="49"/>
      <c r="R228" s="49"/>
    </row>
    <row r="229" ht="16.5" customHeight="1">
      <c r="A229" s="62" t="s">
        <v>598</v>
      </c>
      <c r="B229" s="83" t="s">
        <v>362</v>
      </c>
      <c r="C229" s="84">
        <v>44847.0</v>
      </c>
      <c r="D229" s="85"/>
      <c r="E229" s="86">
        <v>161.0</v>
      </c>
      <c r="F229" s="86">
        <v>173.0</v>
      </c>
      <c r="G229" s="86">
        <f t="shared" si="9"/>
        <v>9</v>
      </c>
      <c r="H229" s="86">
        <v>9.0</v>
      </c>
      <c r="I229" s="86"/>
      <c r="J229" s="86"/>
      <c r="K229" s="77">
        <f t="shared" si="1"/>
        <v>0.05590062112</v>
      </c>
      <c r="L229" s="62" t="str">
        <f t="shared" si="6"/>
        <v>Oct-2022</v>
      </c>
      <c r="M229" s="62">
        <f t="shared" si="7"/>
        <v>2022</v>
      </c>
      <c r="N229" s="51" t="s">
        <v>25</v>
      </c>
      <c r="O229" s="51" t="s">
        <v>370</v>
      </c>
      <c r="P229" s="49"/>
      <c r="Q229" s="49"/>
      <c r="R229" s="49"/>
    </row>
    <row r="230" ht="16.5" customHeight="1">
      <c r="A230" s="62" t="s">
        <v>599</v>
      </c>
      <c r="B230" s="83" t="s">
        <v>362</v>
      </c>
      <c r="C230" s="84">
        <v>44855.0</v>
      </c>
      <c r="D230" s="85"/>
      <c r="E230" s="86">
        <v>149.0</v>
      </c>
      <c r="F230" s="86">
        <v>183.0</v>
      </c>
      <c r="G230" s="86">
        <f t="shared" si="9"/>
        <v>8</v>
      </c>
      <c r="H230" s="86">
        <v>8.0</v>
      </c>
      <c r="I230" s="86"/>
      <c r="J230" s="86"/>
      <c r="K230" s="77">
        <f t="shared" si="1"/>
        <v>0.05369127517</v>
      </c>
      <c r="L230" s="62" t="str">
        <f t="shared" si="6"/>
        <v>Oct-2022</v>
      </c>
      <c r="M230" s="62">
        <f t="shared" si="7"/>
        <v>2022</v>
      </c>
      <c r="N230" s="51" t="s">
        <v>31</v>
      </c>
      <c r="O230" s="51" t="s">
        <v>328</v>
      </c>
      <c r="P230" s="49"/>
      <c r="Q230" s="49"/>
      <c r="R230" s="49"/>
    </row>
    <row r="231" ht="16.5" customHeight="1">
      <c r="A231" s="62" t="s">
        <v>600</v>
      </c>
      <c r="B231" s="83" t="s">
        <v>362</v>
      </c>
      <c r="C231" s="84">
        <v>44853.0</v>
      </c>
      <c r="D231" s="85"/>
      <c r="E231" s="86">
        <v>91.0</v>
      </c>
      <c r="F231" s="86">
        <v>104.0</v>
      </c>
      <c r="G231" s="86">
        <f t="shared" si="9"/>
        <v>4</v>
      </c>
      <c r="H231" s="86">
        <v>4.0</v>
      </c>
      <c r="I231" s="86"/>
      <c r="J231" s="86"/>
      <c r="K231" s="77">
        <f t="shared" si="1"/>
        <v>0.04395604396</v>
      </c>
      <c r="L231" s="62" t="str">
        <f t="shared" si="6"/>
        <v>Oct-2022</v>
      </c>
      <c r="M231" s="62">
        <f t="shared" si="7"/>
        <v>2022</v>
      </c>
      <c r="N231" s="51" t="s">
        <v>25</v>
      </c>
      <c r="O231" s="51" t="s">
        <v>238</v>
      </c>
      <c r="P231" s="49"/>
      <c r="Q231" s="49"/>
      <c r="R231" s="49"/>
    </row>
    <row r="232" ht="16.5" customHeight="1">
      <c r="A232" s="62" t="s">
        <v>601</v>
      </c>
      <c r="B232" s="83" t="s">
        <v>362</v>
      </c>
      <c r="C232" s="84">
        <v>44836.0</v>
      </c>
      <c r="D232" s="85"/>
      <c r="E232" s="86">
        <v>110.0</v>
      </c>
      <c r="F232" s="86">
        <v>128.0</v>
      </c>
      <c r="G232" s="86">
        <f t="shared" si="9"/>
        <v>8</v>
      </c>
      <c r="H232" s="86">
        <v>8.0</v>
      </c>
      <c r="I232" s="86"/>
      <c r="J232" s="86"/>
      <c r="K232" s="77">
        <f t="shared" si="1"/>
        <v>0.07272727273</v>
      </c>
      <c r="L232" s="62" t="str">
        <f t="shared" si="6"/>
        <v>Oct-2022</v>
      </c>
      <c r="M232" s="62">
        <f t="shared" si="7"/>
        <v>2022</v>
      </c>
      <c r="N232" s="51" t="s">
        <v>25</v>
      </c>
      <c r="O232" s="51" t="s">
        <v>529</v>
      </c>
      <c r="P232" s="49"/>
      <c r="Q232" s="49"/>
      <c r="R232" s="49"/>
    </row>
    <row r="233" ht="16.5" customHeight="1">
      <c r="A233" s="62" t="s">
        <v>602</v>
      </c>
      <c r="B233" s="83" t="s">
        <v>362</v>
      </c>
      <c r="C233" s="84">
        <v>44854.0</v>
      </c>
      <c r="D233" s="85"/>
      <c r="E233" s="86">
        <v>121.0</v>
      </c>
      <c r="F233" s="86">
        <v>130.0</v>
      </c>
      <c r="G233" s="86">
        <f t="shared" si="9"/>
        <v>4</v>
      </c>
      <c r="H233" s="86">
        <v>4.0</v>
      </c>
      <c r="I233" s="86"/>
      <c r="J233" s="86"/>
      <c r="K233" s="77">
        <f t="shared" si="1"/>
        <v>0.03305785124</v>
      </c>
      <c r="L233" s="62" t="str">
        <f t="shared" si="6"/>
        <v>Oct-2022</v>
      </c>
      <c r="M233" s="62">
        <f t="shared" si="7"/>
        <v>2022</v>
      </c>
      <c r="N233" s="51" t="s">
        <v>25</v>
      </c>
      <c r="O233" s="51" t="s">
        <v>529</v>
      </c>
      <c r="P233" s="49"/>
      <c r="Q233" s="49"/>
      <c r="R233" s="49"/>
    </row>
    <row r="234" ht="16.5" customHeight="1">
      <c r="A234" s="62" t="s">
        <v>603</v>
      </c>
      <c r="B234" s="83" t="s">
        <v>362</v>
      </c>
      <c r="C234" s="84">
        <v>44835.0</v>
      </c>
      <c r="D234" s="85"/>
      <c r="E234" s="86">
        <v>128.0</v>
      </c>
      <c r="F234" s="86">
        <v>141.0</v>
      </c>
      <c r="G234" s="86">
        <f t="shared" si="9"/>
        <v>14</v>
      </c>
      <c r="H234" s="86">
        <v>14.0</v>
      </c>
      <c r="I234" s="86"/>
      <c r="J234" s="86"/>
      <c r="K234" s="77">
        <f t="shared" si="1"/>
        <v>0.109375</v>
      </c>
      <c r="L234" s="62" t="str">
        <f t="shared" si="6"/>
        <v>Oct-2022</v>
      </c>
      <c r="M234" s="62">
        <f t="shared" si="7"/>
        <v>2022</v>
      </c>
      <c r="N234" s="51" t="s">
        <v>25</v>
      </c>
      <c r="O234" s="51" t="s">
        <v>26</v>
      </c>
      <c r="P234" s="49"/>
      <c r="Q234" s="49"/>
      <c r="R234" s="49"/>
    </row>
    <row r="235" ht="16.5" customHeight="1">
      <c r="A235" s="62" t="s">
        <v>604</v>
      </c>
      <c r="B235" s="83" t="s">
        <v>362</v>
      </c>
      <c r="C235" s="84">
        <v>44859.0</v>
      </c>
      <c r="D235" s="85"/>
      <c r="E235" s="86">
        <v>99.0</v>
      </c>
      <c r="F235" s="86">
        <v>117.0</v>
      </c>
      <c r="G235" s="86">
        <f t="shared" si="9"/>
        <v>5</v>
      </c>
      <c r="H235" s="86">
        <v>5.0</v>
      </c>
      <c r="I235" s="86"/>
      <c r="J235" s="86"/>
      <c r="K235" s="77">
        <f t="shared" si="1"/>
        <v>0.05050505051</v>
      </c>
      <c r="L235" s="62" t="str">
        <f t="shared" si="6"/>
        <v>Oct-2022</v>
      </c>
      <c r="M235" s="62">
        <f t="shared" si="7"/>
        <v>2022</v>
      </c>
      <c r="N235" s="51" t="s">
        <v>25</v>
      </c>
      <c r="O235" s="51" t="s">
        <v>238</v>
      </c>
      <c r="P235" s="49"/>
      <c r="Q235" s="49"/>
      <c r="R235" s="49"/>
    </row>
    <row r="236" ht="16.5" customHeight="1">
      <c r="A236" s="62" t="s">
        <v>605</v>
      </c>
      <c r="B236" s="83" t="s">
        <v>362</v>
      </c>
      <c r="C236" s="84">
        <v>44861.0</v>
      </c>
      <c r="D236" s="85"/>
      <c r="E236" s="86">
        <v>72.0</v>
      </c>
      <c r="F236" s="86">
        <v>81.0</v>
      </c>
      <c r="G236" s="86">
        <f t="shared" si="9"/>
        <v>6</v>
      </c>
      <c r="H236" s="86">
        <v>6.0</v>
      </c>
      <c r="I236" s="86"/>
      <c r="J236" s="86"/>
      <c r="K236" s="77">
        <f t="shared" si="1"/>
        <v>0.08333333333</v>
      </c>
      <c r="L236" s="62" t="str">
        <f t="shared" si="6"/>
        <v>Oct-2022</v>
      </c>
      <c r="M236" s="62">
        <f t="shared" si="7"/>
        <v>2022</v>
      </c>
      <c r="N236" s="51" t="s">
        <v>25</v>
      </c>
      <c r="O236" s="51" t="s">
        <v>370</v>
      </c>
      <c r="P236" s="49"/>
      <c r="Q236" s="49"/>
      <c r="R236" s="49"/>
    </row>
    <row r="237" ht="16.5" customHeight="1">
      <c r="A237" s="62" t="s">
        <v>606</v>
      </c>
      <c r="B237" s="83" t="s">
        <v>362</v>
      </c>
      <c r="C237" s="84">
        <v>44861.0</v>
      </c>
      <c r="D237" s="85"/>
      <c r="E237" s="86">
        <v>93.0</v>
      </c>
      <c r="F237" s="86">
        <v>107.0</v>
      </c>
      <c r="G237" s="86">
        <f t="shared" si="9"/>
        <v>8</v>
      </c>
      <c r="H237" s="86">
        <v>8.0</v>
      </c>
      <c r="I237" s="86"/>
      <c r="J237" s="86"/>
      <c r="K237" s="77">
        <f t="shared" si="1"/>
        <v>0.08602150538</v>
      </c>
      <c r="L237" s="62" t="str">
        <f t="shared" si="6"/>
        <v>Oct-2022</v>
      </c>
      <c r="M237" s="62">
        <f t="shared" si="7"/>
        <v>2022</v>
      </c>
      <c r="N237" s="51" t="s">
        <v>25</v>
      </c>
      <c r="O237" s="51" t="s">
        <v>238</v>
      </c>
      <c r="P237" s="49"/>
      <c r="Q237" s="49"/>
      <c r="R237" s="49"/>
    </row>
    <row r="238" ht="16.5" customHeight="1">
      <c r="A238" s="62" t="s">
        <v>607</v>
      </c>
      <c r="B238" s="83" t="s">
        <v>362</v>
      </c>
      <c r="C238" s="84">
        <v>44840.0</v>
      </c>
      <c r="D238" s="85"/>
      <c r="E238" s="86">
        <v>154.0</v>
      </c>
      <c r="F238" s="86">
        <v>168.0</v>
      </c>
      <c r="G238" s="86">
        <f t="shared" si="9"/>
        <v>13</v>
      </c>
      <c r="H238" s="86">
        <v>12.0</v>
      </c>
      <c r="I238" s="86">
        <v>1.0</v>
      </c>
      <c r="J238" s="86"/>
      <c r="K238" s="77">
        <f t="shared" si="1"/>
        <v>0.08441558442</v>
      </c>
      <c r="L238" s="62" t="str">
        <f t="shared" si="6"/>
        <v>Oct-2022</v>
      </c>
      <c r="M238" s="62">
        <f t="shared" si="7"/>
        <v>2022</v>
      </c>
      <c r="N238" s="51" t="s">
        <v>25</v>
      </c>
      <c r="O238" s="51" t="s">
        <v>26</v>
      </c>
      <c r="P238" s="49"/>
      <c r="Q238" s="49"/>
      <c r="R238" s="49"/>
    </row>
    <row r="239" ht="16.5" customHeight="1">
      <c r="A239" s="62" t="s">
        <v>608</v>
      </c>
      <c r="B239" s="83" t="s">
        <v>362</v>
      </c>
      <c r="C239" s="84">
        <v>44836.0</v>
      </c>
      <c r="D239" s="85"/>
      <c r="E239" s="86">
        <v>137.0</v>
      </c>
      <c r="F239" s="86">
        <v>153.0</v>
      </c>
      <c r="G239" s="86">
        <f t="shared" si="9"/>
        <v>14</v>
      </c>
      <c r="H239" s="86">
        <v>12.0</v>
      </c>
      <c r="I239" s="86">
        <v>2.0</v>
      </c>
      <c r="J239" s="86"/>
      <c r="K239" s="77">
        <f t="shared" si="1"/>
        <v>0.102189781</v>
      </c>
      <c r="L239" s="62" t="str">
        <f t="shared" si="6"/>
        <v>Oct-2022</v>
      </c>
      <c r="M239" s="62">
        <f t="shared" si="7"/>
        <v>2022</v>
      </c>
      <c r="N239" s="51" t="s">
        <v>25</v>
      </c>
      <c r="O239" s="51" t="s">
        <v>26</v>
      </c>
      <c r="P239" s="49"/>
      <c r="Q239" s="49"/>
      <c r="R239" s="49"/>
    </row>
    <row r="240" ht="16.5" customHeight="1">
      <c r="A240" s="62" t="s">
        <v>609</v>
      </c>
      <c r="B240" s="83" t="s">
        <v>372</v>
      </c>
      <c r="C240" s="84">
        <v>44861.0</v>
      </c>
      <c r="D240" s="85"/>
      <c r="E240" s="86">
        <v>54.0</v>
      </c>
      <c r="F240" s="86">
        <v>68.0</v>
      </c>
      <c r="G240" s="86">
        <f t="shared" si="9"/>
        <v>5</v>
      </c>
      <c r="H240" s="86">
        <v>5.0</v>
      </c>
      <c r="I240" s="86"/>
      <c r="J240" s="86"/>
      <c r="K240" s="77">
        <f t="shared" si="1"/>
        <v>0.09259259259</v>
      </c>
      <c r="L240" s="62" t="str">
        <f t="shared" si="6"/>
        <v>Oct-2022</v>
      </c>
      <c r="M240" s="62">
        <f t="shared" si="7"/>
        <v>2022</v>
      </c>
      <c r="N240" s="51" t="s">
        <v>25</v>
      </c>
      <c r="O240" s="51" t="s">
        <v>370</v>
      </c>
      <c r="P240" s="49"/>
      <c r="Q240" s="49"/>
      <c r="R240" s="49"/>
    </row>
    <row r="241" ht="16.5" customHeight="1">
      <c r="A241" s="62" t="s">
        <v>610</v>
      </c>
      <c r="B241" s="83" t="s">
        <v>362</v>
      </c>
      <c r="C241" s="84">
        <v>44862.0</v>
      </c>
      <c r="D241" s="85"/>
      <c r="E241" s="86">
        <v>105.0</v>
      </c>
      <c r="F241" s="86">
        <v>121.0</v>
      </c>
      <c r="G241" s="86">
        <f t="shared" si="9"/>
        <v>9</v>
      </c>
      <c r="H241" s="86">
        <v>7.0</v>
      </c>
      <c r="I241" s="86">
        <v>2.0</v>
      </c>
      <c r="J241" s="86"/>
      <c r="K241" s="77">
        <f t="shared" si="1"/>
        <v>0.08571428571</v>
      </c>
      <c r="L241" s="62" t="str">
        <f t="shared" si="6"/>
        <v>Oct-2022</v>
      </c>
      <c r="M241" s="62">
        <f t="shared" si="7"/>
        <v>2022</v>
      </c>
      <c r="N241" s="51" t="s">
        <v>25</v>
      </c>
      <c r="O241" s="51" t="s">
        <v>26</v>
      </c>
      <c r="P241" s="49"/>
      <c r="Q241" s="49"/>
      <c r="R241" s="49"/>
    </row>
    <row r="242" ht="16.5" customHeight="1">
      <c r="A242" s="62" t="s">
        <v>611</v>
      </c>
      <c r="B242" s="83" t="s">
        <v>362</v>
      </c>
      <c r="C242" s="84">
        <v>44859.0</v>
      </c>
      <c r="D242" s="85"/>
      <c r="E242" s="86">
        <v>199.0</v>
      </c>
      <c r="F242" s="86">
        <v>263.0</v>
      </c>
      <c r="G242" s="86">
        <f t="shared" si="9"/>
        <v>6</v>
      </c>
      <c r="H242" s="86">
        <v>6.0</v>
      </c>
      <c r="I242" s="86"/>
      <c r="J242" s="86"/>
      <c r="K242" s="77">
        <f t="shared" si="1"/>
        <v>0.03015075377</v>
      </c>
      <c r="L242" s="62" t="str">
        <f t="shared" si="6"/>
        <v>Oct-2022</v>
      </c>
      <c r="M242" s="62">
        <f t="shared" si="7"/>
        <v>2022</v>
      </c>
      <c r="N242" s="51" t="s">
        <v>31</v>
      </c>
      <c r="O242" s="87" t="s">
        <v>31</v>
      </c>
      <c r="P242" s="49"/>
      <c r="Q242" s="49"/>
      <c r="R242" s="49"/>
    </row>
    <row r="243" ht="16.5" customHeight="1">
      <c r="A243" s="62" t="s">
        <v>612</v>
      </c>
      <c r="B243" s="83" t="s">
        <v>372</v>
      </c>
      <c r="C243" s="84">
        <v>44836.0</v>
      </c>
      <c r="D243" s="85"/>
      <c r="E243" s="86">
        <v>84.0</v>
      </c>
      <c r="F243" s="86">
        <v>107.0</v>
      </c>
      <c r="G243" s="86">
        <f t="shared" si="9"/>
        <v>10</v>
      </c>
      <c r="H243" s="86">
        <v>7.0</v>
      </c>
      <c r="I243" s="86">
        <v>3.0</v>
      </c>
      <c r="J243" s="86"/>
      <c r="K243" s="77">
        <f t="shared" si="1"/>
        <v>0.119047619</v>
      </c>
      <c r="L243" s="62" t="str">
        <f t="shared" si="6"/>
        <v>Oct-2022</v>
      </c>
      <c r="M243" s="62">
        <f t="shared" si="7"/>
        <v>2022</v>
      </c>
      <c r="N243" s="51" t="s">
        <v>25</v>
      </c>
      <c r="O243" s="51" t="s">
        <v>370</v>
      </c>
      <c r="P243" s="49"/>
      <c r="Q243" s="49"/>
      <c r="R243" s="49"/>
    </row>
    <row r="244" ht="16.5" customHeight="1">
      <c r="A244" s="62" t="s">
        <v>613</v>
      </c>
      <c r="B244" s="83" t="s">
        <v>362</v>
      </c>
      <c r="C244" s="84">
        <v>44839.0</v>
      </c>
      <c r="D244" s="85"/>
      <c r="E244" s="86">
        <v>140.0</v>
      </c>
      <c r="F244" s="86">
        <v>152.0</v>
      </c>
      <c r="G244" s="86">
        <f t="shared" si="9"/>
        <v>9</v>
      </c>
      <c r="H244" s="86">
        <v>9.0</v>
      </c>
      <c r="I244" s="86"/>
      <c r="J244" s="86"/>
      <c r="K244" s="77">
        <f t="shared" si="1"/>
        <v>0.06428571429</v>
      </c>
      <c r="L244" s="62" t="str">
        <f t="shared" si="6"/>
        <v>Oct-2022</v>
      </c>
      <c r="M244" s="62">
        <f t="shared" si="7"/>
        <v>2022</v>
      </c>
      <c r="N244" s="51" t="s">
        <v>25</v>
      </c>
      <c r="O244" s="51" t="s">
        <v>26</v>
      </c>
      <c r="P244" s="49"/>
      <c r="Q244" s="49"/>
      <c r="R244" s="49"/>
    </row>
    <row r="245" ht="16.5" customHeight="1">
      <c r="A245" s="62" t="s">
        <v>614</v>
      </c>
      <c r="B245" s="83" t="s">
        <v>362</v>
      </c>
      <c r="C245" s="84">
        <v>44840.0</v>
      </c>
      <c r="D245" s="85"/>
      <c r="E245" s="86">
        <v>124.0</v>
      </c>
      <c r="F245" s="86">
        <v>148.0</v>
      </c>
      <c r="G245" s="86">
        <f t="shared" si="9"/>
        <v>4</v>
      </c>
      <c r="H245" s="86">
        <v>4.0</v>
      </c>
      <c r="I245" s="86"/>
      <c r="J245" s="86"/>
      <c r="K245" s="77">
        <f t="shared" si="1"/>
        <v>0.03225806452</v>
      </c>
      <c r="L245" s="62" t="str">
        <f t="shared" si="6"/>
        <v>Oct-2022</v>
      </c>
      <c r="M245" s="62">
        <f t="shared" si="7"/>
        <v>2022</v>
      </c>
      <c r="N245" s="51" t="s">
        <v>31</v>
      </c>
      <c r="O245" s="87" t="s">
        <v>615</v>
      </c>
      <c r="P245" s="49"/>
      <c r="Q245" s="49"/>
      <c r="R245" s="49"/>
    </row>
    <row r="246" ht="16.5" customHeight="1">
      <c r="A246" s="62" t="s">
        <v>616</v>
      </c>
      <c r="B246" s="83" t="s">
        <v>362</v>
      </c>
      <c r="C246" s="84">
        <v>44854.0</v>
      </c>
      <c r="D246" s="85"/>
      <c r="E246" s="86">
        <v>148.0</v>
      </c>
      <c r="F246" s="86">
        <v>157.0</v>
      </c>
      <c r="G246" s="86">
        <f t="shared" si="9"/>
        <v>4</v>
      </c>
      <c r="H246" s="86">
        <v>4.0</v>
      </c>
      <c r="I246" s="86"/>
      <c r="J246" s="86"/>
      <c r="K246" s="77">
        <f t="shared" si="1"/>
        <v>0.02702702703</v>
      </c>
      <c r="L246" s="62" t="str">
        <f t="shared" si="6"/>
        <v>Oct-2022</v>
      </c>
      <c r="M246" s="62">
        <f t="shared" si="7"/>
        <v>2022</v>
      </c>
      <c r="N246" s="51" t="s">
        <v>25</v>
      </c>
      <c r="O246" s="51" t="s">
        <v>370</v>
      </c>
      <c r="P246" s="49"/>
      <c r="Q246" s="49"/>
      <c r="R246" s="49"/>
    </row>
    <row r="247" ht="16.5" customHeight="1">
      <c r="A247" s="62" t="s">
        <v>617</v>
      </c>
      <c r="B247" s="83" t="s">
        <v>362</v>
      </c>
      <c r="C247" s="84">
        <v>44839.0</v>
      </c>
      <c r="D247" s="85"/>
      <c r="E247" s="86">
        <v>187.0</v>
      </c>
      <c r="F247" s="86">
        <v>209.0</v>
      </c>
      <c r="G247" s="86">
        <f t="shared" si="9"/>
        <v>6</v>
      </c>
      <c r="H247" s="86">
        <v>6.0</v>
      </c>
      <c r="I247" s="86"/>
      <c r="J247" s="86"/>
      <c r="K247" s="77">
        <f t="shared" si="1"/>
        <v>0.0320855615</v>
      </c>
      <c r="L247" s="62" t="str">
        <f t="shared" si="6"/>
        <v>Oct-2022</v>
      </c>
      <c r="M247" s="62">
        <f t="shared" si="7"/>
        <v>2022</v>
      </c>
      <c r="N247" s="51" t="s">
        <v>31</v>
      </c>
      <c r="O247" s="88" t="s">
        <v>31</v>
      </c>
      <c r="P247" s="49"/>
      <c r="Q247" s="49"/>
      <c r="R247" s="49"/>
    </row>
    <row r="248" ht="16.5" customHeight="1">
      <c r="A248" s="89"/>
      <c r="C248" s="90"/>
      <c r="D248" s="91"/>
      <c r="E248" s="92"/>
      <c r="F248" s="92"/>
      <c r="G248" s="92"/>
      <c r="H248" s="92"/>
      <c r="I248" s="92"/>
      <c r="J248" s="92"/>
      <c r="N248" s="32"/>
      <c r="O248" s="32"/>
    </row>
    <row r="249" ht="16.5" customHeight="1">
      <c r="A249" s="89"/>
      <c r="C249" s="90"/>
      <c r="D249" s="91"/>
      <c r="E249" s="92"/>
      <c r="F249" s="92"/>
      <c r="G249" s="92"/>
      <c r="H249" s="92"/>
      <c r="I249" s="92"/>
      <c r="J249" s="92"/>
      <c r="N249" s="32"/>
      <c r="O249" s="32"/>
    </row>
    <row r="250" ht="16.5" customHeight="1">
      <c r="A250" s="89"/>
      <c r="C250" s="90"/>
      <c r="D250" s="91"/>
      <c r="E250" s="92"/>
      <c r="F250" s="92"/>
      <c r="G250" s="92"/>
      <c r="H250" s="92"/>
      <c r="I250" s="92"/>
      <c r="J250" s="92"/>
      <c r="N250" s="32"/>
      <c r="O250" s="32"/>
    </row>
    <row r="251" ht="16.5" customHeight="1">
      <c r="A251" s="89"/>
      <c r="C251" s="90"/>
      <c r="D251" s="91"/>
      <c r="E251" s="92"/>
      <c r="F251" s="92"/>
      <c r="G251" s="92"/>
      <c r="H251" s="92"/>
      <c r="I251" s="92"/>
      <c r="J251" s="92"/>
      <c r="N251" s="32"/>
      <c r="O251" s="32"/>
    </row>
    <row r="252" ht="16.5" customHeight="1">
      <c r="A252" s="89"/>
      <c r="C252" s="90"/>
      <c r="D252" s="91"/>
      <c r="E252" s="92"/>
      <c r="F252" s="92"/>
      <c r="G252" s="92"/>
      <c r="H252" s="92"/>
      <c r="I252" s="92"/>
      <c r="J252" s="92"/>
      <c r="N252" s="32"/>
      <c r="O252" s="32"/>
    </row>
    <row r="253" ht="16.5" customHeight="1">
      <c r="A253" s="89"/>
      <c r="C253" s="90"/>
      <c r="D253" s="91"/>
      <c r="E253" s="92"/>
      <c r="F253" s="92"/>
      <c r="G253" s="92"/>
      <c r="H253" s="92"/>
      <c r="I253" s="92"/>
      <c r="J253" s="92"/>
      <c r="N253" s="32"/>
      <c r="O253" s="32"/>
    </row>
    <row r="254" ht="16.5" customHeight="1">
      <c r="A254" s="89"/>
      <c r="C254" s="90"/>
      <c r="D254" s="91"/>
      <c r="E254" s="92"/>
      <c r="F254" s="92"/>
      <c r="G254" s="92"/>
      <c r="H254" s="92"/>
      <c r="I254" s="92"/>
      <c r="J254" s="92"/>
      <c r="N254" s="32"/>
      <c r="O254" s="32"/>
    </row>
    <row r="255" ht="16.5" customHeight="1">
      <c r="A255" s="89"/>
      <c r="C255" s="90"/>
      <c r="D255" s="91"/>
      <c r="E255" s="92"/>
      <c r="F255" s="92"/>
      <c r="G255" s="92"/>
      <c r="H255" s="92"/>
      <c r="I255" s="92"/>
      <c r="J255" s="92"/>
      <c r="N255" s="32"/>
      <c r="O255" s="32"/>
    </row>
    <row r="256" ht="16.5" customHeight="1">
      <c r="A256" s="89"/>
      <c r="C256" s="90"/>
      <c r="D256" s="91"/>
      <c r="E256" s="92"/>
      <c r="F256" s="92"/>
      <c r="G256" s="92"/>
      <c r="H256" s="92"/>
      <c r="I256" s="92"/>
      <c r="J256" s="92"/>
      <c r="N256" s="32"/>
      <c r="O256" s="32"/>
    </row>
    <row r="257" ht="16.5" customHeight="1">
      <c r="A257" s="89"/>
      <c r="C257" s="90"/>
      <c r="D257" s="91"/>
      <c r="E257" s="92"/>
      <c r="F257" s="92"/>
      <c r="G257" s="92"/>
      <c r="H257" s="92"/>
      <c r="I257" s="92"/>
      <c r="J257" s="92"/>
      <c r="N257" s="32"/>
      <c r="O257" s="32"/>
    </row>
    <row r="258" ht="16.5" customHeight="1">
      <c r="A258" s="89"/>
      <c r="C258" s="90"/>
      <c r="D258" s="91"/>
      <c r="E258" s="92"/>
      <c r="F258" s="92"/>
      <c r="G258" s="92"/>
      <c r="H258" s="92"/>
      <c r="I258" s="92"/>
      <c r="J258" s="92"/>
      <c r="N258" s="32"/>
      <c r="O258" s="32"/>
    </row>
    <row r="259" ht="16.5" customHeight="1">
      <c r="A259" s="89"/>
      <c r="C259" s="90"/>
      <c r="D259" s="91"/>
      <c r="E259" s="92"/>
      <c r="F259" s="92"/>
      <c r="G259" s="92"/>
      <c r="H259" s="92"/>
      <c r="I259" s="92"/>
      <c r="J259" s="92"/>
      <c r="N259" s="32"/>
      <c r="O259" s="32"/>
    </row>
    <row r="260" ht="16.5" customHeight="1">
      <c r="A260" s="89"/>
      <c r="C260" s="90"/>
      <c r="D260" s="91"/>
      <c r="E260" s="92"/>
      <c r="F260" s="92"/>
      <c r="G260" s="92"/>
      <c r="H260" s="92"/>
      <c r="I260" s="92"/>
      <c r="J260" s="92"/>
      <c r="N260" s="32"/>
      <c r="O260" s="32"/>
    </row>
    <row r="261" ht="16.5" customHeight="1">
      <c r="A261" s="89"/>
      <c r="C261" s="90"/>
      <c r="D261" s="91"/>
      <c r="E261" s="92"/>
      <c r="F261" s="92"/>
      <c r="G261" s="92"/>
      <c r="H261" s="92"/>
      <c r="I261" s="92"/>
      <c r="J261" s="92"/>
      <c r="N261" s="32"/>
      <c r="O261" s="32"/>
    </row>
    <row r="262" ht="16.5" customHeight="1">
      <c r="A262" s="89"/>
      <c r="C262" s="90"/>
      <c r="D262" s="91"/>
      <c r="E262" s="92"/>
      <c r="F262" s="92"/>
      <c r="G262" s="92"/>
      <c r="H262" s="92"/>
      <c r="I262" s="92"/>
      <c r="J262" s="92"/>
      <c r="N262" s="32"/>
      <c r="O262" s="32"/>
    </row>
    <row r="263" ht="16.5" customHeight="1">
      <c r="A263" s="89"/>
      <c r="C263" s="90"/>
      <c r="D263" s="91"/>
      <c r="E263" s="92"/>
      <c r="F263" s="92"/>
      <c r="G263" s="92"/>
      <c r="H263" s="92"/>
      <c r="I263" s="92"/>
      <c r="J263" s="92"/>
      <c r="N263" s="32"/>
      <c r="O263" s="32"/>
    </row>
    <row r="264" ht="16.5" customHeight="1">
      <c r="A264" s="89"/>
      <c r="C264" s="90"/>
      <c r="D264" s="91"/>
      <c r="E264" s="92"/>
      <c r="F264" s="92"/>
      <c r="G264" s="92"/>
      <c r="H264" s="92"/>
      <c r="I264" s="92"/>
      <c r="J264" s="92"/>
      <c r="N264" s="32"/>
      <c r="O264" s="32"/>
    </row>
    <row r="265" ht="16.5" customHeight="1">
      <c r="A265" s="89"/>
      <c r="C265" s="90"/>
      <c r="D265" s="91"/>
      <c r="E265" s="92"/>
      <c r="F265" s="92"/>
      <c r="G265" s="92"/>
      <c r="H265" s="92"/>
      <c r="I265" s="92"/>
      <c r="J265" s="92"/>
      <c r="N265" s="32"/>
      <c r="O265" s="32"/>
    </row>
    <row r="266" ht="16.5" customHeight="1">
      <c r="A266" s="89"/>
      <c r="C266" s="90"/>
      <c r="D266" s="91"/>
      <c r="E266" s="92"/>
      <c r="F266" s="92"/>
      <c r="G266" s="92"/>
      <c r="H266" s="92"/>
      <c r="I266" s="92"/>
      <c r="J266" s="92"/>
      <c r="N266" s="32"/>
      <c r="O266" s="32"/>
    </row>
    <row r="267" ht="16.5" customHeight="1">
      <c r="A267" s="89"/>
      <c r="C267" s="90"/>
      <c r="D267" s="91"/>
      <c r="E267" s="92"/>
      <c r="F267" s="92"/>
      <c r="G267" s="92"/>
      <c r="H267" s="92"/>
      <c r="I267" s="92"/>
      <c r="J267" s="92"/>
      <c r="N267" s="32"/>
      <c r="O267" s="32"/>
    </row>
    <row r="268" ht="16.5" customHeight="1">
      <c r="A268" s="89"/>
      <c r="C268" s="90"/>
      <c r="D268" s="91"/>
      <c r="E268" s="92"/>
      <c r="F268" s="92"/>
      <c r="G268" s="92"/>
      <c r="H268" s="92"/>
      <c r="I268" s="92"/>
      <c r="J268" s="92"/>
      <c r="N268" s="32"/>
      <c r="O268" s="32"/>
    </row>
    <row r="269" ht="16.5" customHeight="1">
      <c r="A269" s="89"/>
      <c r="C269" s="90"/>
      <c r="D269" s="91"/>
      <c r="E269" s="92"/>
      <c r="F269" s="92"/>
      <c r="G269" s="92"/>
      <c r="H269" s="92"/>
      <c r="I269" s="92"/>
      <c r="J269" s="92"/>
      <c r="N269" s="32"/>
      <c r="O269" s="32"/>
    </row>
    <row r="270" ht="16.5" customHeight="1">
      <c r="A270" s="89"/>
      <c r="C270" s="90"/>
      <c r="D270" s="91"/>
      <c r="E270" s="92"/>
      <c r="F270" s="92"/>
      <c r="G270" s="92"/>
      <c r="H270" s="92"/>
      <c r="I270" s="92"/>
      <c r="J270" s="92"/>
      <c r="N270" s="32"/>
      <c r="O270" s="32"/>
    </row>
    <row r="271" ht="16.5" customHeight="1">
      <c r="A271" s="89"/>
      <c r="C271" s="90"/>
      <c r="D271" s="91"/>
      <c r="E271" s="92"/>
      <c r="F271" s="92"/>
      <c r="G271" s="92"/>
      <c r="H271" s="92"/>
      <c r="I271" s="92"/>
      <c r="J271" s="92"/>
      <c r="N271" s="32"/>
      <c r="O271" s="32"/>
    </row>
    <row r="272" ht="16.5" customHeight="1">
      <c r="A272" s="89"/>
      <c r="C272" s="90"/>
      <c r="D272" s="91"/>
      <c r="E272" s="92"/>
      <c r="F272" s="92"/>
      <c r="G272" s="92"/>
      <c r="H272" s="92"/>
      <c r="I272" s="92"/>
      <c r="J272" s="92"/>
      <c r="N272" s="32"/>
      <c r="O272" s="32"/>
    </row>
    <row r="273" ht="16.5" customHeight="1">
      <c r="A273" s="89"/>
      <c r="C273" s="90"/>
      <c r="D273" s="91"/>
      <c r="E273" s="92"/>
      <c r="F273" s="92"/>
      <c r="G273" s="92"/>
      <c r="H273" s="92"/>
      <c r="I273" s="92"/>
      <c r="J273" s="92"/>
      <c r="N273" s="32"/>
      <c r="O273" s="32"/>
    </row>
    <row r="274" ht="16.5" customHeight="1">
      <c r="A274" s="89"/>
      <c r="C274" s="90"/>
      <c r="D274" s="91"/>
      <c r="E274" s="92"/>
      <c r="F274" s="92"/>
      <c r="G274" s="92"/>
      <c r="H274" s="92"/>
      <c r="I274" s="92"/>
      <c r="J274" s="92"/>
      <c r="N274" s="32"/>
      <c r="O274" s="32"/>
    </row>
    <row r="275" ht="16.5" customHeight="1">
      <c r="A275" s="89"/>
      <c r="C275" s="90"/>
      <c r="D275" s="91"/>
      <c r="E275" s="92"/>
      <c r="F275" s="92"/>
      <c r="G275" s="92"/>
      <c r="H275" s="92"/>
      <c r="I275" s="92"/>
      <c r="J275" s="92"/>
      <c r="N275" s="32"/>
      <c r="O275" s="32"/>
    </row>
    <row r="276" ht="16.5" customHeight="1">
      <c r="A276" s="89"/>
      <c r="C276" s="90"/>
      <c r="D276" s="91"/>
      <c r="E276" s="92"/>
      <c r="F276" s="92"/>
      <c r="G276" s="92"/>
      <c r="H276" s="92"/>
      <c r="I276" s="92"/>
      <c r="J276" s="92"/>
      <c r="N276" s="32"/>
      <c r="O276" s="32"/>
    </row>
    <row r="277" ht="16.5" customHeight="1">
      <c r="A277" s="89"/>
      <c r="C277" s="90"/>
      <c r="D277" s="91"/>
      <c r="E277" s="92"/>
      <c r="F277" s="92"/>
      <c r="G277" s="92"/>
      <c r="H277" s="92"/>
      <c r="I277" s="92"/>
      <c r="J277" s="92"/>
      <c r="N277" s="32"/>
      <c r="O277" s="32"/>
    </row>
    <row r="278" ht="16.5" customHeight="1">
      <c r="A278" s="89"/>
      <c r="C278" s="90"/>
      <c r="D278" s="91"/>
      <c r="E278" s="92"/>
      <c r="F278" s="92"/>
      <c r="G278" s="92"/>
      <c r="H278" s="92"/>
      <c r="I278" s="92"/>
      <c r="J278" s="92"/>
      <c r="N278" s="32"/>
      <c r="O278" s="32"/>
    </row>
    <row r="279" ht="16.5" customHeight="1">
      <c r="A279" s="89"/>
      <c r="C279" s="90"/>
      <c r="D279" s="91"/>
      <c r="E279" s="92"/>
      <c r="F279" s="92"/>
      <c r="G279" s="92"/>
      <c r="H279" s="92"/>
      <c r="I279" s="92"/>
      <c r="J279" s="92"/>
      <c r="N279" s="32"/>
      <c r="O279" s="32"/>
    </row>
    <row r="280" ht="16.5" customHeight="1">
      <c r="A280" s="89"/>
      <c r="C280" s="90"/>
      <c r="D280" s="91"/>
      <c r="E280" s="92"/>
      <c r="F280" s="92"/>
      <c r="G280" s="92"/>
      <c r="H280" s="92"/>
      <c r="I280" s="92"/>
      <c r="J280" s="92"/>
      <c r="N280" s="32"/>
      <c r="O280" s="32"/>
    </row>
    <row r="281" ht="16.5" customHeight="1">
      <c r="A281" s="89"/>
      <c r="C281" s="90"/>
      <c r="D281" s="91"/>
      <c r="E281" s="92"/>
      <c r="F281" s="92"/>
      <c r="G281" s="92"/>
      <c r="H281" s="92"/>
      <c r="I281" s="92"/>
      <c r="J281" s="92"/>
      <c r="N281" s="32"/>
      <c r="O281" s="32"/>
    </row>
    <row r="282" ht="16.5" customHeight="1">
      <c r="A282" s="89"/>
      <c r="C282" s="90"/>
      <c r="D282" s="91"/>
      <c r="E282" s="92"/>
      <c r="F282" s="92"/>
      <c r="G282" s="92"/>
      <c r="H282" s="92"/>
      <c r="I282" s="92"/>
      <c r="J282" s="92"/>
      <c r="N282" s="32"/>
      <c r="O282" s="32"/>
    </row>
    <row r="283" ht="16.5" customHeight="1">
      <c r="A283" s="89"/>
      <c r="C283" s="90"/>
      <c r="D283" s="91"/>
      <c r="E283" s="92"/>
      <c r="F283" s="92"/>
      <c r="G283" s="92"/>
      <c r="H283" s="92"/>
      <c r="I283" s="92"/>
      <c r="J283" s="92"/>
      <c r="N283" s="32"/>
      <c r="O283" s="32"/>
    </row>
    <row r="284" ht="16.5" customHeight="1">
      <c r="A284" s="89"/>
      <c r="C284" s="90"/>
      <c r="D284" s="91"/>
      <c r="E284" s="92"/>
      <c r="F284" s="92"/>
      <c r="G284" s="92"/>
      <c r="H284" s="92"/>
      <c r="I284" s="92"/>
      <c r="J284" s="92"/>
      <c r="N284" s="32"/>
      <c r="O284" s="32"/>
    </row>
    <row r="285" ht="16.5" customHeight="1">
      <c r="A285" s="89"/>
      <c r="C285" s="90"/>
      <c r="D285" s="91"/>
      <c r="E285" s="92"/>
      <c r="F285" s="92"/>
      <c r="G285" s="92"/>
      <c r="H285" s="92"/>
      <c r="I285" s="92"/>
      <c r="J285" s="92"/>
      <c r="N285" s="32"/>
      <c r="O285" s="32"/>
    </row>
    <row r="286" ht="16.5" customHeight="1">
      <c r="A286" s="89"/>
      <c r="C286" s="90"/>
      <c r="D286" s="91"/>
      <c r="E286" s="92"/>
      <c r="F286" s="92"/>
      <c r="G286" s="92"/>
      <c r="H286" s="92"/>
      <c r="I286" s="92"/>
      <c r="J286" s="92"/>
      <c r="N286" s="32"/>
      <c r="O286" s="32"/>
    </row>
    <row r="287" ht="16.5" customHeight="1">
      <c r="A287" s="89"/>
      <c r="C287" s="90"/>
      <c r="D287" s="91"/>
      <c r="E287" s="92"/>
      <c r="F287" s="92"/>
      <c r="G287" s="92"/>
      <c r="H287" s="92"/>
      <c r="I287" s="92"/>
      <c r="J287" s="92"/>
      <c r="N287" s="32"/>
      <c r="O287" s="32"/>
    </row>
    <row r="288" ht="16.5" customHeight="1">
      <c r="A288" s="89"/>
      <c r="C288" s="90"/>
      <c r="D288" s="91"/>
      <c r="E288" s="92"/>
      <c r="F288" s="92"/>
      <c r="G288" s="92"/>
      <c r="H288" s="92"/>
      <c r="I288" s="92"/>
      <c r="J288" s="92"/>
      <c r="N288" s="32"/>
      <c r="O288" s="32"/>
    </row>
    <row r="289" ht="16.5" customHeight="1">
      <c r="A289" s="89"/>
      <c r="C289" s="90"/>
      <c r="D289" s="91"/>
      <c r="E289" s="92"/>
      <c r="F289" s="92"/>
      <c r="G289" s="92"/>
      <c r="H289" s="92"/>
      <c r="I289" s="92"/>
      <c r="J289" s="92"/>
      <c r="N289" s="32"/>
      <c r="O289" s="32"/>
    </row>
    <row r="290" ht="16.5" customHeight="1">
      <c r="A290" s="89"/>
      <c r="C290" s="90"/>
      <c r="D290" s="91"/>
      <c r="E290" s="92"/>
      <c r="F290" s="92"/>
      <c r="G290" s="92"/>
      <c r="H290" s="92"/>
      <c r="I290" s="92"/>
      <c r="J290" s="92"/>
      <c r="N290" s="32"/>
      <c r="O290" s="32"/>
    </row>
    <row r="291" ht="16.5" customHeight="1">
      <c r="A291" s="89"/>
      <c r="C291" s="90"/>
      <c r="D291" s="91"/>
      <c r="E291" s="92"/>
      <c r="F291" s="92"/>
      <c r="G291" s="92"/>
      <c r="H291" s="92"/>
      <c r="I291" s="92"/>
      <c r="J291" s="92"/>
      <c r="N291" s="32"/>
      <c r="O291" s="32"/>
    </row>
    <row r="292" ht="16.5" customHeight="1">
      <c r="A292" s="89"/>
      <c r="C292" s="90"/>
      <c r="D292" s="91"/>
      <c r="E292" s="92"/>
      <c r="F292" s="92"/>
      <c r="G292" s="92"/>
      <c r="H292" s="92"/>
      <c r="I292" s="92"/>
      <c r="J292" s="92"/>
      <c r="N292" s="32"/>
      <c r="O292" s="32"/>
    </row>
    <row r="293" ht="16.5" customHeight="1">
      <c r="A293" s="89"/>
      <c r="C293" s="90"/>
      <c r="D293" s="91"/>
      <c r="E293" s="92"/>
      <c r="F293" s="92"/>
      <c r="G293" s="92"/>
      <c r="H293" s="92"/>
      <c r="I293" s="92"/>
      <c r="J293" s="92"/>
      <c r="N293" s="32"/>
      <c r="O293" s="32"/>
    </row>
    <row r="294" ht="16.5" customHeight="1">
      <c r="A294" s="89"/>
      <c r="C294" s="90"/>
      <c r="D294" s="91"/>
      <c r="E294" s="92"/>
      <c r="F294" s="92"/>
      <c r="G294" s="92"/>
      <c r="H294" s="92"/>
      <c r="I294" s="92"/>
      <c r="J294" s="92"/>
      <c r="N294" s="32"/>
      <c r="O294" s="32"/>
    </row>
    <row r="295" ht="16.5" customHeight="1">
      <c r="A295" s="89"/>
      <c r="C295" s="90"/>
      <c r="D295" s="91"/>
      <c r="E295" s="92"/>
      <c r="F295" s="92"/>
      <c r="G295" s="92"/>
      <c r="H295" s="92"/>
      <c r="I295" s="92"/>
      <c r="J295" s="92"/>
      <c r="N295" s="32"/>
      <c r="O295" s="32"/>
    </row>
    <row r="296" ht="16.5" customHeight="1">
      <c r="A296" s="89"/>
      <c r="C296" s="90"/>
      <c r="D296" s="91"/>
      <c r="E296" s="92"/>
      <c r="F296" s="92"/>
      <c r="G296" s="92"/>
      <c r="H296" s="92"/>
      <c r="I296" s="92"/>
      <c r="J296" s="92"/>
      <c r="N296" s="32"/>
      <c r="O296" s="32"/>
    </row>
    <row r="297" ht="16.5" customHeight="1">
      <c r="A297" s="89"/>
      <c r="C297" s="90"/>
      <c r="D297" s="91"/>
      <c r="E297" s="92"/>
      <c r="F297" s="92"/>
      <c r="G297" s="92"/>
      <c r="H297" s="92"/>
      <c r="I297" s="92"/>
      <c r="J297" s="92"/>
      <c r="N297" s="32"/>
      <c r="O297" s="32"/>
    </row>
    <row r="298" ht="16.5" customHeight="1">
      <c r="A298" s="89"/>
      <c r="C298" s="90"/>
      <c r="D298" s="91"/>
      <c r="E298" s="92"/>
      <c r="F298" s="92"/>
      <c r="G298" s="92"/>
      <c r="H298" s="92"/>
      <c r="I298" s="92"/>
      <c r="J298" s="92"/>
      <c r="N298" s="32"/>
      <c r="O298" s="32"/>
    </row>
    <row r="299" ht="16.5" customHeight="1">
      <c r="A299" s="89"/>
      <c r="C299" s="90"/>
      <c r="D299" s="91"/>
      <c r="E299" s="92"/>
      <c r="F299" s="92"/>
      <c r="G299" s="92"/>
      <c r="H299" s="92"/>
      <c r="I299" s="92"/>
      <c r="J299" s="92"/>
      <c r="N299" s="32"/>
      <c r="O299" s="32"/>
    </row>
    <row r="300" ht="16.5" customHeight="1">
      <c r="A300" s="89"/>
      <c r="C300" s="90"/>
      <c r="D300" s="91"/>
      <c r="E300" s="92"/>
      <c r="F300" s="92"/>
      <c r="G300" s="92"/>
      <c r="H300" s="92"/>
      <c r="I300" s="92"/>
      <c r="J300" s="92"/>
      <c r="N300" s="32"/>
      <c r="O300" s="32"/>
    </row>
    <row r="301" ht="16.5" customHeight="1">
      <c r="A301" s="89"/>
      <c r="C301" s="90"/>
      <c r="D301" s="91"/>
      <c r="E301" s="92"/>
      <c r="F301" s="92"/>
      <c r="G301" s="92"/>
      <c r="H301" s="92"/>
      <c r="I301" s="92"/>
      <c r="J301" s="92"/>
      <c r="N301" s="32"/>
      <c r="O301" s="32"/>
    </row>
    <row r="302" ht="16.5" customHeight="1">
      <c r="A302" s="89"/>
      <c r="C302" s="90"/>
      <c r="D302" s="91"/>
      <c r="E302" s="92"/>
      <c r="F302" s="92"/>
      <c r="G302" s="92"/>
      <c r="H302" s="92"/>
      <c r="I302" s="92"/>
      <c r="J302" s="92"/>
      <c r="N302" s="32"/>
      <c r="O302" s="32"/>
    </row>
    <row r="303" ht="16.5" customHeight="1">
      <c r="A303" s="89"/>
      <c r="C303" s="90"/>
      <c r="D303" s="91"/>
      <c r="E303" s="92"/>
      <c r="F303" s="92"/>
      <c r="G303" s="92"/>
      <c r="H303" s="92"/>
      <c r="I303" s="92"/>
      <c r="J303" s="92"/>
      <c r="N303" s="32"/>
      <c r="O303" s="32"/>
    </row>
    <row r="304" ht="16.5" customHeight="1">
      <c r="A304" s="89"/>
      <c r="C304" s="90"/>
      <c r="D304" s="91"/>
      <c r="E304" s="92"/>
      <c r="F304" s="92"/>
      <c r="G304" s="92"/>
      <c r="H304" s="92"/>
      <c r="I304" s="92"/>
      <c r="J304" s="92"/>
      <c r="N304" s="32"/>
      <c r="O304" s="32"/>
    </row>
    <row r="305" ht="16.5" customHeight="1">
      <c r="A305" s="89"/>
      <c r="C305" s="90"/>
      <c r="D305" s="91"/>
      <c r="E305" s="92"/>
      <c r="F305" s="92"/>
      <c r="G305" s="92"/>
      <c r="H305" s="92"/>
      <c r="I305" s="92"/>
      <c r="J305" s="92"/>
      <c r="N305" s="32"/>
      <c r="O305" s="32"/>
    </row>
    <row r="306" ht="16.5" customHeight="1">
      <c r="A306" s="89"/>
      <c r="C306" s="90"/>
      <c r="D306" s="91"/>
      <c r="E306" s="92"/>
      <c r="F306" s="92"/>
      <c r="G306" s="92"/>
      <c r="H306" s="92"/>
      <c r="I306" s="92"/>
      <c r="J306" s="92"/>
      <c r="N306" s="32"/>
      <c r="O306" s="32"/>
    </row>
    <row r="307" ht="16.5" customHeight="1">
      <c r="A307" s="89"/>
      <c r="C307" s="90"/>
      <c r="D307" s="91"/>
      <c r="E307" s="92"/>
      <c r="F307" s="92"/>
      <c r="G307" s="92"/>
      <c r="H307" s="92"/>
      <c r="I307" s="92"/>
      <c r="J307" s="92"/>
      <c r="N307" s="32"/>
      <c r="O307" s="32"/>
    </row>
    <row r="308" ht="16.5" customHeight="1">
      <c r="A308" s="89"/>
      <c r="C308" s="90"/>
      <c r="D308" s="91"/>
      <c r="E308" s="92"/>
      <c r="F308" s="92"/>
      <c r="G308" s="92"/>
      <c r="H308" s="92"/>
      <c r="I308" s="92"/>
      <c r="J308" s="92"/>
      <c r="N308" s="32"/>
      <c r="O308" s="32"/>
    </row>
    <row r="309" ht="16.5" customHeight="1">
      <c r="A309" s="89"/>
      <c r="C309" s="90"/>
      <c r="D309" s="91"/>
      <c r="E309" s="92"/>
      <c r="F309" s="92"/>
      <c r="G309" s="92"/>
      <c r="H309" s="92"/>
      <c r="I309" s="92"/>
      <c r="J309" s="92"/>
      <c r="N309" s="32"/>
      <c r="O309" s="32"/>
    </row>
    <row r="310" ht="16.5" customHeight="1">
      <c r="A310" s="89"/>
      <c r="C310" s="90"/>
      <c r="D310" s="91"/>
      <c r="E310" s="92"/>
      <c r="F310" s="92"/>
      <c r="G310" s="92"/>
      <c r="H310" s="92"/>
      <c r="I310" s="92"/>
      <c r="J310" s="92"/>
      <c r="N310" s="32"/>
      <c r="O310" s="32"/>
    </row>
    <row r="311" ht="16.5" customHeight="1">
      <c r="A311" s="89"/>
      <c r="C311" s="90"/>
      <c r="D311" s="91"/>
      <c r="E311" s="92"/>
      <c r="F311" s="92"/>
      <c r="G311" s="92"/>
      <c r="H311" s="92"/>
      <c r="I311" s="92"/>
      <c r="J311" s="92"/>
      <c r="N311" s="32"/>
      <c r="O311" s="32"/>
    </row>
    <row r="312" ht="16.5" customHeight="1">
      <c r="A312" s="89"/>
      <c r="C312" s="90"/>
      <c r="D312" s="91"/>
      <c r="E312" s="92"/>
      <c r="F312" s="92"/>
      <c r="G312" s="92"/>
      <c r="H312" s="92"/>
      <c r="I312" s="92"/>
      <c r="J312" s="92"/>
      <c r="N312" s="32"/>
      <c r="O312" s="32"/>
    </row>
    <row r="313" ht="16.5" customHeight="1">
      <c r="A313" s="89"/>
      <c r="C313" s="90"/>
      <c r="D313" s="91"/>
      <c r="E313" s="92"/>
      <c r="F313" s="92"/>
      <c r="G313" s="92"/>
      <c r="H313" s="92"/>
      <c r="I313" s="92"/>
      <c r="J313" s="92"/>
      <c r="N313" s="32"/>
      <c r="O313" s="32"/>
    </row>
    <row r="314" ht="16.5" customHeight="1">
      <c r="A314" s="89"/>
      <c r="C314" s="90"/>
      <c r="D314" s="91"/>
      <c r="E314" s="92"/>
      <c r="F314" s="92"/>
      <c r="G314" s="92"/>
      <c r="H314" s="92"/>
      <c r="I314" s="92"/>
      <c r="J314" s="92"/>
      <c r="N314" s="32"/>
      <c r="O314" s="32"/>
    </row>
    <row r="315" ht="16.5" customHeight="1">
      <c r="A315" s="89"/>
      <c r="C315" s="90"/>
      <c r="D315" s="91"/>
      <c r="E315" s="92"/>
      <c r="F315" s="92"/>
      <c r="G315" s="92"/>
      <c r="H315" s="92"/>
      <c r="I315" s="92"/>
      <c r="J315" s="92"/>
      <c r="N315" s="32"/>
      <c r="O315" s="32"/>
    </row>
    <row r="316" ht="16.5" customHeight="1">
      <c r="A316" s="89"/>
      <c r="C316" s="90"/>
      <c r="D316" s="91"/>
      <c r="E316" s="92"/>
      <c r="F316" s="92"/>
      <c r="G316" s="92"/>
      <c r="H316" s="92"/>
      <c r="I316" s="92"/>
      <c r="J316" s="92"/>
      <c r="N316" s="32"/>
      <c r="O316" s="32"/>
    </row>
    <row r="317" ht="16.5" customHeight="1">
      <c r="A317" s="89"/>
      <c r="C317" s="90"/>
      <c r="D317" s="91"/>
      <c r="E317" s="92"/>
      <c r="F317" s="92"/>
      <c r="G317" s="92"/>
      <c r="H317" s="92"/>
      <c r="I317" s="92"/>
      <c r="J317" s="92"/>
      <c r="N317" s="32"/>
      <c r="O317" s="32"/>
    </row>
    <row r="318" ht="16.5" customHeight="1">
      <c r="A318" s="89"/>
      <c r="C318" s="90"/>
      <c r="D318" s="91"/>
      <c r="E318" s="92"/>
      <c r="F318" s="92"/>
      <c r="G318" s="92"/>
      <c r="H318" s="92"/>
      <c r="I318" s="92"/>
      <c r="J318" s="92"/>
      <c r="N318" s="32"/>
      <c r="O318" s="32"/>
    </row>
    <row r="319" ht="16.5" customHeight="1">
      <c r="A319" s="89"/>
      <c r="C319" s="90"/>
      <c r="D319" s="91"/>
      <c r="E319" s="92"/>
      <c r="F319" s="92"/>
      <c r="G319" s="92"/>
      <c r="H319" s="92"/>
      <c r="I319" s="92"/>
      <c r="J319" s="92"/>
      <c r="N319" s="32"/>
      <c r="O319" s="32"/>
    </row>
    <row r="320" ht="16.5" customHeight="1">
      <c r="A320" s="89"/>
      <c r="C320" s="90"/>
      <c r="D320" s="91"/>
      <c r="E320" s="92"/>
      <c r="F320" s="92"/>
      <c r="G320" s="92"/>
      <c r="H320" s="92"/>
      <c r="I320" s="92"/>
      <c r="J320" s="92"/>
      <c r="N320" s="32"/>
      <c r="O320" s="32"/>
    </row>
    <row r="321" ht="16.5" customHeight="1">
      <c r="A321" s="89"/>
      <c r="C321" s="90"/>
      <c r="D321" s="91"/>
      <c r="E321" s="92"/>
      <c r="F321" s="92"/>
      <c r="G321" s="92"/>
      <c r="H321" s="92"/>
      <c r="I321" s="92"/>
      <c r="J321" s="92"/>
      <c r="N321" s="32"/>
      <c r="O321" s="32"/>
    </row>
    <row r="322" ht="16.5" customHeight="1">
      <c r="A322" s="89"/>
      <c r="C322" s="90"/>
      <c r="D322" s="91"/>
      <c r="E322" s="92"/>
      <c r="F322" s="92"/>
      <c r="G322" s="92"/>
      <c r="H322" s="92"/>
      <c r="I322" s="92"/>
      <c r="J322" s="92"/>
      <c r="N322" s="32"/>
      <c r="O322" s="32"/>
    </row>
    <row r="323" ht="16.5" customHeight="1">
      <c r="A323" s="89"/>
      <c r="C323" s="90"/>
      <c r="D323" s="91"/>
      <c r="E323" s="92"/>
      <c r="F323" s="92"/>
      <c r="G323" s="92"/>
      <c r="H323" s="92"/>
      <c r="I323" s="92"/>
      <c r="J323" s="92"/>
      <c r="N323" s="32"/>
      <c r="O323" s="32"/>
    </row>
    <row r="324" ht="16.5" customHeight="1">
      <c r="A324" s="89"/>
      <c r="C324" s="90"/>
      <c r="D324" s="91"/>
      <c r="E324" s="92"/>
      <c r="F324" s="92"/>
      <c r="G324" s="92"/>
      <c r="H324" s="92"/>
      <c r="I324" s="92"/>
      <c r="J324" s="92"/>
      <c r="N324" s="32"/>
      <c r="O324" s="32"/>
    </row>
    <row r="325" ht="16.5" customHeight="1">
      <c r="A325" s="89"/>
      <c r="C325" s="90"/>
      <c r="D325" s="91"/>
      <c r="E325" s="92"/>
      <c r="F325" s="92"/>
      <c r="G325" s="92"/>
      <c r="H325" s="92"/>
      <c r="I325" s="92"/>
      <c r="J325" s="92"/>
      <c r="N325" s="32"/>
      <c r="O325" s="32"/>
    </row>
    <row r="326" ht="16.5" customHeight="1">
      <c r="A326" s="89"/>
      <c r="C326" s="90"/>
      <c r="D326" s="91"/>
      <c r="E326" s="92"/>
      <c r="F326" s="92"/>
      <c r="G326" s="92"/>
      <c r="H326" s="92"/>
      <c r="I326" s="92"/>
      <c r="J326" s="92"/>
      <c r="N326" s="32"/>
      <c r="O326" s="32"/>
    </row>
    <row r="327" ht="16.5" customHeight="1">
      <c r="A327" s="89"/>
      <c r="C327" s="90"/>
      <c r="D327" s="91"/>
      <c r="E327" s="92"/>
      <c r="F327" s="92"/>
      <c r="G327" s="92"/>
      <c r="H327" s="92"/>
      <c r="I327" s="92"/>
      <c r="J327" s="92"/>
      <c r="N327" s="32"/>
      <c r="O327" s="32"/>
    </row>
    <row r="328" ht="16.5" customHeight="1">
      <c r="A328" s="89"/>
      <c r="C328" s="90"/>
      <c r="D328" s="91"/>
      <c r="E328" s="92"/>
      <c r="F328" s="92"/>
      <c r="G328" s="92"/>
      <c r="H328" s="92"/>
      <c r="I328" s="92"/>
      <c r="J328" s="92"/>
      <c r="N328" s="32"/>
      <c r="O328" s="32"/>
    </row>
    <row r="329" ht="16.5" customHeight="1">
      <c r="A329" s="89"/>
      <c r="C329" s="90"/>
      <c r="D329" s="91"/>
      <c r="E329" s="92"/>
      <c r="F329" s="92"/>
      <c r="G329" s="92"/>
      <c r="H329" s="92"/>
      <c r="I329" s="92"/>
      <c r="J329" s="92"/>
      <c r="N329" s="32"/>
      <c r="O329" s="32"/>
    </row>
    <row r="330" ht="16.5" customHeight="1">
      <c r="A330" s="89"/>
      <c r="C330" s="90"/>
      <c r="D330" s="91"/>
      <c r="E330" s="92"/>
      <c r="F330" s="92"/>
      <c r="G330" s="92"/>
      <c r="H330" s="92"/>
      <c r="I330" s="92"/>
      <c r="J330" s="92"/>
      <c r="N330" s="32"/>
      <c r="O330" s="32"/>
    </row>
    <row r="331" ht="16.5" customHeight="1">
      <c r="A331" s="89"/>
      <c r="C331" s="90"/>
      <c r="D331" s="91"/>
      <c r="E331" s="92"/>
      <c r="F331" s="92"/>
      <c r="G331" s="92"/>
      <c r="H331" s="92"/>
      <c r="I331" s="92"/>
      <c r="J331" s="92"/>
      <c r="N331" s="32"/>
      <c r="O331" s="32"/>
    </row>
    <row r="332" ht="16.5" customHeight="1">
      <c r="A332" s="89"/>
      <c r="C332" s="90"/>
      <c r="D332" s="91"/>
      <c r="E332" s="92"/>
      <c r="F332" s="92"/>
      <c r="G332" s="92"/>
      <c r="H332" s="92"/>
      <c r="I332" s="92"/>
      <c r="J332" s="92"/>
      <c r="N332" s="32"/>
      <c r="O332" s="32"/>
    </row>
    <row r="333" ht="16.5" customHeight="1">
      <c r="A333" s="89"/>
      <c r="C333" s="90"/>
      <c r="D333" s="91"/>
      <c r="E333" s="92"/>
      <c r="F333" s="92"/>
      <c r="G333" s="92"/>
      <c r="H333" s="92"/>
      <c r="I333" s="92"/>
      <c r="J333" s="92"/>
      <c r="N333" s="32"/>
      <c r="O333" s="32"/>
    </row>
    <row r="334" ht="16.5" customHeight="1">
      <c r="A334" s="89"/>
      <c r="C334" s="90"/>
      <c r="D334" s="91"/>
      <c r="E334" s="92"/>
      <c r="F334" s="92"/>
      <c r="G334" s="92"/>
      <c r="H334" s="92"/>
      <c r="I334" s="92"/>
      <c r="J334" s="92"/>
      <c r="N334" s="32"/>
      <c r="O334" s="32"/>
    </row>
    <row r="335" ht="16.5" customHeight="1">
      <c r="A335" s="89"/>
      <c r="C335" s="90"/>
      <c r="D335" s="91"/>
      <c r="E335" s="92"/>
      <c r="F335" s="92"/>
      <c r="G335" s="92"/>
      <c r="H335" s="92"/>
      <c r="I335" s="92"/>
      <c r="J335" s="92"/>
      <c r="N335" s="32"/>
      <c r="O335" s="32"/>
    </row>
    <row r="336" ht="16.5" customHeight="1">
      <c r="A336" s="89"/>
      <c r="C336" s="90"/>
      <c r="D336" s="91"/>
      <c r="E336" s="92"/>
      <c r="F336" s="92"/>
      <c r="G336" s="92"/>
      <c r="H336" s="92"/>
      <c r="I336" s="92"/>
      <c r="J336" s="92"/>
      <c r="N336" s="32"/>
      <c r="O336" s="32"/>
    </row>
    <row r="337" ht="16.5" customHeight="1">
      <c r="A337" s="89"/>
      <c r="C337" s="90"/>
      <c r="D337" s="91"/>
      <c r="E337" s="92"/>
      <c r="F337" s="92"/>
      <c r="G337" s="92"/>
      <c r="H337" s="92"/>
      <c r="I337" s="92"/>
      <c r="J337" s="92"/>
      <c r="N337" s="32"/>
      <c r="O337" s="32"/>
    </row>
    <row r="338" ht="16.5" customHeight="1">
      <c r="A338" s="89"/>
      <c r="C338" s="90"/>
      <c r="D338" s="91"/>
      <c r="E338" s="92"/>
      <c r="F338" s="92"/>
      <c r="G338" s="92"/>
      <c r="H338" s="92"/>
      <c r="I338" s="92"/>
      <c r="J338" s="92"/>
      <c r="N338" s="32"/>
      <c r="O338" s="32"/>
    </row>
    <row r="339" ht="16.5" customHeight="1">
      <c r="A339" s="89"/>
      <c r="C339" s="90"/>
      <c r="D339" s="91"/>
      <c r="E339" s="92"/>
      <c r="F339" s="92"/>
      <c r="G339" s="92"/>
      <c r="H339" s="92"/>
      <c r="I339" s="92"/>
      <c r="J339" s="92"/>
      <c r="N339" s="32"/>
      <c r="O339" s="32"/>
    </row>
    <row r="340" ht="16.5" customHeight="1">
      <c r="A340" s="89"/>
      <c r="C340" s="90"/>
      <c r="D340" s="91"/>
      <c r="E340" s="92"/>
      <c r="F340" s="92"/>
      <c r="G340" s="92"/>
      <c r="H340" s="92"/>
      <c r="I340" s="92"/>
      <c r="J340" s="92"/>
      <c r="N340" s="32"/>
      <c r="O340" s="32"/>
    </row>
    <row r="341" ht="16.5" customHeight="1">
      <c r="A341" s="89"/>
      <c r="C341" s="90"/>
      <c r="D341" s="91"/>
      <c r="E341" s="92"/>
      <c r="F341" s="92"/>
      <c r="G341" s="92"/>
      <c r="H341" s="92"/>
      <c r="I341" s="92"/>
      <c r="J341" s="92"/>
      <c r="N341" s="32"/>
      <c r="O341" s="32"/>
    </row>
    <row r="342" ht="16.5" customHeight="1">
      <c r="A342" s="89"/>
      <c r="C342" s="90"/>
      <c r="D342" s="91"/>
      <c r="E342" s="92"/>
      <c r="F342" s="92"/>
      <c r="G342" s="92"/>
      <c r="H342" s="92"/>
      <c r="I342" s="92"/>
      <c r="J342" s="92"/>
      <c r="N342" s="32"/>
      <c r="O342" s="32"/>
    </row>
    <row r="343" ht="16.5" customHeight="1">
      <c r="A343" s="89"/>
      <c r="C343" s="90"/>
      <c r="D343" s="91"/>
      <c r="E343" s="92"/>
      <c r="F343" s="92"/>
      <c r="G343" s="92"/>
      <c r="H343" s="92"/>
      <c r="I343" s="92"/>
      <c r="J343" s="92"/>
      <c r="N343" s="32"/>
      <c r="O343" s="32"/>
    </row>
    <row r="344" ht="16.5" customHeight="1">
      <c r="A344" s="89"/>
      <c r="C344" s="90"/>
      <c r="D344" s="91"/>
      <c r="E344" s="92"/>
      <c r="F344" s="92"/>
      <c r="G344" s="92"/>
      <c r="H344" s="92"/>
      <c r="I344" s="92"/>
      <c r="J344" s="92"/>
      <c r="N344" s="32"/>
      <c r="O344" s="32"/>
    </row>
    <row r="345" ht="16.5" customHeight="1">
      <c r="A345" s="89"/>
      <c r="C345" s="90"/>
      <c r="D345" s="91"/>
      <c r="E345" s="92"/>
      <c r="F345" s="92"/>
      <c r="G345" s="92"/>
      <c r="H345" s="92"/>
      <c r="I345" s="92"/>
      <c r="J345" s="92"/>
      <c r="N345" s="32"/>
      <c r="O345" s="32"/>
    </row>
    <row r="346" ht="16.5" customHeight="1">
      <c r="A346" s="89"/>
      <c r="C346" s="90"/>
      <c r="D346" s="91"/>
      <c r="E346" s="92"/>
      <c r="F346" s="92"/>
      <c r="G346" s="92"/>
      <c r="H346" s="92"/>
      <c r="I346" s="92"/>
      <c r="J346" s="92"/>
      <c r="N346" s="32"/>
      <c r="O346" s="32"/>
    </row>
    <row r="347" ht="16.5" customHeight="1">
      <c r="A347" s="89"/>
      <c r="C347" s="90"/>
      <c r="D347" s="91"/>
      <c r="E347" s="92"/>
      <c r="F347" s="92"/>
      <c r="G347" s="92"/>
      <c r="H347" s="92"/>
      <c r="I347" s="92"/>
      <c r="J347" s="92"/>
      <c r="N347" s="32"/>
      <c r="O347" s="32"/>
    </row>
    <row r="348" ht="16.5" customHeight="1">
      <c r="A348" s="89"/>
      <c r="C348" s="90"/>
      <c r="D348" s="91"/>
      <c r="E348" s="92"/>
      <c r="F348" s="92"/>
      <c r="G348" s="92"/>
      <c r="H348" s="92"/>
      <c r="I348" s="92"/>
      <c r="J348" s="92"/>
      <c r="N348" s="32"/>
      <c r="O348" s="32"/>
    </row>
    <row r="349" ht="16.5" customHeight="1">
      <c r="A349" s="89"/>
      <c r="C349" s="90"/>
      <c r="D349" s="91"/>
      <c r="E349" s="92"/>
      <c r="F349" s="92"/>
      <c r="G349" s="92"/>
      <c r="H349" s="92"/>
      <c r="I349" s="92"/>
      <c r="J349" s="92"/>
      <c r="N349" s="32"/>
      <c r="O349" s="32"/>
    </row>
    <row r="350" ht="16.5" customHeight="1">
      <c r="A350" s="89"/>
      <c r="C350" s="90"/>
      <c r="D350" s="91"/>
      <c r="E350" s="92"/>
      <c r="F350" s="92"/>
      <c r="G350" s="92"/>
      <c r="H350" s="92"/>
      <c r="I350" s="92"/>
      <c r="J350" s="92"/>
      <c r="N350" s="32"/>
      <c r="O350" s="32"/>
    </row>
    <row r="351" ht="16.5" customHeight="1">
      <c r="A351" s="89"/>
      <c r="C351" s="90"/>
      <c r="D351" s="91"/>
      <c r="E351" s="92"/>
      <c r="F351" s="92"/>
      <c r="G351" s="92"/>
      <c r="H351" s="92"/>
      <c r="I351" s="92"/>
      <c r="J351" s="92"/>
      <c r="N351" s="32"/>
      <c r="O351" s="32"/>
    </row>
    <row r="352" ht="16.5" customHeight="1">
      <c r="A352" s="89"/>
      <c r="C352" s="90"/>
      <c r="D352" s="91"/>
      <c r="E352" s="92"/>
      <c r="F352" s="92"/>
      <c r="G352" s="92"/>
      <c r="H352" s="92"/>
      <c r="I352" s="92"/>
      <c r="J352" s="92"/>
      <c r="N352" s="32"/>
      <c r="O352" s="32"/>
    </row>
    <row r="353" ht="16.5" customHeight="1">
      <c r="A353" s="89"/>
      <c r="C353" s="90"/>
      <c r="D353" s="91"/>
      <c r="E353" s="92"/>
      <c r="F353" s="92"/>
      <c r="G353" s="92"/>
      <c r="H353" s="92"/>
      <c r="I353" s="92"/>
      <c r="J353" s="92"/>
      <c r="N353" s="32"/>
      <c r="O353" s="32"/>
    </row>
    <row r="354" ht="16.5" customHeight="1">
      <c r="A354" s="89"/>
      <c r="C354" s="90"/>
      <c r="D354" s="91"/>
      <c r="E354" s="92"/>
      <c r="F354" s="92"/>
      <c r="G354" s="92"/>
      <c r="H354" s="92"/>
      <c r="I354" s="92"/>
      <c r="J354" s="92"/>
      <c r="N354" s="32"/>
      <c r="O354" s="32"/>
    </row>
    <row r="355" ht="16.5" customHeight="1">
      <c r="A355" s="89"/>
      <c r="C355" s="90"/>
      <c r="D355" s="91"/>
      <c r="E355" s="92"/>
      <c r="F355" s="92"/>
      <c r="G355" s="92"/>
      <c r="H355" s="92"/>
      <c r="I355" s="92"/>
      <c r="J355" s="92"/>
      <c r="N355" s="32"/>
      <c r="O355" s="32"/>
    </row>
    <row r="356" ht="16.5" customHeight="1">
      <c r="A356" s="89"/>
      <c r="C356" s="90"/>
      <c r="D356" s="91"/>
      <c r="E356" s="92"/>
      <c r="F356" s="92"/>
      <c r="G356" s="92"/>
      <c r="H356" s="92"/>
      <c r="I356" s="92"/>
      <c r="J356" s="92"/>
      <c r="N356" s="32"/>
      <c r="O356" s="32"/>
    </row>
    <row r="357" ht="16.5" customHeight="1">
      <c r="A357" s="89"/>
      <c r="C357" s="90"/>
      <c r="D357" s="91"/>
      <c r="E357" s="92"/>
      <c r="F357" s="92"/>
      <c r="G357" s="92"/>
      <c r="H357" s="92"/>
      <c r="I357" s="92"/>
      <c r="J357" s="92"/>
      <c r="N357" s="32"/>
      <c r="O357" s="32"/>
    </row>
    <row r="358" ht="16.5" customHeight="1">
      <c r="A358" s="89"/>
      <c r="C358" s="90"/>
      <c r="D358" s="91"/>
      <c r="E358" s="92"/>
      <c r="F358" s="92"/>
      <c r="G358" s="92"/>
      <c r="H358" s="92"/>
      <c r="I358" s="92"/>
      <c r="J358" s="92"/>
      <c r="N358" s="32"/>
      <c r="O358" s="32"/>
    </row>
    <row r="359" ht="16.5" customHeight="1">
      <c r="A359" s="89"/>
      <c r="C359" s="90"/>
      <c r="D359" s="91"/>
      <c r="E359" s="92"/>
      <c r="F359" s="92"/>
      <c r="G359" s="92"/>
      <c r="H359" s="92"/>
      <c r="I359" s="92"/>
      <c r="J359" s="92"/>
      <c r="N359" s="32"/>
      <c r="O359" s="32"/>
    </row>
    <row r="360" ht="16.5" customHeight="1">
      <c r="A360" s="89"/>
      <c r="C360" s="90"/>
      <c r="D360" s="91"/>
      <c r="E360" s="92"/>
      <c r="F360" s="92"/>
      <c r="G360" s="92"/>
      <c r="H360" s="92"/>
      <c r="I360" s="92"/>
      <c r="J360" s="92"/>
      <c r="N360" s="32"/>
      <c r="O360" s="32"/>
    </row>
    <row r="361" ht="16.5" customHeight="1">
      <c r="A361" s="89"/>
      <c r="C361" s="90"/>
      <c r="D361" s="91"/>
      <c r="E361" s="92"/>
      <c r="F361" s="92"/>
      <c r="G361" s="92"/>
      <c r="H361" s="92"/>
      <c r="I361" s="92"/>
      <c r="J361" s="92"/>
      <c r="N361" s="32"/>
      <c r="O361" s="32"/>
    </row>
    <row r="362" ht="16.5" customHeight="1">
      <c r="A362" s="89"/>
      <c r="C362" s="90"/>
      <c r="D362" s="91"/>
      <c r="E362" s="92"/>
      <c r="F362" s="92"/>
      <c r="G362" s="92"/>
      <c r="H362" s="92"/>
      <c r="I362" s="92"/>
      <c r="J362" s="92"/>
      <c r="N362" s="32"/>
      <c r="O362" s="32"/>
    </row>
    <row r="363" ht="16.5" customHeight="1">
      <c r="A363" s="89"/>
      <c r="C363" s="90"/>
      <c r="D363" s="91"/>
      <c r="E363" s="92"/>
      <c r="F363" s="92"/>
      <c r="G363" s="92"/>
      <c r="H363" s="92"/>
      <c r="I363" s="92"/>
      <c r="J363" s="92"/>
      <c r="N363" s="32"/>
      <c r="O363" s="32"/>
    </row>
    <row r="364" ht="16.5" customHeight="1">
      <c r="A364" s="89"/>
      <c r="C364" s="90"/>
      <c r="D364" s="91"/>
      <c r="E364" s="92"/>
      <c r="F364" s="92"/>
      <c r="G364" s="92"/>
      <c r="H364" s="92"/>
      <c r="I364" s="92"/>
      <c r="J364" s="92"/>
      <c r="N364" s="32"/>
      <c r="O364" s="32"/>
    </row>
    <row r="365" ht="16.5" customHeight="1">
      <c r="A365" s="89"/>
      <c r="C365" s="90"/>
      <c r="D365" s="91"/>
      <c r="E365" s="92"/>
      <c r="F365" s="92"/>
      <c r="G365" s="92"/>
      <c r="H365" s="92"/>
      <c r="I365" s="92"/>
      <c r="J365" s="92"/>
      <c r="N365" s="32"/>
      <c r="O365" s="32"/>
    </row>
    <row r="366" ht="16.5" customHeight="1">
      <c r="A366" s="89"/>
      <c r="C366" s="90"/>
      <c r="D366" s="91"/>
      <c r="E366" s="92"/>
      <c r="F366" s="92"/>
      <c r="G366" s="92"/>
      <c r="H366" s="92"/>
      <c r="I366" s="92"/>
      <c r="J366" s="92"/>
      <c r="N366" s="32"/>
      <c r="O366" s="32"/>
    </row>
    <row r="367" ht="16.5" customHeight="1">
      <c r="A367" s="89"/>
      <c r="C367" s="90"/>
      <c r="D367" s="91"/>
      <c r="E367" s="92"/>
      <c r="F367" s="92"/>
      <c r="G367" s="92"/>
      <c r="H367" s="92"/>
      <c r="I367" s="92"/>
      <c r="J367" s="92"/>
      <c r="N367" s="32"/>
      <c r="O367" s="32"/>
    </row>
    <row r="368" ht="16.5" customHeight="1">
      <c r="A368" s="89"/>
      <c r="C368" s="90"/>
      <c r="D368" s="91"/>
      <c r="E368" s="92"/>
      <c r="F368" s="92"/>
      <c r="G368" s="92"/>
      <c r="H368" s="92"/>
      <c r="I368" s="92"/>
      <c r="J368" s="92"/>
      <c r="N368" s="32"/>
      <c r="O368" s="32"/>
    </row>
    <row r="369" ht="16.5" customHeight="1">
      <c r="A369" s="89"/>
      <c r="C369" s="90"/>
      <c r="D369" s="91"/>
      <c r="E369" s="92"/>
      <c r="F369" s="92"/>
      <c r="G369" s="92"/>
      <c r="H369" s="92"/>
      <c r="I369" s="92"/>
      <c r="J369" s="92"/>
      <c r="N369" s="32"/>
      <c r="O369" s="32"/>
    </row>
    <row r="370" ht="16.5" customHeight="1">
      <c r="A370" s="89"/>
      <c r="C370" s="90"/>
      <c r="D370" s="91"/>
      <c r="E370" s="92"/>
      <c r="F370" s="92"/>
      <c r="G370" s="92"/>
      <c r="H370" s="92"/>
      <c r="I370" s="92"/>
      <c r="J370" s="92"/>
      <c r="N370" s="32"/>
      <c r="O370" s="32"/>
    </row>
    <row r="371" ht="16.5" customHeight="1">
      <c r="A371" s="89"/>
      <c r="C371" s="90"/>
      <c r="D371" s="91"/>
      <c r="E371" s="92"/>
      <c r="F371" s="92"/>
      <c r="G371" s="92"/>
      <c r="H371" s="92"/>
      <c r="I371" s="92"/>
      <c r="J371" s="92"/>
      <c r="N371" s="32"/>
      <c r="O371" s="32"/>
    </row>
    <row r="372" ht="16.5" customHeight="1">
      <c r="A372" s="89"/>
      <c r="C372" s="90"/>
      <c r="D372" s="91"/>
      <c r="E372" s="92"/>
      <c r="F372" s="92"/>
      <c r="G372" s="92"/>
      <c r="H372" s="92"/>
      <c r="I372" s="92"/>
      <c r="J372" s="92"/>
      <c r="N372" s="32"/>
      <c r="O372" s="32"/>
    </row>
    <row r="373" ht="16.5" customHeight="1">
      <c r="A373" s="89"/>
      <c r="C373" s="90"/>
      <c r="D373" s="91"/>
      <c r="E373" s="92"/>
      <c r="F373" s="92"/>
      <c r="G373" s="92"/>
      <c r="H373" s="92"/>
      <c r="I373" s="92"/>
      <c r="J373" s="92"/>
      <c r="N373" s="32"/>
      <c r="O373" s="32"/>
    </row>
    <row r="374" ht="16.5" customHeight="1">
      <c r="A374" s="89"/>
      <c r="C374" s="90"/>
      <c r="D374" s="91"/>
      <c r="E374" s="92"/>
      <c r="F374" s="92"/>
      <c r="G374" s="92"/>
      <c r="H374" s="92"/>
      <c r="I374" s="92"/>
      <c r="J374" s="92"/>
      <c r="N374" s="32"/>
      <c r="O374" s="32"/>
    </row>
    <row r="375" ht="16.5" customHeight="1">
      <c r="A375" s="89"/>
      <c r="C375" s="90"/>
      <c r="D375" s="91"/>
      <c r="E375" s="92"/>
      <c r="F375" s="92"/>
      <c r="G375" s="92"/>
      <c r="H375" s="92"/>
      <c r="I375" s="92"/>
      <c r="J375" s="92"/>
      <c r="N375" s="32"/>
      <c r="O375" s="32"/>
    </row>
    <row r="376" ht="16.5" customHeight="1">
      <c r="A376" s="89"/>
      <c r="C376" s="90"/>
      <c r="D376" s="91"/>
      <c r="E376" s="92"/>
      <c r="F376" s="92"/>
      <c r="G376" s="92"/>
      <c r="H376" s="92"/>
      <c r="I376" s="92"/>
      <c r="J376" s="92"/>
      <c r="N376" s="32"/>
      <c r="O376" s="32"/>
    </row>
    <row r="377" ht="16.5" customHeight="1">
      <c r="A377" s="89"/>
      <c r="C377" s="90"/>
      <c r="D377" s="91"/>
      <c r="E377" s="92"/>
      <c r="F377" s="92"/>
      <c r="G377" s="92"/>
      <c r="H377" s="92"/>
      <c r="I377" s="92"/>
      <c r="J377" s="92"/>
      <c r="N377" s="32"/>
      <c r="O377" s="32"/>
    </row>
    <row r="378" ht="16.5" customHeight="1">
      <c r="A378" s="89"/>
      <c r="C378" s="90"/>
      <c r="D378" s="91"/>
      <c r="E378" s="92"/>
      <c r="F378" s="92"/>
      <c r="G378" s="92"/>
      <c r="H378" s="92"/>
      <c r="I378" s="92"/>
      <c r="J378" s="92"/>
      <c r="N378" s="32"/>
      <c r="O378" s="32"/>
    </row>
    <row r="379" ht="16.5" customHeight="1">
      <c r="A379" s="89"/>
      <c r="C379" s="90"/>
      <c r="D379" s="91"/>
      <c r="E379" s="92"/>
      <c r="F379" s="92"/>
      <c r="G379" s="92"/>
      <c r="H379" s="92"/>
      <c r="I379" s="92"/>
      <c r="J379" s="92"/>
      <c r="N379" s="32"/>
      <c r="O379" s="32"/>
    </row>
    <row r="380" ht="16.5" customHeight="1">
      <c r="A380" s="89"/>
      <c r="C380" s="90"/>
      <c r="D380" s="91"/>
      <c r="E380" s="92"/>
      <c r="F380" s="92"/>
      <c r="G380" s="92"/>
      <c r="H380" s="92"/>
      <c r="I380" s="92"/>
      <c r="J380" s="92"/>
      <c r="N380" s="32"/>
      <c r="O380" s="32"/>
    </row>
    <row r="381" ht="16.5" customHeight="1">
      <c r="A381" s="89"/>
      <c r="C381" s="90"/>
      <c r="D381" s="91"/>
      <c r="E381" s="92"/>
      <c r="F381" s="92"/>
      <c r="G381" s="92"/>
      <c r="H381" s="92"/>
      <c r="I381" s="92"/>
      <c r="J381" s="92"/>
      <c r="N381" s="32"/>
      <c r="O381" s="32"/>
    </row>
    <row r="382" ht="16.5" customHeight="1">
      <c r="A382" s="89"/>
      <c r="C382" s="90"/>
      <c r="D382" s="91"/>
      <c r="E382" s="92"/>
      <c r="F382" s="92"/>
      <c r="G382" s="92"/>
      <c r="H382" s="92"/>
      <c r="I382" s="92"/>
      <c r="J382" s="92"/>
      <c r="N382" s="32"/>
      <c r="O382" s="32"/>
    </row>
    <row r="383" ht="16.5" customHeight="1">
      <c r="A383" s="89"/>
      <c r="C383" s="90"/>
      <c r="D383" s="91"/>
      <c r="E383" s="92"/>
      <c r="F383" s="92"/>
      <c r="G383" s="92"/>
      <c r="H383" s="92"/>
      <c r="I383" s="92"/>
      <c r="J383" s="92"/>
      <c r="N383" s="32"/>
      <c r="O383" s="32"/>
    </row>
    <row r="384" ht="16.5" customHeight="1">
      <c r="A384" s="89"/>
      <c r="C384" s="90"/>
      <c r="D384" s="91"/>
      <c r="E384" s="92"/>
      <c r="F384" s="92"/>
      <c r="G384" s="92"/>
      <c r="H384" s="92"/>
      <c r="I384" s="92"/>
      <c r="J384" s="92"/>
      <c r="N384" s="32"/>
      <c r="O384" s="32"/>
    </row>
    <row r="385" ht="16.5" customHeight="1">
      <c r="A385" s="89"/>
      <c r="C385" s="90"/>
      <c r="D385" s="91"/>
      <c r="E385" s="92"/>
      <c r="F385" s="92"/>
      <c r="G385" s="92"/>
      <c r="H385" s="92"/>
      <c r="I385" s="92"/>
      <c r="J385" s="92"/>
      <c r="N385" s="32"/>
      <c r="O385" s="32"/>
    </row>
    <row r="386" ht="16.5" customHeight="1">
      <c r="A386" s="89"/>
      <c r="C386" s="90"/>
      <c r="D386" s="91"/>
      <c r="E386" s="92"/>
      <c r="F386" s="92"/>
      <c r="G386" s="92"/>
      <c r="H386" s="92"/>
      <c r="I386" s="92"/>
      <c r="J386" s="92"/>
      <c r="N386" s="32"/>
      <c r="O386" s="32"/>
    </row>
    <row r="387" ht="16.5" customHeight="1">
      <c r="A387" s="89"/>
      <c r="C387" s="90"/>
      <c r="D387" s="91"/>
      <c r="E387" s="92"/>
      <c r="F387" s="92"/>
      <c r="G387" s="92"/>
      <c r="H387" s="92"/>
      <c r="I387" s="92"/>
      <c r="J387" s="92"/>
      <c r="N387" s="32"/>
      <c r="O387" s="32"/>
    </row>
    <row r="388" ht="16.5" customHeight="1">
      <c r="A388" s="89"/>
      <c r="C388" s="90"/>
      <c r="D388" s="91"/>
      <c r="E388" s="92"/>
      <c r="F388" s="92"/>
      <c r="G388" s="92"/>
      <c r="H388" s="92"/>
      <c r="I388" s="92"/>
      <c r="J388" s="92"/>
      <c r="N388" s="32"/>
      <c r="O388" s="32"/>
    </row>
    <row r="389" ht="16.5" customHeight="1">
      <c r="A389" s="89"/>
      <c r="C389" s="90"/>
      <c r="D389" s="91"/>
      <c r="E389" s="92"/>
      <c r="F389" s="92"/>
      <c r="G389" s="92"/>
      <c r="H389" s="92"/>
      <c r="I389" s="92"/>
      <c r="J389" s="92"/>
      <c r="N389" s="32"/>
      <c r="O389" s="32"/>
    </row>
    <row r="390" ht="16.5" customHeight="1">
      <c r="A390" s="89"/>
      <c r="C390" s="90"/>
      <c r="D390" s="91"/>
      <c r="E390" s="92"/>
      <c r="F390" s="92"/>
      <c r="G390" s="92"/>
      <c r="H390" s="92"/>
      <c r="I390" s="92"/>
      <c r="J390" s="92"/>
      <c r="N390" s="32"/>
      <c r="O390" s="32"/>
    </row>
    <row r="391" ht="16.5" customHeight="1">
      <c r="A391" s="89"/>
      <c r="C391" s="90"/>
      <c r="D391" s="91"/>
      <c r="E391" s="92"/>
      <c r="F391" s="92"/>
      <c r="G391" s="92"/>
      <c r="H391" s="92"/>
      <c r="I391" s="92"/>
      <c r="J391" s="92"/>
      <c r="N391" s="32"/>
      <c r="O391" s="32"/>
    </row>
    <row r="392" ht="16.5" customHeight="1">
      <c r="A392" s="89"/>
      <c r="C392" s="90"/>
      <c r="D392" s="91"/>
      <c r="E392" s="92"/>
      <c r="F392" s="92"/>
      <c r="G392" s="92"/>
      <c r="H392" s="92"/>
      <c r="I392" s="92"/>
      <c r="J392" s="92"/>
      <c r="N392" s="32"/>
      <c r="O392" s="32"/>
    </row>
    <row r="393" ht="16.5" customHeight="1">
      <c r="A393" s="89"/>
      <c r="C393" s="90"/>
      <c r="D393" s="91"/>
      <c r="E393" s="92"/>
      <c r="F393" s="92"/>
      <c r="G393" s="92"/>
      <c r="H393" s="92"/>
      <c r="I393" s="92"/>
      <c r="J393" s="92"/>
      <c r="N393" s="32"/>
      <c r="O393" s="32"/>
    </row>
    <row r="394" ht="16.5" customHeight="1">
      <c r="A394" s="89"/>
      <c r="C394" s="90"/>
      <c r="D394" s="91"/>
      <c r="E394" s="92"/>
      <c r="F394" s="92"/>
      <c r="G394" s="92"/>
      <c r="H394" s="92"/>
      <c r="I394" s="92"/>
      <c r="J394" s="92"/>
      <c r="N394" s="32"/>
      <c r="O394" s="32"/>
    </row>
    <row r="395" ht="16.5" customHeight="1">
      <c r="A395" s="89"/>
      <c r="C395" s="90"/>
      <c r="D395" s="91"/>
      <c r="E395" s="92"/>
      <c r="F395" s="92"/>
      <c r="G395" s="92"/>
      <c r="H395" s="92"/>
      <c r="I395" s="92"/>
      <c r="J395" s="92"/>
      <c r="N395" s="32"/>
      <c r="O395" s="32"/>
    </row>
    <row r="396" ht="16.5" customHeight="1">
      <c r="A396" s="89"/>
      <c r="C396" s="90"/>
      <c r="D396" s="91"/>
      <c r="E396" s="92"/>
      <c r="F396" s="92"/>
      <c r="G396" s="92"/>
      <c r="H396" s="92"/>
      <c r="I396" s="92"/>
      <c r="J396" s="92"/>
      <c r="N396" s="32"/>
      <c r="O396" s="32"/>
    </row>
    <row r="397" ht="16.5" customHeight="1">
      <c r="A397" s="89"/>
      <c r="C397" s="90"/>
      <c r="D397" s="91"/>
      <c r="E397" s="92"/>
      <c r="F397" s="92"/>
      <c r="G397" s="92"/>
      <c r="H397" s="92"/>
      <c r="I397" s="92"/>
      <c r="J397" s="92"/>
      <c r="N397" s="32"/>
      <c r="O397" s="32"/>
    </row>
    <row r="398" ht="16.5" customHeight="1">
      <c r="A398" s="89"/>
      <c r="C398" s="90"/>
      <c r="D398" s="91"/>
      <c r="E398" s="92"/>
      <c r="F398" s="92"/>
      <c r="G398" s="92"/>
      <c r="H398" s="92"/>
      <c r="I398" s="92"/>
      <c r="J398" s="92"/>
      <c r="N398" s="32"/>
      <c r="O398" s="32"/>
    </row>
    <row r="399" ht="16.5" customHeight="1">
      <c r="A399" s="89"/>
      <c r="C399" s="90"/>
      <c r="D399" s="91"/>
      <c r="E399" s="92"/>
      <c r="F399" s="92"/>
      <c r="G399" s="92"/>
      <c r="H399" s="92"/>
      <c r="I399" s="92"/>
      <c r="J399" s="92"/>
      <c r="N399" s="32"/>
      <c r="O399" s="32"/>
    </row>
    <row r="400" ht="16.5" customHeight="1">
      <c r="A400" s="89"/>
      <c r="C400" s="90"/>
      <c r="D400" s="91"/>
      <c r="E400" s="92"/>
      <c r="F400" s="92"/>
      <c r="G400" s="92"/>
      <c r="H400" s="92"/>
      <c r="I400" s="92"/>
      <c r="J400" s="92"/>
      <c r="N400" s="32"/>
      <c r="O400" s="32"/>
    </row>
    <row r="401" ht="16.5" customHeight="1">
      <c r="A401" s="89"/>
      <c r="C401" s="90"/>
      <c r="D401" s="91"/>
      <c r="E401" s="92"/>
      <c r="F401" s="92"/>
      <c r="G401" s="92"/>
      <c r="H401" s="92"/>
      <c r="I401" s="92"/>
      <c r="J401" s="92"/>
      <c r="N401" s="32"/>
      <c r="O401" s="32"/>
    </row>
    <row r="402" ht="16.5" customHeight="1">
      <c r="A402" s="89"/>
      <c r="C402" s="90"/>
      <c r="D402" s="91"/>
      <c r="E402" s="92"/>
      <c r="F402" s="92"/>
      <c r="G402" s="92"/>
      <c r="H402" s="92"/>
      <c r="I402" s="92"/>
      <c r="J402" s="92"/>
      <c r="N402" s="32"/>
      <c r="O402" s="32"/>
    </row>
    <row r="403" ht="16.5" customHeight="1">
      <c r="A403" s="89"/>
      <c r="C403" s="90"/>
      <c r="D403" s="91"/>
      <c r="E403" s="92"/>
      <c r="F403" s="92"/>
      <c r="G403" s="92"/>
      <c r="H403" s="92"/>
      <c r="I403" s="92"/>
      <c r="J403" s="92"/>
      <c r="N403" s="32"/>
      <c r="O403" s="32"/>
    </row>
    <row r="404" ht="16.5" customHeight="1">
      <c r="A404" s="89"/>
      <c r="C404" s="90"/>
      <c r="D404" s="91"/>
      <c r="E404" s="92"/>
      <c r="F404" s="92"/>
      <c r="G404" s="92"/>
      <c r="H404" s="92"/>
      <c r="I404" s="92"/>
      <c r="J404" s="92"/>
      <c r="N404" s="32"/>
      <c r="O404" s="32"/>
    </row>
    <row r="405" ht="16.5" customHeight="1">
      <c r="A405" s="89"/>
      <c r="C405" s="90"/>
      <c r="D405" s="91"/>
      <c r="E405" s="92"/>
      <c r="F405" s="92"/>
      <c r="G405" s="92"/>
      <c r="H405" s="92"/>
      <c r="I405" s="92"/>
      <c r="J405" s="92"/>
      <c r="N405" s="32"/>
      <c r="O405" s="32"/>
    </row>
    <row r="406" ht="16.5" customHeight="1">
      <c r="A406" s="89"/>
      <c r="C406" s="90"/>
      <c r="D406" s="91"/>
      <c r="E406" s="92"/>
      <c r="F406" s="92"/>
      <c r="G406" s="92"/>
      <c r="H406" s="92"/>
      <c r="I406" s="92"/>
      <c r="J406" s="92"/>
      <c r="N406" s="32"/>
      <c r="O406" s="32"/>
    </row>
    <row r="407" ht="16.5" customHeight="1">
      <c r="A407" s="89"/>
      <c r="C407" s="90"/>
      <c r="D407" s="91"/>
      <c r="E407" s="92"/>
      <c r="F407" s="92"/>
      <c r="G407" s="92"/>
      <c r="H407" s="92"/>
      <c r="I407" s="92"/>
      <c r="J407" s="92"/>
      <c r="N407" s="32"/>
      <c r="O407" s="32"/>
    </row>
    <row r="408" ht="16.5" customHeight="1">
      <c r="A408" s="89"/>
      <c r="C408" s="90"/>
      <c r="D408" s="91"/>
      <c r="E408" s="92"/>
      <c r="F408" s="92"/>
      <c r="G408" s="92"/>
      <c r="H408" s="92"/>
      <c r="I408" s="92"/>
      <c r="J408" s="92"/>
      <c r="N408" s="32"/>
      <c r="O408" s="32"/>
    </row>
    <row r="409" ht="16.5" customHeight="1">
      <c r="A409" s="89"/>
      <c r="C409" s="90"/>
      <c r="D409" s="91"/>
      <c r="E409" s="92"/>
      <c r="F409" s="92"/>
      <c r="G409" s="92"/>
      <c r="H409" s="92"/>
      <c r="I409" s="92"/>
      <c r="J409" s="92"/>
      <c r="N409" s="32"/>
      <c r="O409" s="32"/>
    </row>
    <row r="410" ht="16.5" customHeight="1">
      <c r="A410" s="89"/>
      <c r="C410" s="90"/>
      <c r="D410" s="91"/>
      <c r="E410" s="92"/>
      <c r="F410" s="92"/>
      <c r="G410" s="92"/>
      <c r="H410" s="92"/>
      <c r="I410" s="92"/>
      <c r="J410" s="92"/>
      <c r="N410" s="32"/>
      <c r="O410" s="32"/>
    </row>
    <row r="411" ht="16.5" customHeight="1">
      <c r="A411" s="89"/>
      <c r="C411" s="90"/>
      <c r="D411" s="91"/>
      <c r="E411" s="92"/>
      <c r="F411" s="92"/>
      <c r="G411" s="92"/>
      <c r="H411" s="92"/>
      <c r="I411" s="92"/>
      <c r="J411" s="92"/>
      <c r="N411" s="32"/>
      <c r="O411" s="32"/>
    </row>
    <row r="412" ht="16.5" customHeight="1">
      <c r="A412" s="89"/>
      <c r="C412" s="90"/>
      <c r="D412" s="91"/>
      <c r="E412" s="92"/>
      <c r="F412" s="92"/>
      <c r="G412" s="92"/>
      <c r="H412" s="92"/>
      <c r="I412" s="92"/>
      <c r="J412" s="92"/>
      <c r="N412" s="32"/>
      <c r="O412" s="32"/>
    </row>
    <row r="413" ht="16.5" customHeight="1">
      <c r="A413" s="89"/>
      <c r="C413" s="90"/>
      <c r="D413" s="91"/>
      <c r="E413" s="92"/>
      <c r="F413" s="92"/>
      <c r="G413" s="92"/>
      <c r="H413" s="92"/>
      <c r="I413" s="92"/>
      <c r="J413" s="92"/>
      <c r="N413" s="32"/>
      <c r="O413" s="32"/>
    </row>
    <row r="414" ht="16.5" customHeight="1">
      <c r="A414" s="89"/>
      <c r="C414" s="90"/>
      <c r="D414" s="91"/>
      <c r="E414" s="92"/>
      <c r="F414" s="92"/>
      <c r="G414" s="92"/>
      <c r="H414" s="92"/>
      <c r="I414" s="92"/>
      <c r="J414" s="92"/>
      <c r="N414" s="32"/>
      <c r="O414" s="32"/>
    </row>
    <row r="415" ht="16.5" customHeight="1">
      <c r="A415" s="89"/>
      <c r="C415" s="90"/>
      <c r="D415" s="91"/>
      <c r="E415" s="92"/>
      <c r="F415" s="92"/>
      <c r="G415" s="92"/>
      <c r="H415" s="92"/>
      <c r="I415" s="92"/>
      <c r="J415" s="92"/>
      <c r="N415" s="32"/>
      <c r="O415" s="32"/>
    </row>
    <row r="416" ht="16.5" customHeight="1">
      <c r="A416" s="89"/>
      <c r="C416" s="90"/>
      <c r="D416" s="91"/>
      <c r="E416" s="92"/>
      <c r="F416" s="92"/>
      <c r="G416" s="92"/>
      <c r="H416" s="92"/>
      <c r="I416" s="92"/>
      <c r="J416" s="92"/>
      <c r="N416" s="32"/>
      <c r="O416" s="32"/>
    </row>
    <row r="417" ht="16.5" customHeight="1">
      <c r="A417" s="89"/>
      <c r="C417" s="90"/>
      <c r="D417" s="91"/>
      <c r="E417" s="92"/>
      <c r="F417" s="92"/>
      <c r="G417" s="92"/>
      <c r="H417" s="92"/>
      <c r="I417" s="92"/>
      <c r="J417" s="92"/>
      <c r="N417" s="32"/>
      <c r="O417" s="32"/>
    </row>
    <row r="418" ht="16.5" customHeight="1">
      <c r="A418" s="89"/>
      <c r="C418" s="90"/>
      <c r="D418" s="91"/>
      <c r="E418" s="92"/>
      <c r="F418" s="92"/>
      <c r="G418" s="92"/>
      <c r="H418" s="92"/>
      <c r="I418" s="92"/>
      <c r="J418" s="92"/>
      <c r="N418" s="32"/>
      <c r="O418" s="32"/>
    </row>
    <row r="419" ht="16.5" customHeight="1">
      <c r="A419" s="89"/>
      <c r="C419" s="90"/>
      <c r="D419" s="91"/>
      <c r="E419" s="92"/>
      <c r="F419" s="92"/>
      <c r="G419" s="92"/>
      <c r="H419" s="92"/>
      <c r="I419" s="92"/>
      <c r="J419" s="92"/>
      <c r="N419" s="32"/>
      <c r="O419" s="32"/>
    </row>
    <row r="420" ht="16.5" customHeight="1">
      <c r="A420" s="89"/>
      <c r="C420" s="90"/>
      <c r="D420" s="91"/>
      <c r="E420" s="92"/>
      <c r="F420" s="92"/>
      <c r="G420" s="92"/>
      <c r="H420" s="92"/>
      <c r="I420" s="92"/>
      <c r="J420" s="92"/>
      <c r="N420" s="32"/>
      <c r="O420" s="32"/>
    </row>
    <row r="421" ht="16.5" customHeight="1">
      <c r="A421" s="89"/>
      <c r="C421" s="90"/>
      <c r="D421" s="91"/>
      <c r="E421" s="92"/>
      <c r="F421" s="92"/>
      <c r="G421" s="92"/>
      <c r="H421" s="92"/>
      <c r="I421" s="92"/>
      <c r="J421" s="92"/>
      <c r="N421" s="32"/>
      <c r="O421" s="32"/>
    </row>
    <row r="422" ht="16.5" customHeight="1">
      <c r="A422" s="89"/>
      <c r="C422" s="90"/>
      <c r="D422" s="91"/>
      <c r="E422" s="92"/>
      <c r="F422" s="92"/>
      <c r="G422" s="92"/>
      <c r="H422" s="92"/>
      <c r="I422" s="92"/>
      <c r="J422" s="92"/>
      <c r="N422" s="32"/>
      <c r="O422" s="32"/>
    </row>
    <row r="423" ht="16.5" customHeight="1">
      <c r="A423" s="89"/>
      <c r="C423" s="90"/>
      <c r="D423" s="91"/>
      <c r="E423" s="92"/>
      <c r="F423" s="92"/>
      <c r="G423" s="92"/>
      <c r="H423" s="92"/>
      <c r="I423" s="92"/>
      <c r="J423" s="92"/>
      <c r="N423" s="32"/>
      <c r="O423" s="32"/>
    </row>
    <row r="424" ht="16.5" customHeight="1">
      <c r="A424" s="89"/>
      <c r="C424" s="90"/>
      <c r="D424" s="91"/>
      <c r="E424" s="92"/>
      <c r="F424" s="92"/>
      <c r="G424" s="92"/>
      <c r="H424" s="92"/>
      <c r="I424" s="92"/>
      <c r="J424" s="92"/>
      <c r="N424" s="32"/>
      <c r="O424" s="32"/>
    </row>
    <row r="425" ht="16.5" customHeight="1">
      <c r="A425" s="89"/>
      <c r="C425" s="90"/>
      <c r="D425" s="91"/>
      <c r="E425" s="92"/>
      <c r="F425" s="92"/>
      <c r="G425" s="92"/>
      <c r="H425" s="92"/>
      <c r="I425" s="92"/>
      <c r="J425" s="92"/>
      <c r="N425" s="32"/>
      <c r="O425" s="32"/>
    </row>
    <row r="426" ht="16.5" customHeight="1">
      <c r="A426" s="89"/>
      <c r="C426" s="90"/>
      <c r="D426" s="91"/>
      <c r="E426" s="92"/>
      <c r="F426" s="92"/>
      <c r="G426" s="92"/>
      <c r="H426" s="92"/>
      <c r="I426" s="92"/>
      <c r="J426" s="92"/>
      <c r="N426" s="32"/>
      <c r="O426" s="32"/>
    </row>
    <row r="427" ht="16.5" customHeight="1">
      <c r="A427" s="89"/>
      <c r="C427" s="90"/>
      <c r="D427" s="91"/>
      <c r="E427" s="92"/>
      <c r="F427" s="92"/>
      <c r="G427" s="92"/>
      <c r="H427" s="92"/>
      <c r="I427" s="92"/>
      <c r="J427" s="92"/>
      <c r="N427" s="32"/>
      <c r="O427" s="32"/>
    </row>
    <row r="428" ht="16.5" customHeight="1">
      <c r="A428" s="89"/>
      <c r="C428" s="90"/>
      <c r="D428" s="91"/>
      <c r="E428" s="92"/>
      <c r="F428" s="92"/>
      <c r="G428" s="92"/>
      <c r="H428" s="92"/>
      <c r="I428" s="92"/>
      <c r="J428" s="92"/>
      <c r="N428" s="32"/>
      <c r="O428" s="32"/>
    </row>
    <row r="429" ht="16.5" customHeight="1">
      <c r="A429" s="89"/>
      <c r="C429" s="90"/>
      <c r="D429" s="91"/>
      <c r="E429" s="92"/>
      <c r="F429" s="92"/>
      <c r="G429" s="92"/>
      <c r="H429" s="92"/>
      <c r="I429" s="92"/>
      <c r="J429" s="92"/>
      <c r="N429" s="32"/>
      <c r="O429" s="32"/>
    </row>
    <row r="430" ht="16.5" customHeight="1">
      <c r="A430" s="89"/>
      <c r="C430" s="90"/>
      <c r="D430" s="91"/>
      <c r="E430" s="92"/>
      <c r="F430" s="92"/>
      <c r="G430" s="92"/>
      <c r="H430" s="92"/>
      <c r="I430" s="92"/>
      <c r="J430" s="92"/>
      <c r="N430" s="32"/>
      <c r="O430" s="32"/>
    </row>
    <row r="431" ht="16.5" customHeight="1">
      <c r="A431" s="89"/>
      <c r="C431" s="90"/>
      <c r="D431" s="91"/>
      <c r="E431" s="92"/>
      <c r="F431" s="92"/>
      <c r="G431" s="92"/>
      <c r="H431" s="92"/>
      <c r="I431" s="92"/>
      <c r="J431" s="92"/>
      <c r="N431" s="32"/>
      <c r="O431" s="32"/>
    </row>
    <row r="432" ht="16.5" customHeight="1">
      <c r="A432" s="89"/>
      <c r="C432" s="90"/>
      <c r="D432" s="91"/>
      <c r="E432" s="92"/>
      <c r="F432" s="92"/>
      <c r="G432" s="92"/>
      <c r="H432" s="92"/>
      <c r="I432" s="92"/>
      <c r="J432" s="92"/>
      <c r="N432" s="32"/>
      <c r="O432" s="32"/>
    </row>
    <row r="433" ht="16.5" customHeight="1">
      <c r="A433" s="89"/>
      <c r="C433" s="90"/>
      <c r="D433" s="91"/>
      <c r="E433" s="92"/>
      <c r="F433" s="92"/>
      <c r="G433" s="92"/>
      <c r="H433" s="92"/>
      <c r="I433" s="92"/>
      <c r="J433" s="92"/>
      <c r="N433" s="32"/>
      <c r="O433" s="32"/>
    </row>
    <row r="434" ht="16.5" customHeight="1">
      <c r="A434" s="89"/>
      <c r="C434" s="90"/>
      <c r="D434" s="91"/>
      <c r="E434" s="92"/>
      <c r="F434" s="92"/>
      <c r="G434" s="92"/>
      <c r="H434" s="92"/>
      <c r="I434" s="92"/>
      <c r="J434" s="92"/>
      <c r="N434" s="32"/>
      <c r="O434" s="32"/>
    </row>
    <row r="435" ht="16.5" customHeight="1">
      <c r="A435" s="89"/>
      <c r="C435" s="90"/>
      <c r="D435" s="91"/>
      <c r="E435" s="92"/>
      <c r="F435" s="92"/>
      <c r="G435" s="92"/>
      <c r="H435" s="92"/>
      <c r="I435" s="92"/>
      <c r="J435" s="92"/>
      <c r="N435" s="32"/>
      <c r="O435" s="32"/>
    </row>
    <row r="436" ht="16.5" customHeight="1">
      <c r="A436" s="89"/>
      <c r="C436" s="90"/>
      <c r="D436" s="91"/>
      <c r="E436" s="92"/>
      <c r="F436" s="92"/>
      <c r="G436" s="92"/>
      <c r="H436" s="92"/>
      <c r="I436" s="92"/>
      <c r="J436" s="92"/>
      <c r="N436" s="32"/>
      <c r="O436" s="32"/>
    </row>
    <row r="437" ht="16.5" customHeight="1">
      <c r="A437" s="89"/>
      <c r="C437" s="90"/>
      <c r="D437" s="91"/>
      <c r="E437" s="92"/>
      <c r="F437" s="92"/>
      <c r="G437" s="92"/>
      <c r="H437" s="92"/>
      <c r="I437" s="92"/>
      <c r="J437" s="92"/>
      <c r="N437" s="32"/>
      <c r="O437" s="32"/>
    </row>
    <row r="438" ht="16.5" customHeight="1">
      <c r="A438" s="89"/>
      <c r="C438" s="90"/>
      <c r="D438" s="91"/>
      <c r="E438" s="92"/>
      <c r="F438" s="92"/>
      <c r="G438" s="92"/>
      <c r="H438" s="92"/>
      <c r="I438" s="92"/>
      <c r="J438" s="92"/>
      <c r="N438" s="32"/>
      <c r="O438" s="32"/>
    </row>
    <row r="439" ht="16.5" customHeight="1">
      <c r="A439" s="89"/>
      <c r="C439" s="90"/>
      <c r="D439" s="91"/>
      <c r="E439" s="92"/>
      <c r="F439" s="92"/>
      <c r="G439" s="92"/>
      <c r="H439" s="92"/>
      <c r="I439" s="92"/>
      <c r="J439" s="92"/>
      <c r="N439" s="32"/>
      <c r="O439" s="32"/>
    </row>
    <row r="440" ht="16.5" customHeight="1">
      <c r="A440" s="89"/>
      <c r="C440" s="90"/>
      <c r="D440" s="91"/>
      <c r="E440" s="92"/>
      <c r="F440" s="92"/>
      <c r="G440" s="92"/>
      <c r="H440" s="92"/>
      <c r="I440" s="92"/>
      <c r="J440" s="92"/>
      <c r="N440" s="32"/>
      <c r="O440" s="32"/>
    </row>
    <row r="441" ht="16.5" customHeight="1">
      <c r="A441" s="89"/>
      <c r="C441" s="90"/>
      <c r="D441" s="91"/>
      <c r="E441" s="92"/>
      <c r="F441" s="92"/>
      <c r="G441" s="92"/>
      <c r="H441" s="92"/>
      <c r="I441" s="92"/>
      <c r="J441" s="92"/>
      <c r="N441" s="32"/>
      <c r="O441" s="32"/>
    </row>
    <row r="442" ht="16.5" customHeight="1">
      <c r="A442" s="89"/>
      <c r="C442" s="90"/>
      <c r="D442" s="91"/>
      <c r="E442" s="92"/>
      <c r="F442" s="92"/>
      <c r="G442" s="92"/>
      <c r="H442" s="92"/>
      <c r="I442" s="92"/>
      <c r="J442" s="92"/>
      <c r="N442" s="32"/>
      <c r="O442" s="32"/>
    </row>
    <row r="443" ht="16.5" customHeight="1">
      <c r="A443" s="89"/>
      <c r="C443" s="90"/>
      <c r="D443" s="91"/>
      <c r="E443" s="92"/>
      <c r="F443" s="92"/>
      <c r="G443" s="92"/>
      <c r="H443" s="92"/>
      <c r="I443" s="92"/>
      <c r="J443" s="92"/>
      <c r="N443" s="32"/>
      <c r="O443" s="32"/>
    </row>
    <row r="444" ht="16.5" customHeight="1">
      <c r="A444" s="89"/>
      <c r="C444" s="90"/>
      <c r="D444" s="91"/>
      <c r="E444" s="92"/>
      <c r="F444" s="92"/>
      <c r="G444" s="92"/>
      <c r="H444" s="92"/>
      <c r="I444" s="92"/>
      <c r="J444" s="92"/>
      <c r="N444" s="32"/>
      <c r="O444" s="32"/>
    </row>
    <row r="445" ht="16.5" customHeight="1">
      <c r="A445" s="89"/>
      <c r="C445" s="90"/>
      <c r="D445" s="91"/>
      <c r="E445" s="92"/>
      <c r="F445" s="92"/>
      <c r="G445" s="92"/>
      <c r="H445" s="92"/>
      <c r="I445" s="92"/>
      <c r="J445" s="92"/>
      <c r="N445" s="32"/>
      <c r="O445" s="32"/>
    </row>
    <row r="446" ht="16.5" customHeight="1">
      <c r="A446" s="89"/>
      <c r="C446" s="90"/>
      <c r="D446" s="91"/>
      <c r="E446" s="92"/>
      <c r="F446" s="92"/>
      <c r="G446" s="92"/>
      <c r="H446" s="92"/>
      <c r="I446" s="92"/>
      <c r="J446" s="92"/>
      <c r="N446" s="32"/>
      <c r="O446" s="32"/>
    </row>
    <row r="447" ht="16.5" customHeight="1">
      <c r="A447" s="89"/>
      <c r="C447" s="90"/>
      <c r="D447" s="91"/>
      <c r="E447" s="92"/>
      <c r="F447" s="92"/>
      <c r="G447" s="92"/>
      <c r="H447" s="92"/>
      <c r="I447" s="92"/>
      <c r="J447" s="92"/>
      <c r="N447" s="32"/>
      <c r="O447" s="32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247"/>
  <customSheetViews>
    <customSheetView guid="{F5DB5A3F-7583-4B92-99C0-CF52C14651D9}" filter="1" showAutoFilter="1">
      <autoFilter ref="$A$1:$N$447"/>
      <extLst>
        <ext uri="GoogleSheetsCustomDataVersion1">
          <go:sheetsCustomData xmlns:go="http://customooxmlschemas.google.com/" filterViewId="1630104017"/>
        </ext>
      </extLst>
    </customSheetView>
    <customSheetView guid="{9DC66B8D-3299-42D7-9836-F5B3CA475685}" filter="1" showAutoFilter="1">
      <autoFilter ref="$A$1:$R$99">
        <sortState ref="A1:R99">
          <sortCondition ref="C1:C99"/>
        </sortState>
      </autoFilter>
      <extLst>
        <ext uri="GoogleSheetsCustomDataVersion1">
          <go:sheetsCustomData xmlns:go="http://customooxmlschemas.google.com/" filterViewId="732143909"/>
        </ext>
      </extLst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47" width="19.75"/>
  </cols>
  <sheetData>
    <row r="1" ht="18.0" customHeight="1">
      <c r="A1" s="93" t="s">
        <v>0</v>
      </c>
      <c r="B1" s="94" t="s">
        <v>1</v>
      </c>
      <c r="C1" s="94" t="s">
        <v>8</v>
      </c>
      <c r="D1" s="94" t="s">
        <v>618</v>
      </c>
      <c r="E1" s="94" t="s">
        <v>619</v>
      </c>
      <c r="F1" s="94" t="s">
        <v>620</v>
      </c>
      <c r="G1" s="94" t="s">
        <v>621</v>
      </c>
      <c r="H1" s="94" t="s">
        <v>622</v>
      </c>
      <c r="I1" s="94" t="s">
        <v>623</v>
      </c>
      <c r="J1" s="94" t="s">
        <v>624</v>
      </c>
      <c r="K1" s="94" t="s">
        <v>625</v>
      </c>
      <c r="L1" s="94" t="s">
        <v>11</v>
      </c>
      <c r="M1" s="94" t="s">
        <v>12</v>
      </c>
      <c r="N1" s="94" t="s">
        <v>10</v>
      </c>
      <c r="O1" s="95" t="s">
        <v>13</v>
      </c>
      <c r="P1" s="95" t="s">
        <v>14</v>
      </c>
      <c r="Q1" s="95" t="s">
        <v>15</v>
      </c>
      <c r="R1" s="95" t="s">
        <v>359</v>
      </c>
      <c r="S1" s="45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</row>
    <row r="2" ht="18.0" customHeight="1">
      <c r="A2" s="97">
        <v>44562.0</v>
      </c>
      <c r="B2" s="98">
        <f t="shared" ref="B2:B378" si="1">WEEKNUM(A2)</f>
        <v>1</v>
      </c>
      <c r="C2" s="99"/>
      <c r="D2" s="100"/>
      <c r="E2" s="100"/>
      <c r="F2" s="100"/>
      <c r="G2" s="100">
        <v>4.0</v>
      </c>
      <c r="H2" s="100"/>
      <c r="I2" s="100"/>
      <c r="J2" s="100"/>
      <c r="K2" s="100"/>
      <c r="L2" s="100">
        <v>164.0</v>
      </c>
      <c r="M2" s="100">
        <v>166.0</v>
      </c>
      <c r="N2" s="98">
        <f t="shared" ref="N2:N4" si="2">sum(C2:K2)</f>
        <v>4</v>
      </c>
      <c r="O2" s="101">
        <f t="shared" ref="O2:O378" si="3">N2/L2</f>
        <v>0.0243902439</v>
      </c>
      <c r="P2" s="102" t="str">
        <f t="shared" ref="P2:P378" si="4">TEXT(A2,"MMM-YYYY")</f>
        <v>Jan-2022</v>
      </c>
      <c r="Q2" s="102">
        <f t="shared" ref="Q2:Q378" si="5">YEAR(A2)</f>
        <v>2022</v>
      </c>
      <c r="R2" s="103" t="s">
        <v>26</v>
      </c>
      <c r="S2" s="45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</row>
    <row r="3" ht="18.0" customHeight="1">
      <c r="A3" s="97">
        <v>44565.0</v>
      </c>
      <c r="B3" s="98">
        <f t="shared" si="1"/>
        <v>2</v>
      </c>
      <c r="C3" s="99"/>
      <c r="D3" s="100"/>
      <c r="E3" s="100"/>
      <c r="F3" s="100">
        <v>4.0</v>
      </c>
      <c r="G3" s="100">
        <v>2.0</v>
      </c>
      <c r="H3" s="100"/>
      <c r="I3" s="100"/>
      <c r="J3" s="100"/>
      <c r="K3" s="100"/>
      <c r="L3" s="100">
        <v>147.0</v>
      </c>
      <c r="M3" s="100">
        <v>148.0</v>
      </c>
      <c r="N3" s="98">
        <f t="shared" si="2"/>
        <v>6</v>
      </c>
      <c r="O3" s="101">
        <f t="shared" si="3"/>
        <v>0.04081632653</v>
      </c>
      <c r="P3" s="102" t="str">
        <f t="shared" si="4"/>
        <v>Jan-2022</v>
      </c>
      <c r="Q3" s="102">
        <f t="shared" si="5"/>
        <v>2022</v>
      </c>
      <c r="R3" s="103" t="s">
        <v>31</v>
      </c>
      <c r="S3" s="45"/>
      <c r="T3" s="96"/>
      <c r="U3" s="96"/>
      <c r="V3" s="96" t="s">
        <v>14</v>
      </c>
      <c r="W3" s="96" t="s">
        <v>626</v>
      </c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</row>
    <row r="4" ht="18.0" customHeight="1">
      <c r="A4" s="97">
        <v>44566.0</v>
      </c>
      <c r="B4" s="98">
        <f t="shared" si="1"/>
        <v>2</v>
      </c>
      <c r="C4" s="99"/>
      <c r="D4" s="100"/>
      <c r="E4" s="100"/>
      <c r="F4" s="100">
        <v>1.0</v>
      </c>
      <c r="G4" s="100">
        <v>2.0</v>
      </c>
      <c r="H4" s="100"/>
      <c r="I4" s="100"/>
      <c r="J4" s="100"/>
      <c r="K4" s="100"/>
      <c r="L4" s="100">
        <v>171.0</v>
      </c>
      <c r="M4" s="100">
        <v>171.0</v>
      </c>
      <c r="N4" s="98">
        <f t="shared" si="2"/>
        <v>3</v>
      </c>
      <c r="O4" s="101">
        <f t="shared" si="3"/>
        <v>0.01754385965</v>
      </c>
      <c r="P4" s="102" t="str">
        <f t="shared" si="4"/>
        <v>Jan-2022</v>
      </c>
      <c r="Q4" s="102">
        <f t="shared" si="5"/>
        <v>2022</v>
      </c>
      <c r="R4" s="103" t="s">
        <v>33</v>
      </c>
      <c r="S4" s="45"/>
      <c r="T4" s="96"/>
      <c r="U4" s="96"/>
      <c r="V4" s="96" t="s">
        <v>627</v>
      </c>
      <c r="W4" s="96">
        <v>44.0</v>
      </c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</row>
    <row r="5" ht="18.0" customHeight="1">
      <c r="A5" s="97">
        <v>44567.0</v>
      </c>
      <c r="B5" s="98">
        <f t="shared" si="1"/>
        <v>2</v>
      </c>
      <c r="C5" s="99"/>
      <c r="D5" s="100"/>
      <c r="E5" s="100"/>
      <c r="F5" s="100">
        <v>1.0</v>
      </c>
      <c r="G5" s="100">
        <v>2.0</v>
      </c>
      <c r="H5" s="100"/>
      <c r="I5" s="100"/>
      <c r="J5" s="100"/>
      <c r="K5" s="100"/>
      <c r="L5" s="99">
        <v>135.0</v>
      </c>
      <c r="M5" s="99">
        <v>135.0</v>
      </c>
      <c r="N5" s="98">
        <f t="shared" ref="N5:N6" si="6">sum(B5:K5)</f>
        <v>5</v>
      </c>
      <c r="O5" s="101">
        <f t="shared" si="3"/>
        <v>0.03703703704</v>
      </c>
      <c r="P5" s="102" t="str">
        <f t="shared" si="4"/>
        <v>Jan-2022</v>
      </c>
      <c r="Q5" s="102">
        <f t="shared" si="5"/>
        <v>2022</v>
      </c>
      <c r="R5" s="103" t="s">
        <v>35</v>
      </c>
      <c r="S5" s="45"/>
      <c r="T5" s="96"/>
      <c r="U5" s="96"/>
      <c r="V5" s="96" t="s">
        <v>628</v>
      </c>
      <c r="W5" s="96">
        <v>29.0</v>
      </c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</row>
    <row r="6" ht="18.0" customHeight="1">
      <c r="A6" s="97">
        <v>44569.0</v>
      </c>
      <c r="B6" s="98">
        <f t="shared" si="1"/>
        <v>2</v>
      </c>
      <c r="C6" s="99"/>
      <c r="D6" s="100"/>
      <c r="E6" s="100"/>
      <c r="F6" s="100">
        <v>2.0</v>
      </c>
      <c r="G6" s="100"/>
      <c r="H6" s="100"/>
      <c r="I6" s="100"/>
      <c r="J6" s="100"/>
      <c r="K6" s="100"/>
      <c r="L6" s="99">
        <v>178.0</v>
      </c>
      <c r="M6" s="99">
        <v>178.0</v>
      </c>
      <c r="N6" s="98">
        <f t="shared" si="6"/>
        <v>4</v>
      </c>
      <c r="O6" s="101">
        <f t="shared" si="3"/>
        <v>0.02247191011</v>
      </c>
      <c r="P6" s="102" t="str">
        <f t="shared" si="4"/>
        <v>Jan-2022</v>
      </c>
      <c r="Q6" s="102">
        <f t="shared" si="5"/>
        <v>2022</v>
      </c>
      <c r="R6" s="103" t="s">
        <v>29</v>
      </c>
      <c r="S6" s="45"/>
      <c r="T6" s="96"/>
      <c r="U6" s="96"/>
      <c r="V6" s="96" t="s">
        <v>629</v>
      </c>
      <c r="W6" s="96">
        <v>22.0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</row>
    <row r="7" ht="18.0" customHeight="1">
      <c r="A7" s="97">
        <v>44573.0</v>
      </c>
      <c r="B7" s="98">
        <f t="shared" si="1"/>
        <v>3</v>
      </c>
      <c r="C7" s="99"/>
      <c r="D7" s="100"/>
      <c r="E7" s="100"/>
      <c r="F7" s="100">
        <v>2.0</v>
      </c>
      <c r="G7" s="100">
        <v>2.0</v>
      </c>
      <c r="H7" s="100"/>
      <c r="I7" s="100"/>
      <c r="J7" s="100"/>
      <c r="K7" s="100"/>
      <c r="L7" s="100">
        <v>173.0</v>
      </c>
      <c r="M7" s="100">
        <v>175.0</v>
      </c>
      <c r="N7" s="98">
        <f t="shared" ref="N7:N23" si="7">sum(C7:K7)</f>
        <v>4</v>
      </c>
      <c r="O7" s="101">
        <f t="shared" si="3"/>
        <v>0.02312138728</v>
      </c>
      <c r="P7" s="102" t="str">
        <f t="shared" si="4"/>
        <v>Jan-2022</v>
      </c>
      <c r="Q7" s="102">
        <f t="shared" si="5"/>
        <v>2022</v>
      </c>
      <c r="R7" s="103" t="s">
        <v>33</v>
      </c>
      <c r="S7" s="45"/>
      <c r="T7" s="96"/>
      <c r="U7" s="96"/>
      <c r="V7" s="96" t="s">
        <v>630</v>
      </c>
      <c r="W7" s="96">
        <v>34.0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</row>
    <row r="8" ht="18.0" customHeight="1">
      <c r="A8" s="97">
        <v>44574.0</v>
      </c>
      <c r="B8" s="98">
        <f t="shared" si="1"/>
        <v>3</v>
      </c>
      <c r="C8" s="99"/>
      <c r="D8" s="100">
        <v>1.0</v>
      </c>
      <c r="E8" s="100"/>
      <c r="F8" s="100">
        <v>2.0</v>
      </c>
      <c r="G8" s="100"/>
      <c r="H8" s="100">
        <v>7.0</v>
      </c>
      <c r="I8" s="100"/>
      <c r="J8" s="100"/>
      <c r="K8" s="100"/>
      <c r="L8" s="100">
        <v>165.0</v>
      </c>
      <c r="M8" s="100">
        <v>171.0</v>
      </c>
      <c r="N8" s="98">
        <f t="shared" si="7"/>
        <v>10</v>
      </c>
      <c r="O8" s="101">
        <f t="shared" si="3"/>
        <v>0.06060606061</v>
      </c>
      <c r="P8" s="102" t="str">
        <f t="shared" si="4"/>
        <v>Jan-2022</v>
      </c>
      <c r="Q8" s="102">
        <f t="shared" si="5"/>
        <v>2022</v>
      </c>
      <c r="R8" s="103" t="s">
        <v>41</v>
      </c>
      <c r="S8" s="45"/>
      <c r="T8" s="96"/>
      <c r="U8" s="96"/>
      <c r="V8" s="96" t="s">
        <v>631</v>
      </c>
      <c r="W8" s="96">
        <v>27.0</v>
      </c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</row>
    <row r="9" ht="18.0" customHeight="1">
      <c r="A9" s="97">
        <v>44574.0</v>
      </c>
      <c r="B9" s="98">
        <f t="shared" si="1"/>
        <v>3</v>
      </c>
      <c r="C9" s="99"/>
      <c r="D9" s="100"/>
      <c r="E9" s="100"/>
      <c r="F9" s="100"/>
      <c r="G9" s="100">
        <v>2.0</v>
      </c>
      <c r="H9" s="100"/>
      <c r="I9" s="100"/>
      <c r="J9" s="100"/>
      <c r="K9" s="100"/>
      <c r="L9" s="100">
        <v>136.0</v>
      </c>
      <c r="M9" s="100">
        <v>138.0</v>
      </c>
      <c r="N9" s="98">
        <f t="shared" si="7"/>
        <v>2</v>
      </c>
      <c r="O9" s="101">
        <f t="shared" si="3"/>
        <v>0.01470588235</v>
      </c>
      <c r="P9" s="102" t="str">
        <f t="shared" si="4"/>
        <v>Jan-2022</v>
      </c>
      <c r="Q9" s="102">
        <f t="shared" si="5"/>
        <v>2022</v>
      </c>
      <c r="R9" s="103" t="s">
        <v>31</v>
      </c>
      <c r="S9" s="45"/>
      <c r="T9" s="96"/>
      <c r="U9" s="96"/>
      <c r="V9" s="96" t="s">
        <v>632</v>
      </c>
      <c r="W9" s="96">
        <v>156.0</v>
      </c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</row>
    <row r="10" ht="18.0" customHeight="1">
      <c r="A10" s="97">
        <v>44576.0</v>
      </c>
      <c r="B10" s="98">
        <f t="shared" si="1"/>
        <v>3</v>
      </c>
      <c r="C10" s="99"/>
      <c r="D10" s="100">
        <v>1.0</v>
      </c>
      <c r="E10" s="100"/>
      <c r="F10" s="100"/>
      <c r="G10" s="100">
        <v>3.0</v>
      </c>
      <c r="H10" s="100"/>
      <c r="I10" s="100"/>
      <c r="J10" s="100"/>
      <c r="K10" s="100"/>
      <c r="L10" s="100">
        <v>153.0</v>
      </c>
      <c r="M10" s="100">
        <v>153.0</v>
      </c>
      <c r="N10" s="98">
        <f t="shared" si="7"/>
        <v>4</v>
      </c>
      <c r="O10" s="101">
        <f t="shared" si="3"/>
        <v>0.02614379085</v>
      </c>
      <c r="P10" s="102" t="str">
        <f t="shared" si="4"/>
        <v>Jan-2022</v>
      </c>
      <c r="Q10" s="102">
        <f t="shared" si="5"/>
        <v>2022</v>
      </c>
      <c r="R10" s="103" t="s">
        <v>41</v>
      </c>
      <c r="S10" s="45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</row>
    <row r="11" ht="18.0" customHeight="1">
      <c r="A11" s="97">
        <v>44576.0</v>
      </c>
      <c r="B11" s="98">
        <f t="shared" si="1"/>
        <v>3</v>
      </c>
      <c r="C11" s="99"/>
      <c r="D11" s="100"/>
      <c r="E11" s="100"/>
      <c r="F11" s="100">
        <v>2.0</v>
      </c>
      <c r="G11" s="100"/>
      <c r="H11" s="100"/>
      <c r="I11" s="100"/>
      <c r="J11" s="100"/>
      <c r="K11" s="100"/>
      <c r="L11" s="100">
        <v>119.0</v>
      </c>
      <c r="M11" s="100">
        <v>121.0</v>
      </c>
      <c r="N11" s="98">
        <f t="shared" si="7"/>
        <v>2</v>
      </c>
      <c r="O11" s="101">
        <f t="shared" si="3"/>
        <v>0.01680672269</v>
      </c>
      <c r="P11" s="102" t="str">
        <f t="shared" si="4"/>
        <v>Jan-2022</v>
      </c>
      <c r="Q11" s="102">
        <f t="shared" si="5"/>
        <v>2022</v>
      </c>
      <c r="R11" s="103" t="s">
        <v>29</v>
      </c>
      <c r="S11" s="45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</row>
    <row r="12" ht="18.0" customHeight="1">
      <c r="A12" s="97">
        <v>44578.0</v>
      </c>
      <c r="B12" s="98">
        <f t="shared" si="1"/>
        <v>4</v>
      </c>
      <c r="C12" s="99"/>
      <c r="D12" s="100"/>
      <c r="E12" s="100"/>
      <c r="F12" s="100">
        <v>2.0</v>
      </c>
      <c r="G12" s="100"/>
      <c r="H12" s="100"/>
      <c r="I12" s="100"/>
      <c r="J12" s="100"/>
      <c r="K12" s="100"/>
      <c r="L12" s="100">
        <v>164.0</v>
      </c>
      <c r="M12" s="100">
        <v>167.0</v>
      </c>
      <c r="N12" s="98">
        <f t="shared" si="7"/>
        <v>2</v>
      </c>
      <c r="O12" s="101">
        <f t="shared" si="3"/>
        <v>0.01219512195</v>
      </c>
      <c r="P12" s="102" t="str">
        <f t="shared" si="4"/>
        <v>Jan-2022</v>
      </c>
      <c r="Q12" s="102">
        <f t="shared" si="5"/>
        <v>2022</v>
      </c>
      <c r="R12" s="103" t="s">
        <v>45</v>
      </c>
      <c r="S12" s="45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</row>
    <row r="13" ht="18.0" customHeight="1">
      <c r="A13" s="97">
        <v>44581.0</v>
      </c>
      <c r="B13" s="98">
        <f t="shared" si="1"/>
        <v>4</v>
      </c>
      <c r="C13" s="99"/>
      <c r="D13" s="100"/>
      <c r="E13" s="100"/>
      <c r="F13" s="100"/>
      <c r="G13" s="100"/>
      <c r="H13" s="100"/>
      <c r="I13" s="100"/>
      <c r="J13" s="100"/>
      <c r="K13" s="100">
        <v>6.0</v>
      </c>
      <c r="L13" s="100">
        <v>130.0</v>
      </c>
      <c r="M13" s="100">
        <v>130.0</v>
      </c>
      <c r="N13" s="98">
        <f t="shared" si="7"/>
        <v>6</v>
      </c>
      <c r="O13" s="101">
        <f t="shared" si="3"/>
        <v>0.04615384615</v>
      </c>
      <c r="P13" s="102" t="str">
        <f t="shared" si="4"/>
        <v>Jan-2022</v>
      </c>
      <c r="Q13" s="102">
        <f t="shared" si="5"/>
        <v>2022</v>
      </c>
      <c r="R13" s="103" t="s">
        <v>45</v>
      </c>
      <c r="S13" s="45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</row>
    <row r="14" ht="18.0" customHeight="1">
      <c r="A14" s="97">
        <v>44581.0</v>
      </c>
      <c r="B14" s="98">
        <f t="shared" si="1"/>
        <v>4</v>
      </c>
      <c r="C14" s="99"/>
      <c r="D14" s="100"/>
      <c r="E14" s="100"/>
      <c r="F14" s="100">
        <v>3.0</v>
      </c>
      <c r="G14" s="100">
        <v>3.0</v>
      </c>
      <c r="H14" s="100"/>
      <c r="I14" s="100"/>
      <c r="J14" s="100"/>
      <c r="K14" s="100"/>
      <c r="L14" s="100">
        <v>147.0</v>
      </c>
      <c r="M14" s="100">
        <v>151.0</v>
      </c>
      <c r="N14" s="98">
        <f t="shared" si="7"/>
        <v>6</v>
      </c>
      <c r="O14" s="101">
        <f t="shared" si="3"/>
        <v>0.04081632653</v>
      </c>
      <c r="P14" s="102" t="str">
        <f t="shared" si="4"/>
        <v>Jan-2022</v>
      </c>
      <c r="Q14" s="102">
        <f t="shared" si="5"/>
        <v>2022</v>
      </c>
      <c r="R14" s="103" t="s">
        <v>33</v>
      </c>
      <c r="S14" s="45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</row>
    <row r="15" ht="18.0" customHeight="1">
      <c r="A15" s="97">
        <v>44581.0</v>
      </c>
      <c r="B15" s="98">
        <f t="shared" si="1"/>
        <v>4</v>
      </c>
      <c r="C15" s="99"/>
      <c r="D15" s="100"/>
      <c r="E15" s="100"/>
      <c r="F15" s="100">
        <v>3.0</v>
      </c>
      <c r="G15" s="100"/>
      <c r="H15" s="100"/>
      <c r="I15" s="100"/>
      <c r="J15" s="100"/>
      <c r="K15" s="100"/>
      <c r="L15" s="100">
        <v>91.0</v>
      </c>
      <c r="M15" s="100">
        <v>91.0</v>
      </c>
      <c r="N15" s="98">
        <f t="shared" si="7"/>
        <v>3</v>
      </c>
      <c r="O15" s="101">
        <f t="shared" si="3"/>
        <v>0.03296703297</v>
      </c>
      <c r="P15" s="102" t="str">
        <f t="shared" si="4"/>
        <v>Jan-2022</v>
      </c>
      <c r="Q15" s="102">
        <f t="shared" si="5"/>
        <v>2022</v>
      </c>
      <c r="R15" s="103" t="s">
        <v>45</v>
      </c>
      <c r="S15" s="45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</row>
    <row r="16" ht="18.0" customHeight="1">
      <c r="A16" s="97">
        <v>44581.0</v>
      </c>
      <c r="B16" s="98">
        <f t="shared" si="1"/>
        <v>4</v>
      </c>
      <c r="C16" s="99"/>
      <c r="D16" s="100"/>
      <c r="E16" s="100"/>
      <c r="F16" s="100"/>
      <c r="G16" s="100"/>
      <c r="H16" s="100"/>
      <c r="I16" s="100"/>
      <c r="J16" s="100"/>
      <c r="K16" s="100"/>
      <c r="L16" s="100">
        <v>105.0</v>
      </c>
      <c r="M16" s="100">
        <v>105.0</v>
      </c>
      <c r="N16" s="98">
        <f t="shared" si="7"/>
        <v>0</v>
      </c>
      <c r="O16" s="101">
        <f t="shared" si="3"/>
        <v>0</v>
      </c>
      <c r="P16" s="102" t="str">
        <f t="shared" si="4"/>
        <v>Jan-2022</v>
      </c>
      <c r="Q16" s="102">
        <f t="shared" si="5"/>
        <v>2022</v>
      </c>
      <c r="R16" s="103" t="s">
        <v>45</v>
      </c>
      <c r="S16" s="45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</row>
    <row r="17" ht="18.0" customHeight="1">
      <c r="A17" s="97">
        <v>44582.0</v>
      </c>
      <c r="B17" s="98">
        <f t="shared" si="1"/>
        <v>4</v>
      </c>
      <c r="C17" s="99"/>
      <c r="D17" s="100"/>
      <c r="E17" s="100"/>
      <c r="F17" s="100">
        <v>3.0</v>
      </c>
      <c r="G17" s="100">
        <v>2.0</v>
      </c>
      <c r="H17" s="100"/>
      <c r="I17" s="100"/>
      <c r="J17" s="100"/>
      <c r="K17" s="100"/>
      <c r="L17" s="100">
        <v>148.0</v>
      </c>
      <c r="M17" s="100">
        <v>149.0</v>
      </c>
      <c r="N17" s="98">
        <f t="shared" si="7"/>
        <v>5</v>
      </c>
      <c r="O17" s="101">
        <f t="shared" si="3"/>
        <v>0.03378378378</v>
      </c>
      <c r="P17" s="102" t="str">
        <f t="shared" si="4"/>
        <v>Jan-2022</v>
      </c>
      <c r="Q17" s="102">
        <f t="shared" si="5"/>
        <v>2022</v>
      </c>
      <c r="R17" s="103" t="s">
        <v>31</v>
      </c>
      <c r="S17" s="45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</row>
    <row r="18" ht="18.0" customHeight="1">
      <c r="A18" s="97">
        <v>44583.0</v>
      </c>
      <c r="B18" s="98">
        <f t="shared" si="1"/>
        <v>4</v>
      </c>
      <c r="C18" s="99"/>
      <c r="D18" s="100"/>
      <c r="E18" s="100"/>
      <c r="F18" s="100">
        <v>3.0</v>
      </c>
      <c r="G18" s="100">
        <v>1.0</v>
      </c>
      <c r="H18" s="100">
        <v>2.0</v>
      </c>
      <c r="I18" s="100"/>
      <c r="J18" s="100"/>
      <c r="K18" s="100"/>
      <c r="L18" s="100">
        <v>134.0</v>
      </c>
      <c r="M18" s="100">
        <v>134.0</v>
      </c>
      <c r="N18" s="98">
        <f t="shared" si="7"/>
        <v>6</v>
      </c>
      <c r="O18" s="101">
        <f t="shared" si="3"/>
        <v>0.0447761194</v>
      </c>
      <c r="P18" s="102" t="str">
        <f t="shared" si="4"/>
        <v>Jan-2022</v>
      </c>
      <c r="Q18" s="102">
        <f t="shared" si="5"/>
        <v>2022</v>
      </c>
      <c r="R18" s="103" t="s">
        <v>29</v>
      </c>
      <c r="S18" s="45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</row>
    <row r="19" ht="18.0" customHeight="1">
      <c r="A19" s="97">
        <v>44586.0</v>
      </c>
      <c r="B19" s="98">
        <f t="shared" si="1"/>
        <v>5</v>
      </c>
      <c r="C19" s="99"/>
      <c r="D19" s="100"/>
      <c r="E19" s="100"/>
      <c r="F19" s="100"/>
      <c r="G19" s="100"/>
      <c r="H19" s="100"/>
      <c r="I19" s="100"/>
      <c r="J19" s="100"/>
      <c r="K19" s="100"/>
      <c r="L19" s="100">
        <v>172.0</v>
      </c>
      <c r="M19" s="100">
        <v>175.0</v>
      </c>
      <c r="N19" s="98">
        <f t="shared" si="7"/>
        <v>0</v>
      </c>
      <c r="O19" s="101">
        <f t="shared" si="3"/>
        <v>0</v>
      </c>
      <c r="P19" s="102" t="str">
        <f t="shared" si="4"/>
        <v>Jan-2022</v>
      </c>
      <c r="Q19" s="102">
        <f t="shared" si="5"/>
        <v>2022</v>
      </c>
      <c r="R19" s="103" t="s">
        <v>31</v>
      </c>
      <c r="S19" s="45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</row>
    <row r="20" ht="18.0" customHeight="1">
      <c r="A20" s="104">
        <v>44587.0</v>
      </c>
      <c r="B20" s="98">
        <f t="shared" si="1"/>
        <v>5</v>
      </c>
      <c r="C20" s="100"/>
      <c r="D20" s="100"/>
      <c r="E20" s="100">
        <v>3.0</v>
      </c>
      <c r="F20" s="100">
        <v>1.0</v>
      </c>
      <c r="G20" s="100"/>
      <c r="H20" s="100"/>
      <c r="I20" s="100"/>
      <c r="J20" s="100"/>
      <c r="K20" s="100"/>
      <c r="L20" s="100">
        <v>144.0</v>
      </c>
      <c r="M20" s="100">
        <v>145.0</v>
      </c>
      <c r="N20" s="98">
        <f t="shared" si="7"/>
        <v>4</v>
      </c>
      <c r="O20" s="101">
        <f t="shared" si="3"/>
        <v>0.02777777778</v>
      </c>
      <c r="P20" s="102" t="str">
        <f t="shared" si="4"/>
        <v>Jan-2022</v>
      </c>
      <c r="Q20" s="102">
        <f t="shared" si="5"/>
        <v>2022</v>
      </c>
      <c r="R20" s="99" t="s">
        <v>31</v>
      </c>
      <c r="S20" s="45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</row>
    <row r="21" ht="18.0" customHeight="1">
      <c r="A21" s="104">
        <v>44587.0</v>
      </c>
      <c r="B21" s="98">
        <f t="shared" si="1"/>
        <v>5</v>
      </c>
      <c r="C21" s="100"/>
      <c r="D21" s="100"/>
      <c r="E21" s="100"/>
      <c r="F21" s="100">
        <v>3.0</v>
      </c>
      <c r="G21" s="100"/>
      <c r="H21" s="100">
        <v>1.0</v>
      </c>
      <c r="I21" s="100"/>
      <c r="J21" s="100"/>
      <c r="K21" s="100"/>
      <c r="L21" s="100">
        <v>170.0</v>
      </c>
      <c r="M21" s="100">
        <v>170.0</v>
      </c>
      <c r="N21" s="98">
        <f t="shared" si="7"/>
        <v>4</v>
      </c>
      <c r="O21" s="101">
        <f t="shared" si="3"/>
        <v>0.02352941176</v>
      </c>
      <c r="P21" s="102" t="str">
        <f t="shared" si="4"/>
        <v>Jan-2022</v>
      </c>
      <c r="Q21" s="102">
        <f t="shared" si="5"/>
        <v>2022</v>
      </c>
      <c r="R21" s="105" t="s">
        <v>41</v>
      </c>
      <c r="S21" s="45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</row>
    <row r="22" ht="18.0" customHeight="1">
      <c r="A22" s="104">
        <v>44590.0</v>
      </c>
      <c r="B22" s="98">
        <f t="shared" si="1"/>
        <v>5</v>
      </c>
      <c r="C22" s="100"/>
      <c r="D22" s="100"/>
      <c r="E22" s="100">
        <v>3.0</v>
      </c>
      <c r="F22" s="100">
        <v>1.0</v>
      </c>
      <c r="G22" s="100"/>
      <c r="H22" s="100"/>
      <c r="I22" s="100"/>
      <c r="J22" s="100"/>
      <c r="K22" s="100"/>
      <c r="L22" s="100">
        <v>87.0</v>
      </c>
      <c r="M22" s="100">
        <v>89.0</v>
      </c>
      <c r="N22" s="98">
        <f t="shared" si="7"/>
        <v>4</v>
      </c>
      <c r="O22" s="101">
        <f t="shared" si="3"/>
        <v>0.04597701149</v>
      </c>
      <c r="P22" s="102" t="str">
        <f t="shared" si="4"/>
        <v>Jan-2022</v>
      </c>
      <c r="Q22" s="102">
        <f t="shared" si="5"/>
        <v>2022</v>
      </c>
      <c r="R22" s="99" t="s">
        <v>29</v>
      </c>
      <c r="S22" s="45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</row>
    <row r="23" ht="18.0" customHeight="1">
      <c r="A23" s="104">
        <v>44590.0</v>
      </c>
      <c r="B23" s="98">
        <f t="shared" si="1"/>
        <v>5</v>
      </c>
      <c r="C23" s="100"/>
      <c r="D23" s="100">
        <v>1.0</v>
      </c>
      <c r="E23" s="100"/>
      <c r="F23" s="100"/>
      <c r="G23" s="100"/>
      <c r="H23" s="100"/>
      <c r="I23" s="100"/>
      <c r="J23" s="100"/>
      <c r="K23" s="100"/>
      <c r="L23" s="100">
        <v>121.0</v>
      </c>
      <c r="M23" s="100">
        <v>123.0</v>
      </c>
      <c r="N23" s="98">
        <f t="shared" si="7"/>
        <v>1</v>
      </c>
      <c r="O23" s="101">
        <f t="shared" si="3"/>
        <v>0.00826446281</v>
      </c>
      <c r="P23" s="102" t="str">
        <f t="shared" si="4"/>
        <v>Jan-2022</v>
      </c>
      <c r="Q23" s="102">
        <f t="shared" si="5"/>
        <v>2022</v>
      </c>
      <c r="R23" s="99" t="s">
        <v>45</v>
      </c>
      <c r="S23" s="45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</row>
    <row r="24" ht="18.0" customHeight="1">
      <c r="A24" s="106">
        <v>44593.0</v>
      </c>
      <c r="B24" s="98">
        <f t="shared" si="1"/>
        <v>6</v>
      </c>
      <c r="C24" s="107"/>
      <c r="D24" s="107"/>
      <c r="E24" s="107"/>
      <c r="F24" s="107"/>
      <c r="G24" s="107"/>
      <c r="H24" s="107"/>
      <c r="I24" s="107"/>
      <c r="J24" s="107"/>
      <c r="K24" s="107"/>
      <c r="L24" s="62">
        <v>148.0</v>
      </c>
      <c r="M24" s="62">
        <v>148.0</v>
      </c>
      <c r="N24" s="108">
        <f t="shared" ref="N24:N52" si="8">sum(D24:K24)</f>
        <v>0</v>
      </c>
      <c r="O24" s="109">
        <f t="shared" si="3"/>
        <v>0</v>
      </c>
      <c r="P24" s="110" t="str">
        <f t="shared" si="4"/>
        <v>Feb-2022</v>
      </c>
      <c r="Q24" s="110">
        <f t="shared" si="5"/>
        <v>2022</v>
      </c>
      <c r="R24" s="111" t="s">
        <v>26</v>
      </c>
      <c r="S24" s="45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</row>
    <row r="25" ht="18.0" customHeight="1">
      <c r="A25" s="106">
        <v>44596.0</v>
      </c>
      <c r="B25" s="98">
        <f t="shared" si="1"/>
        <v>6</v>
      </c>
      <c r="C25" s="107"/>
      <c r="D25" s="107"/>
      <c r="E25" s="107"/>
      <c r="F25" s="62">
        <v>3.0</v>
      </c>
      <c r="G25" s="62">
        <v>2.0</v>
      </c>
      <c r="H25" s="107"/>
      <c r="I25" s="107"/>
      <c r="J25" s="107"/>
      <c r="K25" s="107"/>
      <c r="L25" s="62">
        <v>183.0</v>
      </c>
      <c r="M25" s="62">
        <v>187.0</v>
      </c>
      <c r="N25" s="108">
        <f t="shared" si="8"/>
        <v>5</v>
      </c>
      <c r="O25" s="109">
        <f t="shared" si="3"/>
        <v>0.02732240437</v>
      </c>
      <c r="P25" s="110" t="str">
        <f t="shared" si="4"/>
        <v>Feb-2022</v>
      </c>
      <c r="Q25" s="110">
        <f t="shared" si="5"/>
        <v>2022</v>
      </c>
      <c r="R25" s="111" t="s">
        <v>31</v>
      </c>
      <c r="S25" s="45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</row>
    <row r="26" ht="18.0" customHeight="1">
      <c r="A26" s="106">
        <v>44596.0</v>
      </c>
      <c r="B26" s="98">
        <f t="shared" si="1"/>
        <v>6</v>
      </c>
      <c r="C26" s="107"/>
      <c r="D26" s="107"/>
      <c r="E26" s="107"/>
      <c r="F26" s="62">
        <v>4.0</v>
      </c>
      <c r="G26" s="62">
        <v>2.0</v>
      </c>
      <c r="H26" s="107"/>
      <c r="I26" s="107"/>
      <c r="J26" s="107"/>
      <c r="K26" s="107"/>
      <c r="L26" s="62">
        <v>234.0</v>
      </c>
      <c r="M26" s="62">
        <v>238.0</v>
      </c>
      <c r="N26" s="108">
        <f t="shared" si="8"/>
        <v>6</v>
      </c>
      <c r="O26" s="109">
        <f t="shared" si="3"/>
        <v>0.02564102564</v>
      </c>
      <c r="P26" s="110" t="str">
        <f t="shared" si="4"/>
        <v>Feb-2022</v>
      </c>
      <c r="Q26" s="110">
        <f t="shared" si="5"/>
        <v>2022</v>
      </c>
      <c r="R26" s="111" t="s">
        <v>58</v>
      </c>
      <c r="S26" s="45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</row>
    <row r="27" ht="18.0" customHeight="1">
      <c r="A27" s="106">
        <v>44597.0</v>
      </c>
      <c r="B27" s="98">
        <f t="shared" si="1"/>
        <v>6</v>
      </c>
      <c r="C27" s="107"/>
      <c r="D27" s="107"/>
      <c r="E27" s="107"/>
      <c r="F27" s="62">
        <v>3.0</v>
      </c>
      <c r="G27" s="62">
        <v>1.0</v>
      </c>
      <c r="H27" s="107"/>
      <c r="I27" s="107"/>
      <c r="J27" s="107"/>
      <c r="K27" s="107"/>
      <c r="L27" s="62">
        <v>152.0</v>
      </c>
      <c r="M27" s="62">
        <v>155.0</v>
      </c>
      <c r="N27" s="108">
        <f t="shared" si="8"/>
        <v>4</v>
      </c>
      <c r="O27" s="109">
        <f t="shared" si="3"/>
        <v>0.02631578947</v>
      </c>
      <c r="P27" s="110" t="str">
        <f t="shared" si="4"/>
        <v>Feb-2022</v>
      </c>
      <c r="Q27" s="110">
        <f t="shared" si="5"/>
        <v>2022</v>
      </c>
      <c r="R27" s="111" t="s">
        <v>29</v>
      </c>
      <c r="S27" s="45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</row>
    <row r="28" ht="18.0" customHeight="1">
      <c r="A28" s="106">
        <v>44598.0</v>
      </c>
      <c r="B28" s="98">
        <f t="shared" si="1"/>
        <v>7</v>
      </c>
      <c r="C28" s="107"/>
      <c r="D28" s="107"/>
      <c r="E28" s="107"/>
      <c r="F28" s="62">
        <v>2.0</v>
      </c>
      <c r="G28" s="62">
        <v>3.0</v>
      </c>
      <c r="H28" s="107"/>
      <c r="I28" s="107"/>
      <c r="J28" s="107"/>
      <c r="K28" s="107"/>
      <c r="L28" s="62">
        <v>107.0</v>
      </c>
      <c r="M28" s="62">
        <v>110.0</v>
      </c>
      <c r="N28" s="108">
        <f t="shared" si="8"/>
        <v>5</v>
      </c>
      <c r="O28" s="109">
        <f t="shared" si="3"/>
        <v>0.04672897196</v>
      </c>
      <c r="P28" s="110" t="str">
        <f t="shared" si="4"/>
        <v>Feb-2022</v>
      </c>
      <c r="Q28" s="110">
        <f t="shared" si="5"/>
        <v>2022</v>
      </c>
      <c r="R28" s="111" t="s">
        <v>633</v>
      </c>
      <c r="S28" s="45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</row>
    <row r="29" ht="18.0" customHeight="1">
      <c r="A29" s="106">
        <v>44598.0</v>
      </c>
      <c r="B29" s="98">
        <f t="shared" si="1"/>
        <v>7</v>
      </c>
      <c r="C29" s="107"/>
      <c r="D29" s="107"/>
      <c r="E29" s="107"/>
      <c r="F29" s="62">
        <v>3.0</v>
      </c>
      <c r="G29" s="62">
        <v>3.0</v>
      </c>
      <c r="H29" s="107"/>
      <c r="I29" s="107"/>
      <c r="J29" s="107"/>
      <c r="K29" s="107"/>
      <c r="L29" s="62">
        <v>135.0</v>
      </c>
      <c r="M29" s="62">
        <v>138.0</v>
      </c>
      <c r="N29" s="108">
        <f t="shared" si="8"/>
        <v>6</v>
      </c>
      <c r="O29" s="109">
        <f t="shared" si="3"/>
        <v>0.04444444444</v>
      </c>
      <c r="P29" s="110" t="str">
        <f t="shared" si="4"/>
        <v>Feb-2022</v>
      </c>
      <c r="Q29" s="110">
        <f t="shared" si="5"/>
        <v>2022</v>
      </c>
      <c r="R29" s="111" t="s">
        <v>45</v>
      </c>
      <c r="S29" s="45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</row>
    <row r="30" ht="18.0" customHeight="1">
      <c r="A30" s="106">
        <v>44600.0</v>
      </c>
      <c r="B30" s="98">
        <f t="shared" si="1"/>
        <v>7</v>
      </c>
      <c r="C30" s="107"/>
      <c r="D30" s="107"/>
      <c r="E30" s="62">
        <v>1.0</v>
      </c>
      <c r="F30" s="62">
        <v>3.0</v>
      </c>
      <c r="G30" s="107"/>
      <c r="H30" s="107"/>
      <c r="I30" s="107"/>
      <c r="J30" s="107"/>
      <c r="K30" s="107"/>
      <c r="L30" s="62">
        <v>171.0</v>
      </c>
      <c r="M30" s="62">
        <v>173.0</v>
      </c>
      <c r="N30" s="108">
        <f t="shared" si="8"/>
        <v>4</v>
      </c>
      <c r="O30" s="109">
        <f t="shared" si="3"/>
        <v>0.02339181287</v>
      </c>
      <c r="P30" s="110" t="str">
        <f t="shared" si="4"/>
        <v>Feb-2022</v>
      </c>
      <c r="Q30" s="110">
        <f t="shared" si="5"/>
        <v>2022</v>
      </c>
      <c r="R30" s="62" t="s">
        <v>31</v>
      </c>
      <c r="S30" s="45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</row>
    <row r="31" ht="18.0" customHeight="1">
      <c r="A31" s="106">
        <v>44600.0</v>
      </c>
      <c r="B31" s="98">
        <f t="shared" si="1"/>
        <v>7</v>
      </c>
      <c r="C31" s="107"/>
      <c r="D31" s="107"/>
      <c r="E31" s="62">
        <v>1.0</v>
      </c>
      <c r="F31" s="62">
        <v>2.0</v>
      </c>
      <c r="G31" s="107"/>
      <c r="H31" s="107"/>
      <c r="I31" s="107"/>
      <c r="J31" s="107"/>
      <c r="K31" s="107"/>
      <c r="L31" s="62">
        <v>135.0</v>
      </c>
      <c r="M31" s="62">
        <v>138.0</v>
      </c>
      <c r="N31" s="108">
        <f t="shared" si="8"/>
        <v>3</v>
      </c>
      <c r="O31" s="109">
        <f t="shared" si="3"/>
        <v>0.02222222222</v>
      </c>
      <c r="P31" s="110" t="str">
        <f t="shared" si="4"/>
        <v>Feb-2022</v>
      </c>
      <c r="Q31" s="110">
        <f t="shared" si="5"/>
        <v>2022</v>
      </c>
      <c r="R31" s="111" t="s">
        <v>33</v>
      </c>
      <c r="S31" s="45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</row>
    <row r="32" ht="18.0" customHeight="1">
      <c r="A32" s="112">
        <v>44601.0</v>
      </c>
      <c r="B32" s="98">
        <f t="shared" si="1"/>
        <v>7</v>
      </c>
      <c r="C32" s="107"/>
      <c r="D32" s="107"/>
      <c r="E32" s="107"/>
      <c r="F32" s="107"/>
      <c r="G32" s="110">
        <v>1.0</v>
      </c>
      <c r="H32" s="107"/>
      <c r="I32" s="107"/>
      <c r="J32" s="107"/>
      <c r="K32" s="107"/>
      <c r="L32" s="110">
        <v>124.0</v>
      </c>
      <c r="M32" s="110">
        <v>126.0</v>
      </c>
      <c r="N32" s="108">
        <f t="shared" si="8"/>
        <v>1</v>
      </c>
      <c r="O32" s="109">
        <f t="shared" si="3"/>
        <v>0.008064516129</v>
      </c>
      <c r="P32" s="110" t="str">
        <f t="shared" si="4"/>
        <v>Feb-2022</v>
      </c>
      <c r="Q32" s="110">
        <f t="shared" si="5"/>
        <v>2022</v>
      </c>
      <c r="R32" s="113" t="s">
        <v>41</v>
      </c>
      <c r="S32" s="45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</row>
    <row r="33" ht="18.0" customHeight="1">
      <c r="A33" s="112">
        <v>44602.0</v>
      </c>
      <c r="B33" s="98">
        <f t="shared" si="1"/>
        <v>7</v>
      </c>
      <c r="C33" s="107"/>
      <c r="D33" s="107"/>
      <c r="E33" s="107"/>
      <c r="F33" s="107"/>
      <c r="G33" s="110">
        <v>2.0</v>
      </c>
      <c r="H33" s="107"/>
      <c r="I33" s="110">
        <v>4.0</v>
      </c>
      <c r="J33" s="110"/>
      <c r="K33" s="107"/>
      <c r="L33" s="110">
        <v>149.0</v>
      </c>
      <c r="M33" s="110">
        <v>151.0</v>
      </c>
      <c r="N33" s="108">
        <f t="shared" si="8"/>
        <v>6</v>
      </c>
      <c r="O33" s="109">
        <f t="shared" si="3"/>
        <v>0.04026845638</v>
      </c>
      <c r="P33" s="110" t="str">
        <f t="shared" si="4"/>
        <v>Feb-2022</v>
      </c>
      <c r="Q33" s="110">
        <f t="shared" si="5"/>
        <v>2022</v>
      </c>
      <c r="R33" s="113" t="s">
        <v>41</v>
      </c>
      <c r="S33" s="45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</row>
    <row r="34" ht="18.0" customHeight="1">
      <c r="A34" s="112">
        <v>44602.0</v>
      </c>
      <c r="B34" s="98">
        <f t="shared" si="1"/>
        <v>7</v>
      </c>
      <c r="C34" s="107"/>
      <c r="D34" s="107"/>
      <c r="E34" s="107"/>
      <c r="F34" s="110">
        <v>3.0</v>
      </c>
      <c r="G34" s="110">
        <v>2.0</v>
      </c>
      <c r="H34" s="107"/>
      <c r="I34" s="107"/>
      <c r="J34" s="107"/>
      <c r="K34" s="107"/>
      <c r="L34" s="110">
        <v>132.0</v>
      </c>
      <c r="M34" s="110">
        <v>133.0</v>
      </c>
      <c r="N34" s="108">
        <f t="shared" si="8"/>
        <v>5</v>
      </c>
      <c r="O34" s="109">
        <f t="shared" si="3"/>
        <v>0.03787878788</v>
      </c>
      <c r="P34" s="110" t="str">
        <f t="shared" si="4"/>
        <v>Feb-2022</v>
      </c>
      <c r="Q34" s="110">
        <f t="shared" si="5"/>
        <v>2022</v>
      </c>
      <c r="R34" s="113" t="s">
        <v>66</v>
      </c>
      <c r="S34" s="45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</row>
    <row r="35" ht="18.0" customHeight="1">
      <c r="A35" s="112">
        <v>44604.0</v>
      </c>
      <c r="B35" s="98">
        <f t="shared" si="1"/>
        <v>7</v>
      </c>
      <c r="C35" s="107"/>
      <c r="D35" s="107"/>
      <c r="E35" s="107"/>
      <c r="F35" s="110">
        <v>2.0</v>
      </c>
      <c r="G35" s="107"/>
      <c r="H35" s="107"/>
      <c r="I35" s="107"/>
      <c r="J35" s="107"/>
      <c r="K35" s="107"/>
      <c r="L35" s="110">
        <v>134.0</v>
      </c>
      <c r="M35" s="110">
        <v>144.0</v>
      </c>
      <c r="N35" s="108">
        <f t="shared" si="8"/>
        <v>2</v>
      </c>
      <c r="O35" s="109">
        <f t="shared" si="3"/>
        <v>0.01492537313</v>
      </c>
      <c r="P35" s="110" t="str">
        <f t="shared" si="4"/>
        <v>Feb-2022</v>
      </c>
      <c r="Q35" s="110">
        <f t="shared" si="5"/>
        <v>2022</v>
      </c>
      <c r="R35" s="113" t="s">
        <v>70</v>
      </c>
      <c r="S35" s="45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</row>
    <row r="36" ht="18.0" customHeight="1">
      <c r="A36" s="112">
        <v>44605.0</v>
      </c>
      <c r="B36" s="98">
        <f t="shared" si="1"/>
        <v>8</v>
      </c>
      <c r="C36" s="107"/>
      <c r="D36" s="107"/>
      <c r="E36" s="107"/>
      <c r="F36" s="110">
        <v>2.0</v>
      </c>
      <c r="G36" s="107"/>
      <c r="H36" s="107"/>
      <c r="I36" s="107"/>
      <c r="J36" s="107"/>
      <c r="K36" s="107"/>
      <c r="L36" s="110">
        <v>250.0</v>
      </c>
      <c r="M36" s="110">
        <v>251.0</v>
      </c>
      <c r="N36" s="108">
        <f t="shared" si="8"/>
        <v>2</v>
      </c>
      <c r="O36" s="109">
        <f t="shared" si="3"/>
        <v>0.008</v>
      </c>
      <c r="P36" s="110" t="str">
        <f t="shared" si="4"/>
        <v>Feb-2022</v>
      </c>
      <c r="Q36" s="110">
        <f t="shared" si="5"/>
        <v>2022</v>
      </c>
      <c r="R36" s="113" t="s">
        <v>29</v>
      </c>
      <c r="S36" s="45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</row>
    <row r="37" ht="18.0" customHeight="1">
      <c r="A37" s="112">
        <v>44606.0</v>
      </c>
      <c r="B37" s="98">
        <f t="shared" si="1"/>
        <v>8</v>
      </c>
      <c r="C37" s="107"/>
      <c r="D37" s="107"/>
      <c r="E37" s="107"/>
      <c r="F37" s="110">
        <v>12.0</v>
      </c>
      <c r="G37" s="110">
        <v>1.0</v>
      </c>
      <c r="H37" s="107"/>
      <c r="I37" s="107"/>
      <c r="J37" s="107"/>
      <c r="K37" s="107"/>
      <c r="L37" s="110">
        <v>134.0</v>
      </c>
      <c r="M37" s="110">
        <v>135.0</v>
      </c>
      <c r="N37" s="108">
        <f t="shared" si="8"/>
        <v>13</v>
      </c>
      <c r="O37" s="109">
        <f t="shared" si="3"/>
        <v>0.09701492537</v>
      </c>
      <c r="P37" s="110" t="str">
        <f t="shared" si="4"/>
        <v>Feb-2022</v>
      </c>
      <c r="Q37" s="110">
        <f t="shared" si="5"/>
        <v>2022</v>
      </c>
      <c r="R37" s="113" t="s">
        <v>73</v>
      </c>
      <c r="S37" s="45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</row>
    <row r="38" ht="18.0" customHeight="1">
      <c r="A38" s="106">
        <v>44608.0</v>
      </c>
      <c r="B38" s="98">
        <f t="shared" si="1"/>
        <v>8</v>
      </c>
      <c r="C38" s="107"/>
      <c r="D38" s="107"/>
      <c r="E38" s="107"/>
      <c r="F38" s="62">
        <v>12.0</v>
      </c>
      <c r="G38" s="107"/>
      <c r="H38" s="107"/>
      <c r="I38" s="107"/>
      <c r="J38" s="107"/>
      <c r="K38" s="107"/>
      <c r="L38" s="62">
        <v>126.0</v>
      </c>
      <c r="M38" s="62">
        <v>131.0</v>
      </c>
      <c r="N38" s="108">
        <f t="shared" si="8"/>
        <v>12</v>
      </c>
      <c r="O38" s="109">
        <f t="shared" si="3"/>
        <v>0.09523809524</v>
      </c>
      <c r="P38" s="110" t="str">
        <f t="shared" si="4"/>
        <v>Feb-2022</v>
      </c>
      <c r="Q38" s="110">
        <f t="shared" si="5"/>
        <v>2022</v>
      </c>
      <c r="R38" s="111" t="s">
        <v>73</v>
      </c>
      <c r="S38" s="45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</row>
    <row r="39" ht="18.0" customHeight="1">
      <c r="A39" s="106">
        <v>44608.0</v>
      </c>
      <c r="B39" s="98">
        <f t="shared" si="1"/>
        <v>8</v>
      </c>
      <c r="C39" s="107"/>
      <c r="D39" s="107"/>
      <c r="E39" s="107"/>
      <c r="F39" s="107"/>
      <c r="G39" s="62">
        <v>4.0</v>
      </c>
      <c r="H39" s="107"/>
      <c r="I39" s="62">
        <v>3.0</v>
      </c>
      <c r="J39" s="62"/>
      <c r="K39" s="107"/>
      <c r="L39" s="62">
        <v>141.0</v>
      </c>
      <c r="M39" s="62">
        <v>144.0</v>
      </c>
      <c r="N39" s="108">
        <f t="shared" si="8"/>
        <v>7</v>
      </c>
      <c r="O39" s="109">
        <f t="shared" si="3"/>
        <v>0.04964539007</v>
      </c>
      <c r="P39" s="110" t="str">
        <f t="shared" si="4"/>
        <v>Feb-2022</v>
      </c>
      <c r="Q39" s="110">
        <f t="shared" si="5"/>
        <v>2022</v>
      </c>
      <c r="R39" s="111" t="s">
        <v>41</v>
      </c>
      <c r="S39" s="45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</row>
    <row r="40" ht="18.0" customHeight="1">
      <c r="A40" s="106">
        <v>44610.0</v>
      </c>
      <c r="B40" s="98">
        <f t="shared" si="1"/>
        <v>8</v>
      </c>
      <c r="C40" s="107"/>
      <c r="D40" s="107"/>
      <c r="E40" s="107"/>
      <c r="F40" s="62">
        <v>2.0</v>
      </c>
      <c r="G40" s="107"/>
      <c r="H40" s="107"/>
      <c r="I40" s="107"/>
      <c r="J40" s="107"/>
      <c r="K40" s="107"/>
      <c r="L40" s="62">
        <v>50.0</v>
      </c>
      <c r="M40" s="62">
        <v>51.0</v>
      </c>
      <c r="N40" s="108">
        <f t="shared" si="8"/>
        <v>2</v>
      </c>
      <c r="O40" s="109">
        <f t="shared" si="3"/>
        <v>0.04</v>
      </c>
      <c r="P40" s="110" t="str">
        <f t="shared" si="4"/>
        <v>Feb-2022</v>
      </c>
      <c r="Q40" s="110">
        <f t="shared" si="5"/>
        <v>2022</v>
      </c>
      <c r="R40" s="111" t="s">
        <v>73</v>
      </c>
      <c r="S40" s="45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</row>
    <row r="41" ht="18.0" customHeight="1">
      <c r="A41" s="106">
        <v>44611.0</v>
      </c>
      <c r="B41" s="98">
        <f t="shared" si="1"/>
        <v>8</v>
      </c>
      <c r="C41" s="107"/>
      <c r="D41" s="107"/>
      <c r="E41" s="107"/>
      <c r="F41" s="62">
        <v>5.0</v>
      </c>
      <c r="G41" s="107"/>
      <c r="H41" s="107"/>
      <c r="I41" s="107"/>
      <c r="J41" s="107"/>
      <c r="K41" s="107"/>
      <c r="L41" s="62">
        <v>50.0</v>
      </c>
      <c r="M41" s="62">
        <v>50.0</v>
      </c>
      <c r="N41" s="108">
        <f t="shared" si="8"/>
        <v>5</v>
      </c>
      <c r="O41" s="109">
        <f t="shared" si="3"/>
        <v>0.1</v>
      </c>
      <c r="P41" s="110" t="str">
        <f t="shared" si="4"/>
        <v>Feb-2022</v>
      </c>
      <c r="Q41" s="110">
        <f t="shared" si="5"/>
        <v>2022</v>
      </c>
      <c r="R41" s="111" t="s">
        <v>73</v>
      </c>
      <c r="S41" s="45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</row>
    <row r="42" ht="18.0" customHeight="1">
      <c r="A42" s="106">
        <v>44612.0</v>
      </c>
      <c r="B42" s="98">
        <f t="shared" si="1"/>
        <v>9</v>
      </c>
      <c r="C42" s="107"/>
      <c r="D42" s="107"/>
      <c r="E42" s="107"/>
      <c r="F42" s="62">
        <v>2.0</v>
      </c>
      <c r="G42" s="62">
        <v>2.0</v>
      </c>
      <c r="H42" s="107"/>
      <c r="I42" s="107"/>
      <c r="J42" s="107"/>
      <c r="K42" s="107"/>
      <c r="L42" s="62">
        <v>165.0</v>
      </c>
      <c r="M42" s="62">
        <v>169.0</v>
      </c>
      <c r="N42" s="108">
        <f t="shared" si="8"/>
        <v>4</v>
      </c>
      <c r="O42" s="109">
        <f t="shared" si="3"/>
        <v>0.02424242424</v>
      </c>
      <c r="P42" s="110" t="str">
        <f t="shared" si="4"/>
        <v>Feb-2022</v>
      </c>
      <c r="Q42" s="110">
        <f t="shared" si="5"/>
        <v>2022</v>
      </c>
      <c r="R42" s="111" t="s">
        <v>29</v>
      </c>
      <c r="S42" s="45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</row>
    <row r="43" ht="18.0" customHeight="1">
      <c r="A43" s="106">
        <v>44613.0</v>
      </c>
      <c r="B43" s="98">
        <f t="shared" si="1"/>
        <v>9</v>
      </c>
      <c r="C43" s="107"/>
      <c r="D43" s="107"/>
      <c r="E43" s="107"/>
      <c r="F43" s="62">
        <v>9.0</v>
      </c>
      <c r="G43" s="107"/>
      <c r="H43" s="107"/>
      <c r="I43" s="107"/>
      <c r="J43" s="107"/>
      <c r="K43" s="107"/>
      <c r="L43" s="62">
        <v>115.0</v>
      </c>
      <c r="M43" s="62">
        <v>116.0</v>
      </c>
      <c r="N43" s="108">
        <f t="shared" si="8"/>
        <v>9</v>
      </c>
      <c r="O43" s="109">
        <f t="shared" si="3"/>
        <v>0.07826086957</v>
      </c>
      <c r="P43" s="110" t="str">
        <f t="shared" si="4"/>
        <v>Feb-2022</v>
      </c>
      <c r="Q43" s="110">
        <f t="shared" si="5"/>
        <v>2022</v>
      </c>
      <c r="R43" s="111" t="s">
        <v>73</v>
      </c>
      <c r="S43" s="45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</row>
    <row r="44" ht="18.0" customHeight="1">
      <c r="A44" s="106">
        <v>44613.0</v>
      </c>
      <c r="B44" s="98">
        <f t="shared" si="1"/>
        <v>9</v>
      </c>
      <c r="C44" s="107"/>
      <c r="D44" s="107"/>
      <c r="E44" s="107"/>
      <c r="F44" s="107"/>
      <c r="G44" s="62">
        <v>5.0</v>
      </c>
      <c r="H44" s="107"/>
      <c r="I44" s="62">
        <v>2.0</v>
      </c>
      <c r="J44" s="62"/>
      <c r="K44" s="107"/>
      <c r="L44" s="62">
        <v>143.0</v>
      </c>
      <c r="M44" s="62">
        <v>150.0</v>
      </c>
      <c r="N44" s="108">
        <f t="shared" si="8"/>
        <v>7</v>
      </c>
      <c r="O44" s="109">
        <f t="shared" si="3"/>
        <v>0.04895104895</v>
      </c>
      <c r="P44" s="110" t="str">
        <f t="shared" si="4"/>
        <v>Feb-2022</v>
      </c>
      <c r="Q44" s="110">
        <f t="shared" si="5"/>
        <v>2022</v>
      </c>
      <c r="R44" s="111" t="s">
        <v>41</v>
      </c>
      <c r="S44" s="45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</row>
    <row r="45" ht="18.0" customHeight="1">
      <c r="A45" s="106">
        <v>44615.0</v>
      </c>
      <c r="B45" s="98">
        <f t="shared" si="1"/>
        <v>9</v>
      </c>
      <c r="C45" s="62">
        <v>2.0</v>
      </c>
      <c r="D45" s="62"/>
      <c r="E45" s="62">
        <v>4.0</v>
      </c>
      <c r="F45" s="62">
        <v>8.0</v>
      </c>
      <c r="G45" s="62"/>
      <c r="H45" s="62"/>
      <c r="I45" s="62"/>
      <c r="J45" s="62">
        <v>4.0</v>
      </c>
      <c r="K45" s="62"/>
      <c r="L45" s="62">
        <v>159.0</v>
      </c>
      <c r="M45" s="62">
        <v>161.0</v>
      </c>
      <c r="N45" s="108">
        <f t="shared" si="8"/>
        <v>16</v>
      </c>
      <c r="O45" s="109">
        <f t="shared" si="3"/>
        <v>0.1006289308</v>
      </c>
      <c r="P45" s="110" t="str">
        <f t="shared" si="4"/>
        <v>Feb-2022</v>
      </c>
      <c r="Q45" s="110">
        <f t="shared" si="5"/>
        <v>2022</v>
      </c>
      <c r="R45" s="62" t="s">
        <v>634</v>
      </c>
      <c r="S45" s="45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</row>
    <row r="46" ht="18.0" customHeight="1">
      <c r="A46" s="106">
        <v>44615.0</v>
      </c>
      <c r="B46" s="98">
        <f t="shared" si="1"/>
        <v>9</v>
      </c>
      <c r="C46" s="62"/>
      <c r="D46" s="62"/>
      <c r="E46" s="62">
        <v>2.0</v>
      </c>
      <c r="F46" s="62">
        <v>2.0</v>
      </c>
      <c r="G46" s="62"/>
      <c r="H46" s="62"/>
      <c r="I46" s="62"/>
      <c r="J46" s="62"/>
      <c r="K46" s="62"/>
      <c r="L46" s="62">
        <v>181.0</v>
      </c>
      <c r="M46" s="62">
        <v>185.0</v>
      </c>
      <c r="N46" s="108">
        <f t="shared" si="8"/>
        <v>4</v>
      </c>
      <c r="O46" s="109">
        <f t="shared" si="3"/>
        <v>0.02209944751</v>
      </c>
      <c r="P46" s="110" t="str">
        <f t="shared" si="4"/>
        <v>Feb-2022</v>
      </c>
      <c r="Q46" s="110">
        <f t="shared" si="5"/>
        <v>2022</v>
      </c>
      <c r="R46" s="62" t="s">
        <v>70</v>
      </c>
      <c r="S46" s="45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</row>
    <row r="47" ht="18.0" customHeight="1">
      <c r="A47" s="106">
        <v>44616.0</v>
      </c>
      <c r="B47" s="98">
        <f t="shared" si="1"/>
        <v>9</v>
      </c>
      <c r="C47" s="62"/>
      <c r="D47" s="62"/>
      <c r="E47" s="62"/>
      <c r="F47" s="62">
        <v>3.0</v>
      </c>
      <c r="G47" s="62"/>
      <c r="H47" s="62">
        <v>1.0</v>
      </c>
      <c r="I47" s="62"/>
      <c r="J47" s="62"/>
      <c r="K47" s="62"/>
      <c r="L47" s="62">
        <v>114.0</v>
      </c>
      <c r="M47" s="62">
        <v>115.0</v>
      </c>
      <c r="N47" s="108">
        <f t="shared" si="8"/>
        <v>4</v>
      </c>
      <c r="O47" s="109">
        <f t="shared" si="3"/>
        <v>0.0350877193</v>
      </c>
      <c r="P47" s="110" t="str">
        <f t="shared" si="4"/>
        <v>Feb-2022</v>
      </c>
      <c r="Q47" s="110">
        <f t="shared" si="5"/>
        <v>2022</v>
      </c>
      <c r="R47" s="62" t="s">
        <v>41</v>
      </c>
      <c r="S47" s="45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</row>
    <row r="48" ht="18.0" customHeight="1">
      <c r="A48" s="106">
        <v>44618.0</v>
      </c>
      <c r="B48" s="98">
        <f t="shared" si="1"/>
        <v>9</v>
      </c>
      <c r="C48" s="62"/>
      <c r="D48" s="62"/>
      <c r="E48" s="62">
        <v>2.0</v>
      </c>
      <c r="F48" s="62"/>
      <c r="G48" s="62"/>
      <c r="H48" s="62"/>
      <c r="I48" s="62"/>
      <c r="J48" s="62"/>
      <c r="K48" s="62"/>
      <c r="L48" s="62">
        <v>135.0</v>
      </c>
      <c r="M48" s="62">
        <v>136.0</v>
      </c>
      <c r="N48" s="108">
        <f t="shared" si="8"/>
        <v>2</v>
      </c>
      <c r="O48" s="109">
        <f t="shared" si="3"/>
        <v>0.01481481481</v>
      </c>
      <c r="P48" s="110" t="str">
        <f t="shared" si="4"/>
        <v>Feb-2022</v>
      </c>
      <c r="Q48" s="110">
        <f t="shared" si="5"/>
        <v>2022</v>
      </c>
      <c r="R48" s="62" t="s">
        <v>29</v>
      </c>
      <c r="S48" s="45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</row>
    <row r="49" ht="18.0" customHeight="1">
      <c r="A49" s="106">
        <v>44618.0</v>
      </c>
      <c r="B49" s="98">
        <f t="shared" si="1"/>
        <v>9</v>
      </c>
      <c r="C49" s="62"/>
      <c r="D49" s="62"/>
      <c r="E49" s="62">
        <v>1.0</v>
      </c>
      <c r="F49" s="62">
        <v>1.0</v>
      </c>
      <c r="G49" s="62"/>
      <c r="H49" s="62"/>
      <c r="I49" s="62"/>
      <c r="J49" s="62"/>
      <c r="K49" s="62"/>
      <c r="L49" s="62">
        <v>139.0</v>
      </c>
      <c r="M49" s="62">
        <v>142.0</v>
      </c>
      <c r="N49" s="108">
        <f t="shared" si="8"/>
        <v>2</v>
      </c>
      <c r="O49" s="109">
        <f t="shared" si="3"/>
        <v>0.01438848921</v>
      </c>
      <c r="P49" s="110" t="str">
        <f t="shared" si="4"/>
        <v>Feb-2022</v>
      </c>
      <c r="Q49" s="110">
        <f t="shared" si="5"/>
        <v>2022</v>
      </c>
      <c r="R49" s="62" t="s">
        <v>33</v>
      </c>
      <c r="S49" s="45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</row>
    <row r="50" ht="18.0" customHeight="1">
      <c r="A50" s="106">
        <v>44620.0</v>
      </c>
      <c r="B50" s="98">
        <f t="shared" si="1"/>
        <v>10</v>
      </c>
      <c r="C50" s="62"/>
      <c r="D50" s="62"/>
      <c r="E50" s="62"/>
      <c r="F50" s="62">
        <v>1.0</v>
      </c>
      <c r="G50" s="62"/>
      <c r="H50" s="62"/>
      <c r="I50" s="62"/>
      <c r="J50" s="62"/>
      <c r="K50" s="62"/>
      <c r="L50" s="62">
        <v>121.0</v>
      </c>
      <c r="M50" s="62">
        <v>124.0</v>
      </c>
      <c r="N50" s="108">
        <f t="shared" si="8"/>
        <v>1</v>
      </c>
      <c r="O50" s="109">
        <f t="shared" si="3"/>
        <v>0.00826446281</v>
      </c>
      <c r="P50" s="110" t="str">
        <f t="shared" si="4"/>
        <v>Feb-2022</v>
      </c>
      <c r="Q50" s="110">
        <f t="shared" si="5"/>
        <v>2022</v>
      </c>
      <c r="R50" s="62" t="s">
        <v>41</v>
      </c>
      <c r="S50" s="45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</row>
    <row r="51" ht="18.0" customHeight="1">
      <c r="A51" s="106">
        <v>44620.0</v>
      </c>
      <c r="B51" s="98">
        <f t="shared" si="1"/>
        <v>10</v>
      </c>
      <c r="C51" s="62"/>
      <c r="D51" s="62"/>
      <c r="E51" s="62"/>
      <c r="F51" s="62"/>
      <c r="G51" s="62"/>
      <c r="H51" s="62"/>
      <c r="I51" s="62"/>
      <c r="J51" s="62"/>
      <c r="K51" s="62"/>
      <c r="L51" s="62">
        <v>159.0</v>
      </c>
      <c r="M51" s="62">
        <v>165.0</v>
      </c>
      <c r="N51" s="108">
        <f t="shared" si="8"/>
        <v>0</v>
      </c>
      <c r="O51" s="109">
        <f t="shared" si="3"/>
        <v>0</v>
      </c>
      <c r="P51" s="110" t="str">
        <f t="shared" si="4"/>
        <v>Feb-2022</v>
      </c>
      <c r="Q51" s="110">
        <f t="shared" si="5"/>
        <v>2022</v>
      </c>
      <c r="R51" s="62" t="s">
        <v>26</v>
      </c>
      <c r="S51" s="45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</row>
    <row r="52" ht="18.0" customHeight="1">
      <c r="A52" s="106">
        <v>44620.0</v>
      </c>
      <c r="B52" s="98">
        <f t="shared" si="1"/>
        <v>10</v>
      </c>
      <c r="C52" s="62"/>
      <c r="D52" s="62"/>
      <c r="E52" s="62"/>
      <c r="F52" s="62"/>
      <c r="G52" s="62"/>
      <c r="H52" s="62"/>
      <c r="I52" s="62"/>
      <c r="J52" s="62"/>
      <c r="K52" s="62"/>
      <c r="L52" s="62">
        <v>93.0</v>
      </c>
      <c r="M52" s="62">
        <v>96.0</v>
      </c>
      <c r="N52" s="108">
        <f t="shared" si="8"/>
        <v>0</v>
      </c>
      <c r="O52" s="109">
        <f t="shared" si="3"/>
        <v>0</v>
      </c>
      <c r="P52" s="110" t="str">
        <f t="shared" si="4"/>
        <v>Feb-2022</v>
      </c>
      <c r="Q52" s="110">
        <f t="shared" si="5"/>
        <v>2022</v>
      </c>
      <c r="R52" s="62" t="s">
        <v>41</v>
      </c>
      <c r="S52" s="45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</row>
    <row r="53" ht="18.0" customHeight="1">
      <c r="A53" s="106">
        <v>44623.0</v>
      </c>
      <c r="B53" s="98">
        <f t="shared" si="1"/>
        <v>10</v>
      </c>
      <c r="C53" s="107"/>
      <c r="D53" s="107"/>
      <c r="E53" s="107"/>
      <c r="F53" s="62">
        <v>1.0</v>
      </c>
      <c r="G53" s="107"/>
      <c r="H53" s="107"/>
      <c r="I53" s="107"/>
      <c r="J53" s="107"/>
      <c r="K53" s="107"/>
      <c r="L53" s="62">
        <v>124.0</v>
      </c>
      <c r="M53" s="62">
        <v>126.0</v>
      </c>
      <c r="N53" s="108">
        <f t="shared" ref="N53:N86" si="9">sum(C53:J53)</f>
        <v>1</v>
      </c>
      <c r="O53" s="109">
        <f t="shared" si="3"/>
        <v>0.008064516129</v>
      </c>
      <c r="P53" s="110" t="str">
        <f t="shared" si="4"/>
        <v>Mar-2022</v>
      </c>
      <c r="Q53" s="110">
        <f t="shared" si="5"/>
        <v>2022</v>
      </c>
      <c r="R53" s="111" t="s">
        <v>26</v>
      </c>
      <c r="S53" s="45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</row>
    <row r="54" ht="18.0" customHeight="1">
      <c r="A54" s="106">
        <v>44624.0</v>
      </c>
      <c r="B54" s="98">
        <f t="shared" si="1"/>
        <v>10</v>
      </c>
      <c r="C54" s="107"/>
      <c r="D54" s="107"/>
      <c r="E54" s="107"/>
      <c r="F54" s="107"/>
      <c r="G54" s="107"/>
      <c r="H54" s="107"/>
      <c r="I54" s="107"/>
      <c r="J54" s="107"/>
      <c r="K54" s="107"/>
      <c r="L54" s="62">
        <v>70.0</v>
      </c>
      <c r="M54" s="62">
        <v>73.0</v>
      </c>
      <c r="N54" s="108">
        <f t="shared" si="9"/>
        <v>0</v>
      </c>
      <c r="O54" s="109">
        <f t="shared" si="3"/>
        <v>0</v>
      </c>
      <c r="P54" s="110" t="str">
        <f t="shared" si="4"/>
        <v>Mar-2022</v>
      </c>
      <c r="Q54" s="110">
        <f t="shared" si="5"/>
        <v>2022</v>
      </c>
      <c r="R54" s="111" t="s">
        <v>31</v>
      </c>
      <c r="S54" s="45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</row>
    <row r="55" ht="18.0" customHeight="1">
      <c r="A55" s="106">
        <v>44624.0</v>
      </c>
      <c r="B55" s="98">
        <f t="shared" si="1"/>
        <v>10</v>
      </c>
      <c r="C55" s="107"/>
      <c r="D55" s="107"/>
      <c r="E55" s="107"/>
      <c r="F55" s="107"/>
      <c r="G55" s="107"/>
      <c r="H55" s="107"/>
      <c r="I55" s="107"/>
      <c r="J55" s="107"/>
      <c r="K55" s="107"/>
      <c r="L55" s="62">
        <v>59.0</v>
      </c>
      <c r="M55" s="62">
        <v>59.0</v>
      </c>
      <c r="N55" s="108">
        <f t="shared" si="9"/>
        <v>0</v>
      </c>
      <c r="O55" s="109">
        <f t="shared" si="3"/>
        <v>0</v>
      </c>
      <c r="P55" s="110" t="str">
        <f t="shared" si="4"/>
        <v>Mar-2022</v>
      </c>
      <c r="Q55" s="110">
        <f t="shared" si="5"/>
        <v>2022</v>
      </c>
      <c r="R55" s="111" t="s">
        <v>31</v>
      </c>
      <c r="S55" s="45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</row>
    <row r="56" ht="18.0" customHeight="1">
      <c r="A56" s="106">
        <v>44624.0</v>
      </c>
      <c r="B56" s="98">
        <f t="shared" si="1"/>
        <v>10</v>
      </c>
      <c r="C56" s="107"/>
      <c r="D56" s="107"/>
      <c r="E56" s="107"/>
      <c r="F56" s="107"/>
      <c r="G56" s="107"/>
      <c r="H56" s="107"/>
      <c r="I56" s="107"/>
      <c r="J56" s="107"/>
      <c r="K56" s="107"/>
      <c r="L56" s="62">
        <v>53.0</v>
      </c>
      <c r="M56" s="62">
        <v>53.0</v>
      </c>
      <c r="N56" s="108">
        <f t="shared" si="9"/>
        <v>0</v>
      </c>
      <c r="O56" s="109">
        <f t="shared" si="3"/>
        <v>0</v>
      </c>
      <c r="P56" s="110" t="str">
        <f t="shared" si="4"/>
        <v>Mar-2022</v>
      </c>
      <c r="Q56" s="110">
        <f t="shared" si="5"/>
        <v>2022</v>
      </c>
      <c r="R56" s="111" t="s">
        <v>31</v>
      </c>
      <c r="S56" s="45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</row>
    <row r="57" ht="18.0" customHeight="1">
      <c r="A57" s="106">
        <v>44624.0</v>
      </c>
      <c r="B57" s="98">
        <f t="shared" si="1"/>
        <v>10</v>
      </c>
      <c r="C57" s="107"/>
      <c r="D57" s="107"/>
      <c r="E57" s="107"/>
      <c r="F57" s="107"/>
      <c r="G57" s="107"/>
      <c r="H57" s="107"/>
      <c r="I57" s="107"/>
      <c r="J57" s="107"/>
      <c r="K57" s="107"/>
      <c r="L57" s="62">
        <v>50.0</v>
      </c>
      <c r="M57" s="62">
        <v>52.0</v>
      </c>
      <c r="N57" s="108">
        <f t="shared" si="9"/>
        <v>0</v>
      </c>
      <c r="O57" s="109">
        <f t="shared" si="3"/>
        <v>0</v>
      </c>
      <c r="P57" s="110" t="str">
        <f t="shared" si="4"/>
        <v>Mar-2022</v>
      </c>
      <c r="Q57" s="110">
        <f t="shared" si="5"/>
        <v>2022</v>
      </c>
      <c r="R57" s="111" t="s">
        <v>31</v>
      </c>
      <c r="S57" s="45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</row>
    <row r="58" ht="18.0" customHeight="1">
      <c r="A58" s="106">
        <v>44625.0</v>
      </c>
      <c r="B58" s="98">
        <f t="shared" si="1"/>
        <v>10</v>
      </c>
      <c r="C58" s="107"/>
      <c r="D58" s="107"/>
      <c r="E58" s="107"/>
      <c r="F58" s="107"/>
      <c r="G58" s="107"/>
      <c r="H58" s="107"/>
      <c r="I58" s="107"/>
      <c r="J58" s="107"/>
      <c r="K58" s="107"/>
      <c r="L58" s="62">
        <v>175.0</v>
      </c>
      <c r="M58" s="62">
        <v>178.0</v>
      </c>
      <c r="N58" s="108">
        <f t="shared" si="9"/>
        <v>0</v>
      </c>
      <c r="O58" s="109">
        <f t="shared" si="3"/>
        <v>0</v>
      </c>
      <c r="P58" s="110" t="str">
        <f t="shared" si="4"/>
        <v>Mar-2022</v>
      </c>
      <c r="Q58" s="110">
        <f t="shared" si="5"/>
        <v>2022</v>
      </c>
      <c r="R58" s="111" t="s">
        <v>29</v>
      </c>
      <c r="S58" s="45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</row>
    <row r="59" ht="18.0" customHeight="1">
      <c r="A59" s="106">
        <v>44626.0</v>
      </c>
      <c r="B59" s="98">
        <f t="shared" si="1"/>
        <v>11</v>
      </c>
      <c r="C59" s="107"/>
      <c r="D59" s="107"/>
      <c r="E59" s="62">
        <v>1.0</v>
      </c>
      <c r="F59" s="62">
        <v>2.0</v>
      </c>
      <c r="G59" s="107"/>
      <c r="H59" s="107"/>
      <c r="I59" s="107"/>
      <c r="J59" s="107"/>
      <c r="K59" s="107"/>
      <c r="L59" s="62">
        <v>133.0</v>
      </c>
      <c r="M59" s="62">
        <v>134.0</v>
      </c>
      <c r="N59" s="108">
        <f t="shared" si="9"/>
        <v>3</v>
      </c>
      <c r="O59" s="109">
        <f t="shared" si="3"/>
        <v>0.02255639098</v>
      </c>
      <c r="P59" s="110" t="str">
        <f t="shared" si="4"/>
        <v>Mar-2022</v>
      </c>
      <c r="Q59" s="110">
        <f t="shared" si="5"/>
        <v>2022</v>
      </c>
      <c r="R59" s="111" t="s">
        <v>31</v>
      </c>
      <c r="S59" s="45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</row>
    <row r="60" ht="18.0" customHeight="1">
      <c r="A60" s="106">
        <v>44628.0</v>
      </c>
      <c r="B60" s="98">
        <f t="shared" si="1"/>
        <v>11</v>
      </c>
      <c r="C60" s="107"/>
      <c r="D60" s="107"/>
      <c r="E60" s="107"/>
      <c r="F60" s="62">
        <v>1.0</v>
      </c>
      <c r="G60" s="107"/>
      <c r="H60" s="62">
        <v>9.0</v>
      </c>
      <c r="I60" s="107"/>
      <c r="J60" s="107"/>
      <c r="K60" s="107"/>
      <c r="L60" s="62">
        <v>140.0</v>
      </c>
      <c r="M60" s="62">
        <v>141.0</v>
      </c>
      <c r="N60" s="108">
        <f t="shared" si="9"/>
        <v>10</v>
      </c>
      <c r="O60" s="109">
        <f t="shared" si="3"/>
        <v>0.07142857143</v>
      </c>
      <c r="P60" s="110" t="str">
        <f t="shared" si="4"/>
        <v>Mar-2022</v>
      </c>
      <c r="Q60" s="110">
        <f t="shared" si="5"/>
        <v>2022</v>
      </c>
      <c r="R60" s="111" t="s">
        <v>41</v>
      </c>
      <c r="S60" s="45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</row>
    <row r="61" ht="18.0" customHeight="1">
      <c r="A61" s="106">
        <v>44629.0</v>
      </c>
      <c r="B61" s="98">
        <f t="shared" si="1"/>
        <v>11</v>
      </c>
      <c r="C61" s="107"/>
      <c r="D61" s="107"/>
      <c r="E61" s="62">
        <v>5.0</v>
      </c>
      <c r="F61" s="107"/>
      <c r="G61" s="107"/>
      <c r="H61" s="107"/>
      <c r="I61" s="107"/>
      <c r="J61" s="107"/>
      <c r="K61" s="107"/>
      <c r="L61" s="62">
        <v>165.0</v>
      </c>
      <c r="M61" s="62">
        <v>166.0</v>
      </c>
      <c r="N61" s="108">
        <f t="shared" si="9"/>
        <v>5</v>
      </c>
      <c r="O61" s="109">
        <f t="shared" si="3"/>
        <v>0.0303030303</v>
      </c>
      <c r="P61" s="110" t="str">
        <f t="shared" si="4"/>
        <v>Mar-2022</v>
      </c>
      <c r="Q61" s="110">
        <f t="shared" si="5"/>
        <v>2022</v>
      </c>
      <c r="R61" s="111" t="s">
        <v>151</v>
      </c>
      <c r="S61" s="45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</row>
    <row r="62" ht="18.0" customHeight="1">
      <c r="A62" s="106">
        <v>44629.0</v>
      </c>
      <c r="B62" s="98">
        <f t="shared" si="1"/>
        <v>11</v>
      </c>
      <c r="C62" s="107"/>
      <c r="D62" s="107"/>
      <c r="E62" s="107"/>
      <c r="F62" s="62">
        <v>2.0</v>
      </c>
      <c r="G62" s="107"/>
      <c r="H62" s="107"/>
      <c r="I62" s="107"/>
      <c r="J62" s="107"/>
      <c r="K62" s="107"/>
      <c r="L62" s="62">
        <v>105.0</v>
      </c>
      <c r="M62" s="62">
        <v>106.0</v>
      </c>
      <c r="N62" s="108">
        <f t="shared" si="9"/>
        <v>2</v>
      </c>
      <c r="O62" s="109">
        <f t="shared" si="3"/>
        <v>0.01904761905</v>
      </c>
      <c r="P62" s="110" t="str">
        <f t="shared" si="4"/>
        <v>Mar-2022</v>
      </c>
      <c r="Q62" s="110">
        <f t="shared" si="5"/>
        <v>2022</v>
      </c>
      <c r="R62" s="111" t="s">
        <v>94</v>
      </c>
      <c r="S62" s="45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</row>
    <row r="63" ht="18.0" customHeight="1">
      <c r="A63" s="106">
        <v>44631.0</v>
      </c>
      <c r="B63" s="98">
        <f t="shared" si="1"/>
        <v>11</v>
      </c>
      <c r="C63" s="107"/>
      <c r="D63" s="107"/>
      <c r="E63" s="107"/>
      <c r="F63" s="62">
        <v>1.0</v>
      </c>
      <c r="G63" s="107"/>
      <c r="H63" s="107"/>
      <c r="I63" s="107"/>
      <c r="J63" s="107"/>
      <c r="K63" s="107"/>
      <c r="L63" s="62">
        <v>113.0</v>
      </c>
      <c r="M63" s="62">
        <v>114.0</v>
      </c>
      <c r="N63" s="108">
        <f t="shared" si="9"/>
        <v>1</v>
      </c>
      <c r="O63" s="109">
        <f t="shared" si="3"/>
        <v>0.008849557522</v>
      </c>
      <c r="P63" s="110" t="str">
        <f t="shared" si="4"/>
        <v>Mar-2022</v>
      </c>
      <c r="Q63" s="110">
        <f t="shared" si="5"/>
        <v>2022</v>
      </c>
      <c r="R63" s="111" t="s">
        <v>488</v>
      </c>
      <c r="S63" s="45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</row>
    <row r="64" ht="18.0" customHeight="1">
      <c r="A64" s="106">
        <v>44632.0</v>
      </c>
      <c r="B64" s="98">
        <f t="shared" si="1"/>
        <v>11</v>
      </c>
      <c r="C64" s="107"/>
      <c r="D64" s="107"/>
      <c r="E64" s="107"/>
      <c r="F64" s="62">
        <v>1.0</v>
      </c>
      <c r="G64" s="107"/>
      <c r="H64" s="62">
        <v>4.0</v>
      </c>
      <c r="I64" s="107"/>
      <c r="J64" s="107"/>
      <c r="K64" s="107"/>
      <c r="L64" s="62">
        <v>119.0</v>
      </c>
      <c r="M64" s="62">
        <v>121.0</v>
      </c>
      <c r="N64" s="108">
        <f t="shared" si="9"/>
        <v>5</v>
      </c>
      <c r="O64" s="109">
        <f t="shared" si="3"/>
        <v>0.04201680672</v>
      </c>
      <c r="P64" s="110" t="str">
        <f t="shared" si="4"/>
        <v>Mar-2022</v>
      </c>
      <c r="Q64" s="110">
        <f t="shared" si="5"/>
        <v>2022</v>
      </c>
      <c r="R64" s="111" t="s">
        <v>41</v>
      </c>
      <c r="S64" s="45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</row>
    <row r="65" ht="18.0" customHeight="1">
      <c r="A65" s="106">
        <v>44632.0</v>
      </c>
      <c r="B65" s="98">
        <f t="shared" si="1"/>
        <v>11</v>
      </c>
      <c r="C65" s="107"/>
      <c r="D65" s="107"/>
      <c r="E65" s="62">
        <v>2.0</v>
      </c>
      <c r="F65" s="107"/>
      <c r="G65" s="107"/>
      <c r="H65" s="107"/>
      <c r="I65" s="107"/>
      <c r="J65" s="107"/>
      <c r="K65" s="107"/>
      <c r="L65" s="62">
        <v>116.0</v>
      </c>
      <c r="M65" s="62">
        <v>116.0</v>
      </c>
      <c r="N65" s="108">
        <f t="shared" si="9"/>
        <v>2</v>
      </c>
      <c r="O65" s="109">
        <f t="shared" si="3"/>
        <v>0.01724137931</v>
      </c>
      <c r="P65" s="110" t="str">
        <f t="shared" si="4"/>
        <v>Mar-2022</v>
      </c>
      <c r="Q65" s="110">
        <f t="shared" si="5"/>
        <v>2022</v>
      </c>
      <c r="R65" s="111" t="s">
        <v>29</v>
      </c>
      <c r="S65" s="45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</row>
    <row r="66" ht="18.0" customHeight="1">
      <c r="A66" s="106">
        <v>44634.0</v>
      </c>
      <c r="B66" s="98">
        <f t="shared" si="1"/>
        <v>12</v>
      </c>
      <c r="C66" s="107"/>
      <c r="D66" s="62">
        <v>2.0</v>
      </c>
      <c r="E66" s="62">
        <v>2.0</v>
      </c>
      <c r="F66" s="62">
        <v>1.0</v>
      </c>
      <c r="G66" s="107"/>
      <c r="H66" s="107"/>
      <c r="I66" s="107"/>
      <c r="J66" s="107"/>
      <c r="K66" s="107"/>
      <c r="L66" s="62">
        <v>177.0</v>
      </c>
      <c r="M66" s="62">
        <v>177.0</v>
      </c>
      <c r="N66" s="108">
        <f t="shared" si="9"/>
        <v>5</v>
      </c>
      <c r="O66" s="109">
        <f t="shared" si="3"/>
        <v>0.02824858757</v>
      </c>
      <c r="P66" s="110" t="str">
        <f t="shared" si="4"/>
        <v>Mar-2022</v>
      </c>
      <c r="Q66" s="110">
        <f t="shared" si="5"/>
        <v>2022</v>
      </c>
      <c r="R66" s="62" t="s">
        <v>635</v>
      </c>
      <c r="S66" s="45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</row>
    <row r="67" ht="18.0" customHeight="1">
      <c r="A67" s="106">
        <v>44635.0</v>
      </c>
      <c r="B67" s="98">
        <f t="shared" si="1"/>
        <v>12</v>
      </c>
      <c r="C67" s="107"/>
      <c r="D67" s="62">
        <v>1.0</v>
      </c>
      <c r="E67" s="107"/>
      <c r="F67" s="62">
        <v>4.0</v>
      </c>
      <c r="G67" s="107"/>
      <c r="H67" s="62">
        <v>3.0</v>
      </c>
      <c r="I67" s="107"/>
      <c r="J67" s="107"/>
      <c r="K67" s="107"/>
      <c r="L67" s="62">
        <v>143.0</v>
      </c>
      <c r="M67" s="62">
        <v>144.0</v>
      </c>
      <c r="N67" s="108">
        <f t="shared" si="9"/>
        <v>8</v>
      </c>
      <c r="O67" s="109">
        <f t="shared" si="3"/>
        <v>0.05594405594</v>
      </c>
      <c r="P67" s="110" t="str">
        <f t="shared" si="4"/>
        <v>Mar-2022</v>
      </c>
      <c r="Q67" s="110">
        <f t="shared" si="5"/>
        <v>2022</v>
      </c>
      <c r="R67" s="111" t="s">
        <v>636</v>
      </c>
      <c r="S67" s="45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</row>
    <row r="68" ht="18.0" customHeight="1">
      <c r="A68" s="106">
        <v>44637.0</v>
      </c>
      <c r="B68" s="98">
        <f t="shared" si="1"/>
        <v>12</v>
      </c>
      <c r="C68" s="62">
        <v>1.0</v>
      </c>
      <c r="D68" s="62">
        <v>0.0</v>
      </c>
      <c r="E68" s="107"/>
      <c r="F68" s="62">
        <v>2.0</v>
      </c>
      <c r="G68" s="107"/>
      <c r="H68" s="62">
        <v>0.0</v>
      </c>
      <c r="I68" s="107"/>
      <c r="J68" s="107"/>
      <c r="K68" s="107"/>
      <c r="L68" s="62">
        <v>106.0</v>
      </c>
      <c r="M68" s="62">
        <v>109.0</v>
      </c>
      <c r="N68" s="108">
        <f t="shared" si="9"/>
        <v>3</v>
      </c>
      <c r="O68" s="109">
        <f t="shared" si="3"/>
        <v>0.02830188679</v>
      </c>
      <c r="P68" s="110" t="str">
        <f t="shared" si="4"/>
        <v>Mar-2022</v>
      </c>
      <c r="Q68" s="110">
        <f t="shared" si="5"/>
        <v>2022</v>
      </c>
      <c r="R68" s="111" t="s">
        <v>26</v>
      </c>
      <c r="S68" s="45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</row>
    <row r="69" ht="18.0" customHeight="1">
      <c r="A69" s="106">
        <v>44638.0</v>
      </c>
      <c r="B69" s="98">
        <f t="shared" si="1"/>
        <v>12</v>
      </c>
      <c r="C69" s="62">
        <v>1.0</v>
      </c>
      <c r="D69" s="107"/>
      <c r="E69" s="62">
        <v>2.0</v>
      </c>
      <c r="F69" s="62">
        <v>3.0</v>
      </c>
      <c r="G69" s="107"/>
      <c r="H69" s="107"/>
      <c r="I69" s="107"/>
      <c r="J69" s="107"/>
      <c r="K69" s="107"/>
      <c r="L69" s="62">
        <v>137.0</v>
      </c>
      <c r="M69" s="62">
        <v>137.0</v>
      </c>
      <c r="N69" s="108">
        <f t="shared" si="9"/>
        <v>6</v>
      </c>
      <c r="O69" s="109">
        <f t="shared" si="3"/>
        <v>0.04379562044</v>
      </c>
      <c r="P69" s="110" t="str">
        <f t="shared" si="4"/>
        <v>Mar-2022</v>
      </c>
      <c r="Q69" s="110">
        <f t="shared" si="5"/>
        <v>2022</v>
      </c>
      <c r="R69" s="111" t="s">
        <v>45</v>
      </c>
      <c r="S69" s="45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</row>
    <row r="70" ht="18.0" customHeight="1">
      <c r="A70" s="106">
        <v>44639.0</v>
      </c>
      <c r="B70" s="98">
        <f t="shared" si="1"/>
        <v>12</v>
      </c>
      <c r="C70" s="107"/>
      <c r="D70" s="62"/>
      <c r="E70" s="62">
        <v>1.0</v>
      </c>
      <c r="F70" s="62"/>
      <c r="G70" s="107"/>
      <c r="H70" s="107"/>
      <c r="I70" s="107"/>
      <c r="J70" s="107"/>
      <c r="K70" s="107"/>
      <c r="L70" s="62">
        <v>179.0</v>
      </c>
      <c r="M70" s="62">
        <v>179.0</v>
      </c>
      <c r="N70" s="108">
        <f t="shared" si="9"/>
        <v>1</v>
      </c>
      <c r="O70" s="109">
        <f t="shared" si="3"/>
        <v>0.005586592179</v>
      </c>
      <c r="P70" s="110" t="str">
        <f t="shared" si="4"/>
        <v>Mar-2022</v>
      </c>
      <c r="Q70" s="110">
        <f t="shared" si="5"/>
        <v>2022</v>
      </c>
      <c r="R70" s="62" t="s">
        <v>45</v>
      </c>
      <c r="S70" s="45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</row>
    <row r="71" ht="18.0" customHeight="1">
      <c r="A71" s="106">
        <v>44640.0</v>
      </c>
      <c r="B71" s="98">
        <f t="shared" si="1"/>
        <v>13</v>
      </c>
      <c r="C71" s="107"/>
      <c r="D71" s="62"/>
      <c r="E71" s="107"/>
      <c r="F71" s="62">
        <v>1.0</v>
      </c>
      <c r="G71" s="107"/>
      <c r="H71" s="62"/>
      <c r="I71" s="107"/>
      <c r="J71" s="107"/>
      <c r="K71" s="107"/>
      <c r="L71" s="62">
        <v>131.0</v>
      </c>
      <c r="M71" s="62">
        <v>134.0</v>
      </c>
      <c r="N71" s="108">
        <f t="shared" si="9"/>
        <v>1</v>
      </c>
      <c r="O71" s="109">
        <f t="shared" si="3"/>
        <v>0.007633587786</v>
      </c>
      <c r="P71" s="110" t="str">
        <f t="shared" si="4"/>
        <v>Mar-2022</v>
      </c>
      <c r="Q71" s="110">
        <f t="shared" si="5"/>
        <v>2022</v>
      </c>
      <c r="R71" s="62" t="s">
        <v>45</v>
      </c>
      <c r="S71" s="45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</row>
    <row r="72" ht="18.0" customHeight="1">
      <c r="A72" s="106">
        <v>44641.0</v>
      </c>
      <c r="B72" s="98">
        <f t="shared" si="1"/>
        <v>13</v>
      </c>
      <c r="C72" s="107"/>
      <c r="D72" s="62"/>
      <c r="E72" s="62">
        <v>1.0</v>
      </c>
      <c r="F72" s="62">
        <v>2.0</v>
      </c>
      <c r="G72" s="107"/>
      <c r="H72" s="107"/>
      <c r="I72" s="107"/>
      <c r="J72" s="107"/>
      <c r="K72" s="107"/>
      <c r="L72" s="62">
        <v>146.0</v>
      </c>
      <c r="M72" s="62">
        <v>146.0</v>
      </c>
      <c r="N72" s="108">
        <f t="shared" si="9"/>
        <v>3</v>
      </c>
      <c r="O72" s="109">
        <f t="shared" si="3"/>
        <v>0.02054794521</v>
      </c>
      <c r="P72" s="110" t="str">
        <f t="shared" si="4"/>
        <v>Mar-2022</v>
      </c>
      <c r="Q72" s="110">
        <f t="shared" si="5"/>
        <v>2022</v>
      </c>
      <c r="R72" s="62" t="s">
        <v>45</v>
      </c>
      <c r="S72" s="45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</row>
    <row r="73" ht="18.0" customHeight="1">
      <c r="A73" s="106">
        <v>44642.0</v>
      </c>
      <c r="B73" s="98">
        <f t="shared" si="1"/>
        <v>13</v>
      </c>
      <c r="C73" s="107"/>
      <c r="D73" s="62"/>
      <c r="E73" s="107"/>
      <c r="F73" s="62">
        <v>2.0</v>
      </c>
      <c r="G73" s="107"/>
      <c r="H73" s="62"/>
      <c r="I73" s="107"/>
      <c r="J73" s="107"/>
      <c r="K73" s="107"/>
      <c r="L73" s="62">
        <v>134.0</v>
      </c>
      <c r="M73" s="62">
        <v>137.0</v>
      </c>
      <c r="N73" s="108">
        <f t="shared" si="9"/>
        <v>2</v>
      </c>
      <c r="O73" s="109">
        <f t="shared" si="3"/>
        <v>0.01492537313</v>
      </c>
      <c r="P73" s="110" t="str">
        <f t="shared" si="4"/>
        <v>Mar-2022</v>
      </c>
      <c r="Q73" s="110">
        <f t="shared" si="5"/>
        <v>2022</v>
      </c>
      <c r="R73" s="62" t="s">
        <v>73</v>
      </c>
      <c r="S73" s="45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</row>
    <row r="74" ht="18.0" customHeight="1">
      <c r="A74" s="106">
        <v>44642.0</v>
      </c>
      <c r="B74" s="98">
        <f t="shared" si="1"/>
        <v>13</v>
      </c>
      <c r="C74" s="107"/>
      <c r="D74" s="62"/>
      <c r="E74" s="107"/>
      <c r="F74" s="62">
        <v>1.0</v>
      </c>
      <c r="G74" s="107"/>
      <c r="H74" s="62"/>
      <c r="I74" s="107"/>
      <c r="J74" s="107"/>
      <c r="K74" s="107"/>
      <c r="L74" s="62">
        <v>165.0</v>
      </c>
      <c r="M74" s="62">
        <v>171.0</v>
      </c>
      <c r="N74" s="108">
        <f t="shared" si="9"/>
        <v>1</v>
      </c>
      <c r="O74" s="109">
        <f t="shared" si="3"/>
        <v>0.006060606061</v>
      </c>
      <c r="P74" s="110" t="str">
        <f t="shared" si="4"/>
        <v>Mar-2022</v>
      </c>
      <c r="Q74" s="110">
        <f t="shared" si="5"/>
        <v>2022</v>
      </c>
      <c r="R74" s="62" t="s">
        <v>73</v>
      </c>
      <c r="S74" s="45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</row>
    <row r="75" ht="18.0" customHeight="1">
      <c r="A75" s="106">
        <v>44642.0</v>
      </c>
      <c r="B75" s="98">
        <f t="shared" si="1"/>
        <v>13</v>
      </c>
      <c r="C75" s="107"/>
      <c r="D75" s="62"/>
      <c r="E75" s="107"/>
      <c r="F75" s="62"/>
      <c r="G75" s="107"/>
      <c r="H75" s="62">
        <v>1.0</v>
      </c>
      <c r="I75" s="107"/>
      <c r="J75" s="107"/>
      <c r="K75" s="107"/>
      <c r="L75" s="62">
        <v>179.0</v>
      </c>
      <c r="M75" s="62">
        <v>186.0</v>
      </c>
      <c r="N75" s="108">
        <f t="shared" si="9"/>
        <v>1</v>
      </c>
      <c r="O75" s="109">
        <f t="shared" si="3"/>
        <v>0.005586592179</v>
      </c>
      <c r="P75" s="110" t="str">
        <f t="shared" si="4"/>
        <v>Mar-2022</v>
      </c>
      <c r="Q75" s="110">
        <f t="shared" si="5"/>
        <v>2022</v>
      </c>
      <c r="R75" s="62" t="s">
        <v>26</v>
      </c>
      <c r="S75" s="45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</row>
    <row r="76" ht="18.0" customHeight="1">
      <c r="A76" s="106">
        <v>44645.0</v>
      </c>
      <c r="B76" s="98">
        <f t="shared" si="1"/>
        <v>13</v>
      </c>
      <c r="C76" s="107"/>
      <c r="D76" s="62">
        <v>1.0</v>
      </c>
      <c r="E76" s="107"/>
      <c r="F76" s="107"/>
      <c r="G76" s="107"/>
      <c r="H76" s="107"/>
      <c r="I76" s="107"/>
      <c r="J76" s="107"/>
      <c r="K76" s="107"/>
      <c r="L76" s="62">
        <v>66.0</v>
      </c>
      <c r="M76" s="62">
        <v>67.0</v>
      </c>
      <c r="N76" s="108">
        <f t="shared" si="9"/>
        <v>1</v>
      </c>
      <c r="O76" s="109">
        <f t="shared" si="3"/>
        <v>0.01515151515</v>
      </c>
      <c r="P76" s="110" t="str">
        <f t="shared" si="4"/>
        <v>Mar-2022</v>
      </c>
      <c r="Q76" s="110">
        <f t="shared" si="5"/>
        <v>2022</v>
      </c>
      <c r="R76" s="111" t="s">
        <v>73</v>
      </c>
      <c r="S76" s="45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</row>
    <row r="77" ht="18.0" customHeight="1">
      <c r="A77" s="106">
        <v>44646.0</v>
      </c>
      <c r="B77" s="98">
        <f t="shared" si="1"/>
        <v>13</v>
      </c>
      <c r="C77" s="107"/>
      <c r="D77" s="107"/>
      <c r="E77" s="107"/>
      <c r="F77" s="62">
        <v>3.0</v>
      </c>
      <c r="G77" s="107"/>
      <c r="H77" s="107"/>
      <c r="I77" s="107"/>
      <c r="J77" s="107"/>
      <c r="K77" s="107"/>
      <c r="L77" s="62">
        <v>108.0</v>
      </c>
      <c r="M77" s="62">
        <v>109.0</v>
      </c>
      <c r="N77" s="108">
        <f t="shared" si="9"/>
        <v>3</v>
      </c>
      <c r="O77" s="109">
        <f t="shared" si="3"/>
        <v>0.02777777778</v>
      </c>
      <c r="P77" s="110" t="str">
        <f t="shared" si="4"/>
        <v>Mar-2022</v>
      </c>
      <c r="Q77" s="110">
        <f t="shared" si="5"/>
        <v>2022</v>
      </c>
      <c r="R77" s="111" t="s">
        <v>73</v>
      </c>
      <c r="S77" s="45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</row>
    <row r="78" ht="18.0" customHeight="1">
      <c r="A78" s="106">
        <v>44646.0</v>
      </c>
      <c r="B78" s="98">
        <f t="shared" si="1"/>
        <v>13</v>
      </c>
      <c r="C78" s="107"/>
      <c r="D78" s="107"/>
      <c r="E78" s="107"/>
      <c r="F78" s="62">
        <v>3.0</v>
      </c>
      <c r="G78" s="107"/>
      <c r="H78" s="107"/>
      <c r="I78" s="107"/>
      <c r="J78" s="107"/>
      <c r="K78" s="107"/>
      <c r="L78" s="62">
        <v>154.0</v>
      </c>
      <c r="M78" s="62">
        <v>155.0</v>
      </c>
      <c r="N78" s="108">
        <f t="shared" si="9"/>
        <v>3</v>
      </c>
      <c r="O78" s="109">
        <f t="shared" si="3"/>
        <v>0.01948051948</v>
      </c>
      <c r="P78" s="110" t="str">
        <f t="shared" si="4"/>
        <v>Mar-2022</v>
      </c>
      <c r="Q78" s="110">
        <f t="shared" si="5"/>
        <v>2022</v>
      </c>
      <c r="R78" s="111" t="s">
        <v>73</v>
      </c>
      <c r="S78" s="45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</row>
    <row r="79" ht="18.0" customHeight="1">
      <c r="A79" s="106">
        <v>44647.0</v>
      </c>
      <c r="B79" s="98">
        <f t="shared" si="1"/>
        <v>14</v>
      </c>
      <c r="C79" s="107"/>
      <c r="D79" s="62">
        <v>1.0</v>
      </c>
      <c r="E79" s="107"/>
      <c r="F79" s="62">
        <v>1.0</v>
      </c>
      <c r="G79" s="107"/>
      <c r="H79" s="62">
        <v>2.0</v>
      </c>
      <c r="I79" s="107"/>
      <c r="J79" s="107"/>
      <c r="K79" s="107"/>
      <c r="L79" s="62">
        <v>113.0</v>
      </c>
      <c r="M79" s="62">
        <v>115.0</v>
      </c>
      <c r="N79" s="108">
        <f t="shared" si="9"/>
        <v>4</v>
      </c>
      <c r="O79" s="109">
        <f t="shared" si="3"/>
        <v>0.03539823009</v>
      </c>
      <c r="P79" s="110" t="str">
        <f t="shared" si="4"/>
        <v>Mar-2022</v>
      </c>
      <c r="Q79" s="110">
        <f t="shared" si="5"/>
        <v>2022</v>
      </c>
      <c r="R79" s="111" t="s">
        <v>41</v>
      </c>
      <c r="S79" s="45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</row>
    <row r="80" ht="18.0" customHeight="1">
      <c r="A80" s="106">
        <v>44647.0</v>
      </c>
      <c r="B80" s="98">
        <f t="shared" si="1"/>
        <v>14</v>
      </c>
      <c r="C80" s="107"/>
      <c r="D80" s="107"/>
      <c r="E80" s="62">
        <v>1.0</v>
      </c>
      <c r="F80" s="62">
        <v>2.0</v>
      </c>
      <c r="G80" s="107"/>
      <c r="H80" s="107"/>
      <c r="I80" s="107"/>
      <c r="J80" s="107"/>
      <c r="K80" s="107"/>
      <c r="L80" s="62">
        <v>101.0</v>
      </c>
      <c r="M80" s="62">
        <v>106.0</v>
      </c>
      <c r="N80" s="108">
        <f t="shared" si="9"/>
        <v>3</v>
      </c>
      <c r="O80" s="109">
        <f t="shared" si="3"/>
        <v>0.0297029703</v>
      </c>
      <c r="P80" s="110" t="str">
        <f t="shared" si="4"/>
        <v>Mar-2022</v>
      </c>
      <c r="Q80" s="110">
        <f t="shared" si="5"/>
        <v>2022</v>
      </c>
      <c r="R80" s="111" t="s">
        <v>29</v>
      </c>
      <c r="S80" s="45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</row>
    <row r="81" ht="18.0" customHeight="1">
      <c r="A81" s="106">
        <v>44648.0</v>
      </c>
      <c r="B81" s="98">
        <f t="shared" si="1"/>
        <v>14</v>
      </c>
      <c r="C81" s="107"/>
      <c r="D81" s="107"/>
      <c r="E81" s="107"/>
      <c r="F81" s="62">
        <v>2.0</v>
      </c>
      <c r="G81" s="107"/>
      <c r="H81" s="62">
        <v>4.0</v>
      </c>
      <c r="I81" s="107"/>
      <c r="J81" s="107"/>
      <c r="K81" s="107"/>
      <c r="L81" s="62">
        <v>120.0</v>
      </c>
      <c r="M81" s="62">
        <v>123.0</v>
      </c>
      <c r="N81" s="108">
        <f t="shared" si="9"/>
        <v>6</v>
      </c>
      <c r="O81" s="109">
        <f t="shared" si="3"/>
        <v>0.05</v>
      </c>
      <c r="P81" s="110" t="str">
        <f t="shared" si="4"/>
        <v>Mar-2022</v>
      </c>
      <c r="Q81" s="110">
        <f t="shared" si="5"/>
        <v>2022</v>
      </c>
      <c r="R81" s="111" t="s">
        <v>41</v>
      </c>
      <c r="S81" s="45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</row>
    <row r="82" ht="18.0" customHeight="1">
      <c r="A82" s="106">
        <v>44648.0</v>
      </c>
      <c r="B82" s="98">
        <f t="shared" si="1"/>
        <v>14</v>
      </c>
      <c r="C82" s="107"/>
      <c r="D82" s="107"/>
      <c r="E82" s="107"/>
      <c r="F82" s="62">
        <v>4.0</v>
      </c>
      <c r="G82" s="107"/>
      <c r="H82" s="107"/>
      <c r="I82" s="107"/>
      <c r="J82" s="107"/>
      <c r="K82" s="107"/>
      <c r="L82" s="62">
        <v>85.0</v>
      </c>
      <c r="M82" s="62">
        <v>87.0</v>
      </c>
      <c r="N82" s="108">
        <f t="shared" si="9"/>
        <v>4</v>
      </c>
      <c r="O82" s="109">
        <f t="shared" si="3"/>
        <v>0.04705882353</v>
      </c>
      <c r="P82" s="110" t="str">
        <f t="shared" si="4"/>
        <v>Mar-2022</v>
      </c>
      <c r="Q82" s="110">
        <f t="shared" si="5"/>
        <v>2022</v>
      </c>
      <c r="R82" s="111" t="s">
        <v>73</v>
      </c>
      <c r="S82" s="45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</row>
    <row r="83" ht="18.0" customHeight="1">
      <c r="A83" s="106">
        <v>44648.0</v>
      </c>
      <c r="B83" s="98">
        <f t="shared" si="1"/>
        <v>14</v>
      </c>
      <c r="C83" s="107"/>
      <c r="D83" s="107"/>
      <c r="E83" s="62">
        <v>1.0</v>
      </c>
      <c r="F83" s="62">
        <v>2.0</v>
      </c>
      <c r="G83" s="107"/>
      <c r="H83" s="107"/>
      <c r="I83" s="107"/>
      <c r="J83" s="107"/>
      <c r="K83" s="107"/>
      <c r="L83" s="62">
        <v>100.0</v>
      </c>
      <c r="M83" s="62">
        <v>101.0</v>
      </c>
      <c r="N83" s="108">
        <f t="shared" si="9"/>
        <v>3</v>
      </c>
      <c r="O83" s="109">
        <f t="shared" si="3"/>
        <v>0.03</v>
      </c>
      <c r="P83" s="110" t="str">
        <f t="shared" si="4"/>
        <v>Mar-2022</v>
      </c>
      <c r="Q83" s="110">
        <f t="shared" si="5"/>
        <v>2022</v>
      </c>
      <c r="R83" s="111" t="s">
        <v>70</v>
      </c>
      <c r="S83" s="45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</row>
    <row r="84" ht="18.0" customHeight="1">
      <c r="A84" s="106">
        <v>44649.0</v>
      </c>
      <c r="B84" s="98">
        <f t="shared" si="1"/>
        <v>14</v>
      </c>
      <c r="C84" s="107"/>
      <c r="D84" s="107"/>
      <c r="E84" s="62">
        <v>3.0</v>
      </c>
      <c r="F84" s="62">
        <v>3.0</v>
      </c>
      <c r="G84" s="107"/>
      <c r="H84" s="107"/>
      <c r="I84" s="107"/>
      <c r="J84" s="107"/>
      <c r="K84" s="107"/>
      <c r="L84" s="62">
        <v>83.0</v>
      </c>
      <c r="M84" s="62">
        <v>87.0</v>
      </c>
      <c r="N84" s="108">
        <f t="shared" si="9"/>
        <v>6</v>
      </c>
      <c r="O84" s="109">
        <f t="shared" si="3"/>
        <v>0.07228915663</v>
      </c>
      <c r="P84" s="110" t="str">
        <f t="shared" si="4"/>
        <v>Mar-2022</v>
      </c>
      <c r="Q84" s="110">
        <f t="shared" si="5"/>
        <v>2022</v>
      </c>
      <c r="R84" s="111" t="s">
        <v>70</v>
      </c>
      <c r="S84" s="45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</row>
    <row r="85" ht="18.0" customHeight="1">
      <c r="A85" s="106">
        <v>44649.0</v>
      </c>
      <c r="B85" s="98">
        <f t="shared" si="1"/>
        <v>14</v>
      </c>
      <c r="C85" s="107"/>
      <c r="D85" s="107"/>
      <c r="E85" s="107"/>
      <c r="F85" s="62">
        <v>3.0</v>
      </c>
      <c r="G85" s="107"/>
      <c r="H85" s="62">
        <v>2.0</v>
      </c>
      <c r="I85" s="107"/>
      <c r="J85" s="107"/>
      <c r="K85" s="107"/>
      <c r="L85" s="62">
        <v>76.0</v>
      </c>
      <c r="M85" s="62">
        <v>78.0</v>
      </c>
      <c r="N85" s="108">
        <f t="shared" si="9"/>
        <v>5</v>
      </c>
      <c r="O85" s="109">
        <f t="shared" si="3"/>
        <v>0.06578947368</v>
      </c>
      <c r="P85" s="110" t="str">
        <f t="shared" si="4"/>
        <v>Mar-2022</v>
      </c>
      <c r="Q85" s="110">
        <f t="shared" si="5"/>
        <v>2022</v>
      </c>
      <c r="R85" s="111" t="s">
        <v>41</v>
      </c>
      <c r="S85" s="45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</row>
    <row r="86" ht="18.0" customHeight="1">
      <c r="A86" s="106">
        <v>44649.0</v>
      </c>
      <c r="B86" s="98">
        <f t="shared" si="1"/>
        <v>14</v>
      </c>
      <c r="C86" s="107"/>
      <c r="D86" s="107"/>
      <c r="E86" s="107"/>
      <c r="F86" s="62">
        <v>2.0</v>
      </c>
      <c r="G86" s="107"/>
      <c r="H86" s="107"/>
      <c r="I86" s="107"/>
      <c r="J86" s="107"/>
      <c r="K86" s="107"/>
      <c r="L86" s="62">
        <v>83.0</v>
      </c>
      <c r="M86" s="62">
        <v>84.0</v>
      </c>
      <c r="N86" s="108">
        <f t="shared" si="9"/>
        <v>2</v>
      </c>
      <c r="O86" s="109">
        <f t="shared" si="3"/>
        <v>0.02409638554</v>
      </c>
      <c r="P86" s="110" t="str">
        <f t="shared" si="4"/>
        <v>Mar-2022</v>
      </c>
      <c r="Q86" s="110">
        <f t="shared" si="5"/>
        <v>2022</v>
      </c>
      <c r="R86" s="111" t="s">
        <v>33</v>
      </c>
      <c r="S86" s="45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</row>
    <row r="87" ht="18.0" customHeight="1">
      <c r="A87" s="114">
        <v>44652.0</v>
      </c>
      <c r="B87" s="98">
        <f t="shared" si="1"/>
        <v>14</v>
      </c>
      <c r="C87" s="115"/>
      <c r="D87" s="115"/>
      <c r="E87" s="115"/>
      <c r="F87" s="115"/>
      <c r="G87" s="115"/>
      <c r="H87" s="115"/>
      <c r="I87" s="115"/>
      <c r="J87" s="115"/>
      <c r="K87" s="115"/>
      <c r="L87" s="45">
        <v>125.0</v>
      </c>
      <c r="M87" s="45">
        <v>129.0</v>
      </c>
      <c r="N87" s="108">
        <f t="shared" ref="N87:N378" si="10">sum(C87:K87)</f>
        <v>0</v>
      </c>
      <c r="O87" s="109">
        <f t="shared" si="3"/>
        <v>0</v>
      </c>
      <c r="P87" s="110" t="str">
        <f t="shared" si="4"/>
        <v>Apr-2022</v>
      </c>
      <c r="Q87" s="110">
        <f t="shared" si="5"/>
        <v>2022</v>
      </c>
      <c r="R87" s="116" t="s">
        <v>41</v>
      </c>
      <c r="S87" s="45">
        <v>66.0</v>
      </c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</row>
    <row r="88" ht="18.0" customHeight="1">
      <c r="A88" s="114">
        <v>44653.0</v>
      </c>
      <c r="B88" s="98">
        <f t="shared" si="1"/>
        <v>14</v>
      </c>
      <c r="C88" s="45">
        <v>1.0</v>
      </c>
      <c r="D88" s="115"/>
      <c r="E88" s="45">
        <v>7.0</v>
      </c>
      <c r="F88" s="45">
        <v>2.0</v>
      </c>
      <c r="G88" s="115"/>
      <c r="H88" s="115"/>
      <c r="I88" s="115"/>
      <c r="J88" s="115"/>
      <c r="K88" s="45"/>
      <c r="L88" s="45">
        <v>118.0</v>
      </c>
      <c r="M88" s="45">
        <v>121.0</v>
      </c>
      <c r="N88" s="108">
        <f t="shared" si="10"/>
        <v>10</v>
      </c>
      <c r="O88" s="109">
        <f t="shared" si="3"/>
        <v>0.08474576271</v>
      </c>
      <c r="P88" s="110" t="str">
        <f t="shared" si="4"/>
        <v>Apr-2022</v>
      </c>
      <c r="Q88" s="110">
        <f t="shared" si="5"/>
        <v>2022</v>
      </c>
      <c r="R88" s="116" t="s">
        <v>637</v>
      </c>
      <c r="S88" s="45">
        <v>66.0</v>
      </c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</row>
    <row r="89" ht="18.0" customHeight="1">
      <c r="A89" s="114">
        <v>44654.0</v>
      </c>
      <c r="B89" s="98">
        <f t="shared" si="1"/>
        <v>15</v>
      </c>
      <c r="C89" s="115"/>
      <c r="D89" s="45">
        <v>1.0</v>
      </c>
      <c r="E89" s="115"/>
      <c r="F89" s="45">
        <v>3.0</v>
      </c>
      <c r="G89" s="115"/>
      <c r="H89" s="115"/>
      <c r="I89" s="115"/>
      <c r="J89" s="115"/>
      <c r="K89" s="115"/>
      <c r="L89" s="45">
        <v>107.0</v>
      </c>
      <c r="M89" s="45">
        <v>108.0</v>
      </c>
      <c r="N89" s="108">
        <f t="shared" si="10"/>
        <v>4</v>
      </c>
      <c r="O89" s="109">
        <f t="shared" si="3"/>
        <v>0.03738317757</v>
      </c>
      <c r="P89" s="110" t="str">
        <f t="shared" si="4"/>
        <v>Apr-2022</v>
      </c>
      <c r="Q89" s="110">
        <f t="shared" si="5"/>
        <v>2022</v>
      </c>
      <c r="R89" s="116" t="s">
        <v>26</v>
      </c>
      <c r="S89" s="45">
        <v>66.0</v>
      </c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</row>
    <row r="90" ht="18.0" customHeight="1">
      <c r="A90" s="114">
        <v>44655.0</v>
      </c>
      <c r="B90" s="98">
        <f t="shared" si="1"/>
        <v>15</v>
      </c>
      <c r="C90" s="115"/>
      <c r="D90" s="45">
        <v>3.0</v>
      </c>
      <c r="E90" s="115"/>
      <c r="F90" s="115"/>
      <c r="G90" s="115"/>
      <c r="H90" s="45">
        <v>9.0</v>
      </c>
      <c r="I90" s="115"/>
      <c r="J90" s="115"/>
      <c r="K90" s="45"/>
      <c r="L90" s="45">
        <v>185.0</v>
      </c>
      <c r="M90" s="45">
        <v>193.0</v>
      </c>
      <c r="N90" s="108">
        <f t="shared" si="10"/>
        <v>12</v>
      </c>
      <c r="O90" s="109">
        <f t="shared" si="3"/>
        <v>0.06486486486</v>
      </c>
      <c r="P90" s="110" t="str">
        <f t="shared" si="4"/>
        <v>Apr-2022</v>
      </c>
      <c r="Q90" s="110">
        <f t="shared" si="5"/>
        <v>2022</v>
      </c>
      <c r="R90" s="116" t="s">
        <v>634</v>
      </c>
      <c r="S90" s="45">
        <v>66.0</v>
      </c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</row>
    <row r="91" ht="18.0" customHeight="1">
      <c r="A91" s="114">
        <v>44655.0</v>
      </c>
      <c r="B91" s="98">
        <f t="shared" si="1"/>
        <v>15</v>
      </c>
      <c r="C91" s="115"/>
      <c r="D91" s="115"/>
      <c r="E91" s="115"/>
      <c r="F91" s="115"/>
      <c r="G91" s="115"/>
      <c r="H91" s="45">
        <v>4.0</v>
      </c>
      <c r="I91" s="115"/>
      <c r="J91" s="115"/>
      <c r="K91" s="115"/>
      <c r="L91" s="45">
        <v>162.0</v>
      </c>
      <c r="M91" s="45">
        <v>169.0</v>
      </c>
      <c r="N91" s="108">
        <f t="shared" si="10"/>
        <v>4</v>
      </c>
      <c r="O91" s="109">
        <f t="shared" si="3"/>
        <v>0.02469135802</v>
      </c>
      <c r="P91" s="110" t="str">
        <f t="shared" si="4"/>
        <v>Apr-2022</v>
      </c>
      <c r="Q91" s="110">
        <f t="shared" si="5"/>
        <v>2022</v>
      </c>
      <c r="R91" s="116" t="s">
        <v>41</v>
      </c>
      <c r="S91" s="45">
        <v>66.0</v>
      </c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</row>
    <row r="92" ht="18.0" customHeight="1">
      <c r="A92" s="114">
        <v>44655.0</v>
      </c>
      <c r="B92" s="98">
        <f t="shared" si="1"/>
        <v>15</v>
      </c>
      <c r="C92" s="115"/>
      <c r="D92" s="115"/>
      <c r="E92" s="115"/>
      <c r="F92" s="115"/>
      <c r="G92" s="115"/>
      <c r="H92" s="115"/>
      <c r="I92" s="115"/>
      <c r="J92" s="115"/>
      <c r="K92" s="115"/>
      <c r="L92" s="45">
        <v>221.0</v>
      </c>
      <c r="M92" s="45">
        <v>223.0</v>
      </c>
      <c r="N92" s="108">
        <f t="shared" si="10"/>
        <v>0</v>
      </c>
      <c r="O92" s="109">
        <f t="shared" si="3"/>
        <v>0</v>
      </c>
      <c r="P92" s="110" t="str">
        <f t="shared" si="4"/>
        <v>Apr-2022</v>
      </c>
      <c r="Q92" s="110">
        <f t="shared" si="5"/>
        <v>2022</v>
      </c>
      <c r="R92" s="45" t="s">
        <v>73</v>
      </c>
      <c r="S92" s="45">
        <v>66.0</v>
      </c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</row>
    <row r="93" ht="18.0" customHeight="1">
      <c r="A93" s="114">
        <v>44655.0</v>
      </c>
      <c r="B93" s="98">
        <f t="shared" si="1"/>
        <v>15</v>
      </c>
      <c r="C93" s="115"/>
      <c r="D93" s="115"/>
      <c r="E93" s="115"/>
      <c r="F93" s="115"/>
      <c r="G93" s="115"/>
      <c r="H93" s="115"/>
      <c r="I93" s="115"/>
      <c r="J93" s="115"/>
      <c r="K93" s="115"/>
      <c r="L93" s="45">
        <v>134.0</v>
      </c>
      <c r="M93" s="45">
        <v>134.0</v>
      </c>
      <c r="N93" s="108">
        <f t="shared" si="10"/>
        <v>0</v>
      </c>
      <c r="O93" s="109">
        <f t="shared" si="3"/>
        <v>0</v>
      </c>
      <c r="P93" s="110" t="str">
        <f t="shared" si="4"/>
        <v>Apr-2022</v>
      </c>
      <c r="Q93" s="110">
        <f t="shared" si="5"/>
        <v>2022</v>
      </c>
      <c r="R93" s="116" t="s">
        <v>41</v>
      </c>
      <c r="S93" s="45">
        <v>66.0</v>
      </c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</row>
    <row r="94" ht="18.0" customHeight="1">
      <c r="A94" s="114">
        <v>44658.0</v>
      </c>
      <c r="B94" s="98">
        <f t="shared" si="1"/>
        <v>15</v>
      </c>
      <c r="C94" s="115"/>
      <c r="D94" s="115"/>
      <c r="E94" s="115"/>
      <c r="F94" s="115"/>
      <c r="G94" s="115"/>
      <c r="H94" s="115"/>
      <c r="I94" s="115"/>
      <c r="J94" s="115"/>
      <c r="K94" s="115"/>
      <c r="L94" s="45">
        <v>136.0</v>
      </c>
      <c r="M94" s="45">
        <v>136.0</v>
      </c>
      <c r="N94" s="108">
        <f t="shared" si="10"/>
        <v>0</v>
      </c>
      <c r="O94" s="109">
        <f t="shared" si="3"/>
        <v>0</v>
      </c>
      <c r="P94" s="110" t="str">
        <f t="shared" si="4"/>
        <v>Apr-2022</v>
      </c>
      <c r="Q94" s="110">
        <f t="shared" si="5"/>
        <v>2022</v>
      </c>
      <c r="R94" s="116" t="s">
        <v>41</v>
      </c>
      <c r="S94" s="45">
        <v>67.0</v>
      </c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</row>
    <row r="95" ht="18.0" customHeight="1">
      <c r="A95" s="114">
        <v>44659.0</v>
      </c>
      <c r="B95" s="98">
        <f t="shared" si="1"/>
        <v>15</v>
      </c>
      <c r="C95" s="115"/>
      <c r="D95" s="115"/>
      <c r="E95" s="45">
        <v>4.0</v>
      </c>
      <c r="F95" s="45">
        <v>1.0</v>
      </c>
      <c r="G95" s="115"/>
      <c r="H95" s="115"/>
      <c r="I95" s="115"/>
      <c r="J95" s="115"/>
      <c r="K95" s="115"/>
      <c r="L95" s="45">
        <v>116.0</v>
      </c>
      <c r="M95" s="45">
        <v>117.0</v>
      </c>
      <c r="N95" s="108">
        <f t="shared" si="10"/>
        <v>5</v>
      </c>
      <c r="O95" s="109">
        <f t="shared" si="3"/>
        <v>0.04310344828</v>
      </c>
      <c r="P95" s="110" t="str">
        <f t="shared" si="4"/>
        <v>Apr-2022</v>
      </c>
      <c r="Q95" s="110">
        <f t="shared" si="5"/>
        <v>2022</v>
      </c>
      <c r="R95" s="116" t="s">
        <v>66</v>
      </c>
      <c r="S95" s="45">
        <v>67.0</v>
      </c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</row>
    <row r="96" ht="18.0" customHeight="1">
      <c r="A96" s="114">
        <v>44660.0</v>
      </c>
      <c r="B96" s="98">
        <f t="shared" si="1"/>
        <v>15</v>
      </c>
      <c r="C96" s="115"/>
      <c r="D96" s="115"/>
      <c r="E96" s="115"/>
      <c r="F96" s="45">
        <v>2.0</v>
      </c>
      <c r="G96" s="115"/>
      <c r="H96" s="115"/>
      <c r="I96" s="115"/>
      <c r="J96" s="115"/>
      <c r="K96" s="115"/>
      <c r="L96" s="45">
        <v>105.0</v>
      </c>
      <c r="M96" s="45">
        <v>109.0</v>
      </c>
      <c r="N96" s="108">
        <f t="shared" si="10"/>
        <v>2</v>
      </c>
      <c r="O96" s="109">
        <f t="shared" si="3"/>
        <v>0.01904761905</v>
      </c>
      <c r="P96" s="110" t="str">
        <f t="shared" si="4"/>
        <v>Apr-2022</v>
      </c>
      <c r="Q96" s="110">
        <f t="shared" si="5"/>
        <v>2022</v>
      </c>
      <c r="R96" s="116" t="s">
        <v>41</v>
      </c>
      <c r="S96" s="45">
        <v>67.0</v>
      </c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</row>
    <row r="97" ht="18.0" customHeight="1">
      <c r="A97" s="114">
        <v>44661.0</v>
      </c>
      <c r="B97" s="98">
        <f t="shared" si="1"/>
        <v>16</v>
      </c>
      <c r="C97" s="115"/>
      <c r="D97" s="115"/>
      <c r="E97" s="115"/>
      <c r="F97" s="45">
        <v>2.0</v>
      </c>
      <c r="G97" s="115"/>
      <c r="H97" s="115"/>
      <c r="I97" s="115"/>
      <c r="J97" s="115"/>
      <c r="K97" s="45">
        <v>7.0</v>
      </c>
      <c r="L97" s="45">
        <v>68.0</v>
      </c>
      <c r="M97" s="45">
        <v>69.0</v>
      </c>
      <c r="N97" s="108">
        <f t="shared" si="10"/>
        <v>9</v>
      </c>
      <c r="O97" s="109">
        <f t="shared" si="3"/>
        <v>0.1323529412</v>
      </c>
      <c r="P97" s="110" t="str">
        <f t="shared" si="4"/>
        <v>Apr-2022</v>
      </c>
      <c r="Q97" s="110">
        <f t="shared" si="5"/>
        <v>2022</v>
      </c>
      <c r="R97" s="116" t="s">
        <v>29</v>
      </c>
      <c r="S97" s="45">
        <v>67.0</v>
      </c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</row>
    <row r="98" ht="18.0" customHeight="1">
      <c r="A98" s="114">
        <v>44661.0</v>
      </c>
      <c r="B98" s="98">
        <f t="shared" si="1"/>
        <v>16</v>
      </c>
      <c r="C98" s="115"/>
      <c r="D98" s="115"/>
      <c r="E98" s="115"/>
      <c r="F98" s="115"/>
      <c r="G98" s="115"/>
      <c r="H98" s="115"/>
      <c r="I98" s="115"/>
      <c r="J98" s="115"/>
      <c r="K98" s="115"/>
      <c r="L98" s="45">
        <v>87.0</v>
      </c>
      <c r="M98" s="45">
        <v>89.0</v>
      </c>
      <c r="N98" s="108">
        <f t="shared" si="10"/>
        <v>0</v>
      </c>
      <c r="O98" s="109">
        <f t="shared" si="3"/>
        <v>0</v>
      </c>
      <c r="P98" s="110" t="str">
        <f t="shared" si="4"/>
        <v>Apr-2022</v>
      </c>
      <c r="Q98" s="110">
        <f t="shared" si="5"/>
        <v>2022</v>
      </c>
      <c r="R98" s="116" t="s">
        <v>29</v>
      </c>
      <c r="S98" s="45">
        <v>67.0</v>
      </c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</row>
    <row r="99" ht="18.0" customHeight="1">
      <c r="A99" s="114">
        <v>44663.0</v>
      </c>
      <c r="B99" s="98">
        <f t="shared" si="1"/>
        <v>16</v>
      </c>
      <c r="C99" s="115"/>
      <c r="D99" s="115"/>
      <c r="E99" s="115"/>
      <c r="F99" s="45">
        <v>2.0</v>
      </c>
      <c r="G99" s="115"/>
      <c r="H99" s="115"/>
      <c r="I99" s="115"/>
      <c r="J99" s="115"/>
      <c r="K99" s="115"/>
      <c r="L99" s="45">
        <v>127.0</v>
      </c>
      <c r="M99" s="45">
        <v>131.0</v>
      </c>
      <c r="N99" s="108">
        <f t="shared" si="10"/>
        <v>2</v>
      </c>
      <c r="O99" s="109">
        <f t="shared" si="3"/>
        <v>0.0157480315</v>
      </c>
      <c r="P99" s="110" t="str">
        <f t="shared" si="4"/>
        <v>Apr-2022</v>
      </c>
      <c r="Q99" s="110">
        <f t="shared" si="5"/>
        <v>2022</v>
      </c>
      <c r="R99" s="116" t="s">
        <v>70</v>
      </c>
      <c r="S99" s="45">
        <v>67.0</v>
      </c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</row>
    <row r="100" ht="18.0" customHeight="1">
      <c r="A100" s="114">
        <v>44663.0</v>
      </c>
      <c r="B100" s="98">
        <f t="shared" si="1"/>
        <v>16</v>
      </c>
      <c r="C100" s="115"/>
      <c r="D100" s="115"/>
      <c r="E100" s="115"/>
      <c r="F100" s="115"/>
      <c r="G100" s="115"/>
      <c r="H100" s="115"/>
      <c r="I100" s="115"/>
      <c r="J100" s="115"/>
      <c r="K100" s="115"/>
      <c r="L100" s="45">
        <v>108.0</v>
      </c>
      <c r="M100" s="45">
        <v>113.0</v>
      </c>
      <c r="N100" s="108">
        <f t="shared" si="10"/>
        <v>0</v>
      </c>
      <c r="O100" s="109">
        <f t="shared" si="3"/>
        <v>0</v>
      </c>
      <c r="P100" s="110" t="str">
        <f t="shared" si="4"/>
        <v>Apr-2022</v>
      </c>
      <c r="Q100" s="110">
        <f t="shared" si="5"/>
        <v>2022</v>
      </c>
      <c r="R100" s="116" t="s">
        <v>70</v>
      </c>
      <c r="S100" s="45">
        <v>67.0</v>
      </c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</row>
    <row r="101" ht="18.0" customHeight="1">
      <c r="A101" s="114">
        <v>44664.0</v>
      </c>
      <c r="B101" s="98">
        <f t="shared" si="1"/>
        <v>16</v>
      </c>
      <c r="C101" s="115"/>
      <c r="D101" s="115"/>
      <c r="E101" s="115"/>
      <c r="F101" s="115"/>
      <c r="G101" s="115"/>
      <c r="H101" s="115"/>
      <c r="I101" s="115"/>
      <c r="J101" s="115"/>
      <c r="K101" s="115"/>
      <c r="L101" s="45">
        <v>121.0</v>
      </c>
      <c r="M101" s="45">
        <v>125.0</v>
      </c>
      <c r="N101" s="108">
        <f t="shared" si="10"/>
        <v>0</v>
      </c>
      <c r="O101" s="109">
        <f t="shared" si="3"/>
        <v>0</v>
      </c>
      <c r="P101" s="110" t="str">
        <f t="shared" si="4"/>
        <v>Apr-2022</v>
      </c>
      <c r="Q101" s="110">
        <f t="shared" si="5"/>
        <v>2022</v>
      </c>
      <c r="R101" s="116" t="s">
        <v>41</v>
      </c>
      <c r="S101" s="45">
        <v>68.0</v>
      </c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</row>
    <row r="102" ht="18.0" customHeight="1">
      <c r="A102" s="114">
        <v>44665.0</v>
      </c>
      <c r="B102" s="98">
        <f t="shared" si="1"/>
        <v>16</v>
      </c>
      <c r="C102" s="115"/>
      <c r="D102" s="115"/>
      <c r="E102" s="115"/>
      <c r="F102" s="115"/>
      <c r="G102" s="115"/>
      <c r="H102" s="115"/>
      <c r="I102" s="115"/>
      <c r="J102" s="115"/>
      <c r="K102" s="115"/>
      <c r="L102" s="45">
        <v>114.0</v>
      </c>
      <c r="M102" s="45">
        <v>115.0</v>
      </c>
      <c r="N102" s="108">
        <f t="shared" si="10"/>
        <v>0</v>
      </c>
      <c r="O102" s="109">
        <f t="shared" si="3"/>
        <v>0</v>
      </c>
      <c r="P102" s="110" t="str">
        <f t="shared" si="4"/>
        <v>Apr-2022</v>
      </c>
      <c r="Q102" s="110">
        <f t="shared" si="5"/>
        <v>2022</v>
      </c>
      <c r="R102" s="116" t="s">
        <v>35</v>
      </c>
      <c r="S102" s="45">
        <v>68.0</v>
      </c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</row>
    <row r="103" ht="18.0" customHeight="1">
      <c r="A103" s="114">
        <v>44665.0</v>
      </c>
      <c r="B103" s="98">
        <f t="shared" si="1"/>
        <v>16</v>
      </c>
      <c r="C103" s="115"/>
      <c r="D103" s="115"/>
      <c r="E103" s="115"/>
      <c r="F103" s="115"/>
      <c r="G103" s="115"/>
      <c r="H103" s="115"/>
      <c r="I103" s="115"/>
      <c r="J103" s="115"/>
      <c r="K103" s="115"/>
      <c r="L103" s="45">
        <v>98.0</v>
      </c>
      <c r="M103" s="45">
        <v>99.0</v>
      </c>
      <c r="N103" s="108">
        <f t="shared" si="10"/>
        <v>0</v>
      </c>
      <c r="O103" s="109">
        <f t="shared" si="3"/>
        <v>0</v>
      </c>
      <c r="P103" s="110" t="str">
        <f t="shared" si="4"/>
        <v>Apr-2022</v>
      </c>
      <c r="Q103" s="110">
        <f t="shared" si="5"/>
        <v>2022</v>
      </c>
      <c r="R103" s="116" t="s">
        <v>35</v>
      </c>
      <c r="S103" s="45">
        <v>68.0</v>
      </c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</row>
    <row r="104" ht="18.0" customHeight="1">
      <c r="A104" s="114">
        <v>44665.0</v>
      </c>
      <c r="B104" s="98">
        <f t="shared" si="1"/>
        <v>16</v>
      </c>
      <c r="C104" s="115"/>
      <c r="D104" s="115"/>
      <c r="E104" s="115"/>
      <c r="F104" s="115"/>
      <c r="G104" s="115"/>
      <c r="H104" s="115"/>
      <c r="I104" s="115"/>
      <c r="J104" s="115"/>
      <c r="K104" s="115"/>
      <c r="L104" s="45">
        <v>91.0</v>
      </c>
      <c r="M104" s="45">
        <v>91.0</v>
      </c>
      <c r="N104" s="108">
        <f t="shared" si="10"/>
        <v>0</v>
      </c>
      <c r="O104" s="109">
        <f t="shared" si="3"/>
        <v>0</v>
      </c>
      <c r="P104" s="110" t="str">
        <f t="shared" si="4"/>
        <v>Apr-2022</v>
      </c>
      <c r="Q104" s="110">
        <f t="shared" si="5"/>
        <v>2022</v>
      </c>
      <c r="R104" s="116" t="s">
        <v>35</v>
      </c>
      <c r="S104" s="45">
        <v>68.0</v>
      </c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</row>
    <row r="105" ht="18.0" customHeight="1">
      <c r="A105" s="114">
        <v>44666.0</v>
      </c>
      <c r="B105" s="98">
        <f t="shared" si="1"/>
        <v>16</v>
      </c>
      <c r="C105" s="115"/>
      <c r="D105" s="115"/>
      <c r="E105" s="115"/>
      <c r="F105" s="45">
        <v>3.0</v>
      </c>
      <c r="G105" s="115"/>
      <c r="H105" s="115"/>
      <c r="I105" s="115"/>
      <c r="J105" s="115"/>
      <c r="K105" s="115"/>
      <c r="L105" s="45">
        <v>78.0</v>
      </c>
      <c r="M105" s="45">
        <v>80.0</v>
      </c>
      <c r="N105" s="108">
        <f t="shared" si="10"/>
        <v>3</v>
      </c>
      <c r="O105" s="109">
        <f t="shared" si="3"/>
        <v>0.03846153846</v>
      </c>
      <c r="P105" s="110" t="str">
        <f t="shared" si="4"/>
        <v>Apr-2022</v>
      </c>
      <c r="Q105" s="110">
        <f t="shared" si="5"/>
        <v>2022</v>
      </c>
      <c r="R105" s="116" t="s">
        <v>41</v>
      </c>
      <c r="S105" s="45">
        <v>68.0</v>
      </c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</row>
    <row r="106" ht="18.0" customHeight="1">
      <c r="A106" s="114">
        <v>44666.0</v>
      </c>
      <c r="B106" s="98">
        <f t="shared" si="1"/>
        <v>16</v>
      </c>
      <c r="C106" s="115"/>
      <c r="D106" s="115"/>
      <c r="E106" s="115"/>
      <c r="F106" s="45">
        <v>2.0</v>
      </c>
      <c r="G106" s="115"/>
      <c r="H106" s="115"/>
      <c r="I106" s="115"/>
      <c r="J106" s="115"/>
      <c r="K106" s="115"/>
      <c r="L106" s="45">
        <v>93.0</v>
      </c>
      <c r="M106" s="45">
        <v>93.0</v>
      </c>
      <c r="N106" s="108">
        <f t="shared" si="10"/>
        <v>2</v>
      </c>
      <c r="O106" s="109">
        <f t="shared" si="3"/>
        <v>0.02150537634</v>
      </c>
      <c r="P106" s="110" t="str">
        <f t="shared" si="4"/>
        <v>Apr-2022</v>
      </c>
      <c r="Q106" s="110">
        <f t="shared" si="5"/>
        <v>2022</v>
      </c>
      <c r="R106" s="116" t="s">
        <v>26</v>
      </c>
      <c r="S106" s="45">
        <v>68.0</v>
      </c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</row>
    <row r="107" ht="18.0" customHeight="1">
      <c r="A107" s="114">
        <v>44668.0</v>
      </c>
      <c r="B107" s="98">
        <f t="shared" si="1"/>
        <v>17</v>
      </c>
      <c r="C107" s="115"/>
      <c r="D107" s="115"/>
      <c r="E107" s="115"/>
      <c r="F107" s="115"/>
      <c r="G107" s="115"/>
      <c r="H107" s="115"/>
      <c r="I107" s="115"/>
      <c r="J107" s="115"/>
      <c r="K107" s="45">
        <v>8.0</v>
      </c>
      <c r="L107" s="45">
        <v>80.0</v>
      </c>
      <c r="M107" s="45">
        <v>81.0</v>
      </c>
      <c r="N107" s="108">
        <f t="shared" si="10"/>
        <v>8</v>
      </c>
      <c r="O107" s="109">
        <f t="shared" si="3"/>
        <v>0.1</v>
      </c>
      <c r="P107" s="110" t="str">
        <f t="shared" si="4"/>
        <v>Apr-2022</v>
      </c>
      <c r="Q107" s="110">
        <f t="shared" si="5"/>
        <v>2022</v>
      </c>
      <c r="R107" s="116" t="s">
        <v>29</v>
      </c>
      <c r="S107" s="45">
        <v>68.0</v>
      </c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</row>
    <row r="108" ht="18.0" customHeight="1">
      <c r="A108" s="114">
        <v>44668.0</v>
      </c>
      <c r="B108" s="98">
        <f t="shared" si="1"/>
        <v>17</v>
      </c>
      <c r="C108" s="115"/>
      <c r="D108" s="115"/>
      <c r="E108" s="115"/>
      <c r="F108" s="45">
        <v>1.0</v>
      </c>
      <c r="G108" s="115"/>
      <c r="H108" s="115"/>
      <c r="I108" s="115"/>
      <c r="J108" s="115"/>
      <c r="K108" s="115"/>
      <c r="L108" s="45">
        <v>113.0</v>
      </c>
      <c r="M108" s="45">
        <v>118.0</v>
      </c>
      <c r="N108" s="108">
        <f t="shared" si="10"/>
        <v>1</v>
      </c>
      <c r="O108" s="109">
        <f t="shared" si="3"/>
        <v>0.008849557522</v>
      </c>
      <c r="P108" s="110" t="str">
        <f t="shared" si="4"/>
        <v>Apr-2022</v>
      </c>
      <c r="Q108" s="110">
        <f t="shared" si="5"/>
        <v>2022</v>
      </c>
      <c r="R108" s="116" t="s">
        <v>26</v>
      </c>
      <c r="S108" s="45">
        <v>68.0</v>
      </c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</row>
    <row r="109" ht="18.0" customHeight="1">
      <c r="A109" s="114">
        <v>44668.0</v>
      </c>
      <c r="B109" s="98">
        <f t="shared" si="1"/>
        <v>17</v>
      </c>
      <c r="C109" s="115"/>
      <c r="D109" s="115"/>
      <c r="E109" s="115"/>
      <c r="F109" s="115"/>
      <c r="G109" s="115"/>
      <c r="H109" s="115"/>
      <c r="I109" s="115"/>
      <c r="J109" s="115"/>
      <c r="K109" s="115"/>
      <c r="L109" s="45">
        <v>82.0</v>
      </c>
      <c r="M109" s="45">
        <v>85.0</v>
      </c>
      <c r="N109" s="108">
        <f t="shared" si="10"/>
        <v>0</v>
      </c>
      <c r="O109" s="109">
        <f t="shared" si="3"/>
        <v>0</v>
      </c>
      <c r="P109" s="110" t="str">
        <f t="shared" si="4"/>
        <v>Apr-2022</v>
      </c>
      <c r="Q109" s="110">
        <f t="shared" si="5"/>
        <v>2022</v>
      </c>
      <c r="R109" s="116" t="s">
        <v>41</v>
      </c>
      <c r="S109" s="45">
        <v>68.0</v>
      </c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</row>
    <row r="110" ht="18.0" customHeight="1">
      <c r="A110" s="114">
        <v>44668.0</v>
      </c>
      <c r="B110" s="98">
        <f t="shared" si="1"/>
        <v>17</v>
      </c>
      <c r="C110" s="115"/>
      <c r="D110" s="115"/>
      <c r="E110" s="115"/>
      <c r="F110" s="115"/>
      <c r="G110" s="115"/>
      <c r="H110" s="115"/>
      <c r="I110" s="115"/>
      <c r="J110" s="115"/>
      <c r="K110" s="115"/>
      <c r="L110" s="45">
        <v>65.0</v>
      </c>
      <c r="M110" s="45">
        <v>66.0</v>
      </c>
      <c r="N110" s="108">
        <f t="shared" si="10"/>
        <v>0</v>
      </c>
      <c r="O110" s="109">
        <f t="shared" si="3"/>
        <v>0</v>
      </c>
      <c r="P110" s="110" t="str">
        <f t="shared" si="4"/>
        <v>Apr-2022</v>
      </c>
      <c r="Q110" s="110">
        <f t="shared" si="5"/>
        <v>2022</v>
      </c>
      <c r="R110" s="116" t="s">
        <v>29</v>
      </c>
      <c r="S110" s="45">
        <v>68.0</v>
      </c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</row>
    <row r="111" ht="18.0" customHeight="1">
      <c r="A111" s="114">
        <v>44669.0</v>
      </c>
      <c r="B111" s="98">
        <f t="shared" si="1"/>
        <v>17</v>
      </c>
      <c r="C111" s="115"/>
      <c r="D111" s="115"/>
      <c r="E111" s="115"/>
      <c r="F111" s="45">
        <v>2.0</v>
      </c>
      <c r="G111" s="115"/>
      <c r="H111" s="115"/>
      <c r="I111" s="115"/>
      <c r="J111" s="115"/>
      <c r="K111" s="115"/>
      <c r="L111" s="45">
        <v>73.0</v>
      </c>
      <c r="M111" s="45">
        <v>73.0</v>
      </c>
      <c r="N111" s="108">
        <f t="shared" si="10"/>
        <v>2</v>
      </c>
      <c r="O111" s="109">
        <f t="shared" si="3"/>
        <v>0.02739726027</v>
      </c>
      <c r="P111" s="110" t="str">
        <f t="shared" si="4"/>
        <v>Apr-2022</v>
      </c>
      <c r="Q111" s="110">
        <f t="shared" si="5"/>
        <v>2022</v>
      </c>
      <c r="R111" s="116" t="s">
        <v>31</v>
      </c>
      <c r="S111" s="45">
        <v>68.0</v>
      </c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</row>
    <row r="112" ht="18.0" customHeight="1">
      <c r="A112" s="114">
        <v>44669.0</v>
      </c>
      <c r="B112" s="98">
        <f t="shared" si="1"/>
        <v>17</v>
      </c>
      <c r="C112" s="115"/>
      <c r="D112" s="115"/>
      <c r="E112" s="115"/>
      <c r="F112" s="115"/>
      <c r="G112" s="115"/>
      <c r="H112" s="115"/>
      <c r="I112" s="115"/>
      <c r="J112" s="115"/>
      <c r="K112" s="115"/>
      <c r="L112" s="45">
        <v>95.0</v>
      </c>
      <c r="M112" s="45">
        <v>96.0</v>
      </c>
      <c r="N112" s="108">
        <f t="shared" si="10"/>
        <v>0</v>
      </c>
      <c r="O112" s="109">
        <f t="shared" si="3"/>
        <v>0</v>
      </c>
      <c r="P112" s="110" t="str">
        <f t="shared" si="4"/>
        <v>Apr-2022</v>
      </c>
      <c r="Q112" s="110">
        <f t="shared" si="5"/>
        <v>2022</v>
      </c>
      <c r="R112" s="116" t="s">
        <v>31</v>
      </c>
      <c r="S112" s="45">
        <v>68.0</v>
      </c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</row>
    <row r="113" ht="18.0" customHeight="1">
      <c r="A113" s="114">
        <v>44671.0</v>
      </c>
      <c r="B113" s="98">
        <f t="shared" si="1"/>
        <v>17</v>
      </c>
      <c r="C113" s="115"/>
      <c r="D113" s="115"/>
      <c r="E113" s="115"/>
      <c r="F113" s="45">
        <v>2.0</v>
      </c>
      <c r="G113" s="115"/>
      <c r="H113" s="115"/>
      <c r="I113" s="115"/>
      <c r="J113" s="115"/>
      <c r="K113" s="115"/>
      <c r="L113" s="45">
        <v>103.0</v>
      </c>
      <c r="M113" s="45">
        <v>106.0</v>
      </c>
      <c r="N113" s="108">
        <f t="shared" si="10"/>
        <v>2</v>
      </c>
      <c r="O113" s="109">
        <f t="shared" si="3"/>
        <v>0.01941747573</v>
      </c>
      <c r="P113" s="110" t="str">
        <f t="shared" si="4"/>
        <v>Apr-2022</v>
      </c>
      <c r="Q113" s="110">
        <f t="shared" si="5"/>
        <v>2022</v>
      </c>
      <c r="R113" s="116" t="s">
        <v>26</v>
      </c>
      <c r="S113" s="45">
        <v>69.0</v>
      </c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</row>
    <row r="114" ht="18.0" customHeight="1">
      <c r="A114" s="114">
        <v>44672.0</v>
      </c>
      <c r="B114" s="98">
        <f t="shared" si="1"/>
        <v>17</v>
      </c>
      <c r="C114" s="115"/>
      <c r="D114" s="115"/>
      <c r="E114" s="115"/>
      <c r="F114" s="45">
        <v>2.0</v>
      </c>
      <c r="G114" s="115"/>
      <c r="H114" s="115"/>
      <c r="I114" s="115"/>
      <c r="J114" s="115"/>
      <c r="K114" s="45">
        <f>6</f>
        <v>6</v>
      </c>
      <c r="L114" s="45">
        <v>84.0</v>
      </c>
      <c r="M114" s="45">
        <v>85.0</v>
      </c>
      <c r="N114" s="108">
        <f t="shared" si="10"/>
        <v>8</v>
      </c>
      <c r="O114" s="109">
        <f t="shared" si="3"/>
        <v>0.09523809524</v>
      </c>
      <c r="P114" s="110" t="str">
        <f t="shared" si="4"/>
        <v>Apr-2022</v>
      </c>
      <c r="Q114" s="110">
        <f t="shared" si="5"/>
        <v>2022</v>
      </c>
      <c r="R114" s="116" t="s">
        <v>58</v>
      </c>
      <c r="S114" s="45">
        <v>69.0</v>
      </c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</row>
    <row r="115" ht="18.0" customHeight="1">
      <c r="A115" s="114">
        <v>44672.0</v>
      </c>
      <c r="B115" s="98">
        <f t="shared" si="1"/>
        <v>17</v>
      </c>
      <c r="C115" s="115"/>
      <c r="D115" s="115"/>
      <c r="E115" s="45">
        <v>2.0</v>
      </c>
      <c r="F115" s="45">
        <v>1.0</v>
      </c>
      <c r="G115" s="115"/>
      <c r="H115" s="115"/>
      <c r="I115" s="115"/>
      <c r="J115" s="115"/>
      <c r="K115" s="115"/>
      <c r="L115" s="45">
        <v>72.0</v>
      </c>
      <c r="M115" s="45">
        <v>73.0</v>
      </c>
      <c r="N115" s="108">
        <f t="shared" si="10"/>
        <v>3</v>
      </c>
      <c r="O115" s="109">
        <f t="shared" si="3"/>
        <v>0.04166666667</v>
      </c>
      <c r="P115" s="110" t="str">
        <f t="shared" si="4"/>
        <v>Apr-2022</v>
      </c>
      <c r="Q115" s="110">
        <f t="shared" si="5"/>
        <v>2022</v>
      </c>
      <c r="R115" s="116" t="s">
        <v>58</v>
      </c>
      <c r="S115" s="45">
        <v>69.0</v>
      </c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</row>
    <row r="116" ht="18.0" customHeight="1">
      <c r="A116" s="114">
        <v>44672.0</v>
      </c>
      <c r="B116" s="98">
        <f t="shared" si="1"/>
        <v>17</v>
      </c>
      <c r="C116" s="115"/>
      <c r="D116" s="115"/>
      <c r="E116" s="115"/>
      <c r="F116" s="115"/>
      <c r="G116" s="115"/>
      <c r="H116" s="115"/>
      <c r="I116" s="115"/>
      <c r="J116" s="115"/>
      <c r="K116" s="115"/>
      <c r="L116" s="45">
        <v>104.0</v>
      </c>
      <c r="M116" s="45">
        <v>106.0</v>
      </c>
      <c r="N116" s="108">
        <f t="shared" si="10"/>
        <v>0</v>
      </c>
      <c r="O116" s="109">
        <f t="shared" si="3"/>
        <v>0</v>
      </c>
      <c r="P116" s="110" t="str">
        <f t="shared" si="4"/>
        <v>Apr-2022</v>
      </c>
      <c r="Q116" s="110">
        <f t="shared" si="5"/>
        <v>2022</v>
      </c>
      <c r="R116" s="116" t="s">
        <v>26</v>
      </c>
      <c r="S116" s="45">
        <v>69.0</v>
      </c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</row>
    <row r="117" ht="18.0" customHeight="1">
      <c r="A117" s="114">
        <v>44675.0</v>
      </c>
      <c r="B117" s="98">
        <f t="shared" si="1"/>
        <v>18</v>
      </c>
      <c r="C117" s="115"/>
      <c r="D117" s="115"/>
      <c r="E117" s="115"/>
      <c r="F117" s="45">
        <v>3.0</v>
      </c>
      <c r="G117" s="115"/>
      <c r="H117" s="115"/>
      <c r="I117" s="115"/>
      <c r="J117" s="115"/>
      <c r="K117" s="45">
        <v>18.0</v>
      </c>
      <c r="L117" s="45">
        <v>164.0</v>
      </c>
      <c r="M117" s="45">
        <v>168.0</v>
      </c>
      <c r="N117" s="108">
        <f t="shared" si="10"/>
        <v>21</v>
      </c>
      <c r="O117" s="109">
        <f t="shared" si="3"/>
        <v>0.1280487805</v>
      </c>
      <c r="P117" s="110" t="str">
        <f t="shared" si="4"/>
        <v>Apr-2022</v>
      </c>
      <c r="Q117" s="110">
        <f t="shared" si="5"/>
        <v>2022</v>
      </c>
      <c r="R117" s="116" t="s">
        <v>29</v>
      </c>
      <c r="S117" s="45">
        <v>69.0</v>
      </c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</row>
    <row r="118" ht="18.0" customHeight="1">
      <c r="A118" s="114">
        <v>44675.0</v>
      </c>
      <c r="B118" s="98">
        <f t="shared" si="1"/>
        <v>18</v>
      </c>
      <c r="C118" s="115"/>
      <c r="D118" s="115"/>
      <c r="E118" s="115"/>
      <c r="F118" s="45">
        <v>1.0</v>
      </c>
      <c r="G118" s="115"/>
      <c r="H118" s="115"/>
      <c r="I118" s="115"/>
      <c r="J118" s="115"/>
      <c r="K118" s="45">
        <v>5.0</v>
      </c>
      <c r="L118" s="45">
        <v>125.0</v>
      </c>
      <c r="M118" s="45">
        <v>128.0</v>
      </c>
      <c r="N118" s="108">
        <f t="shared" si="10"/>
        <v>6</v>
      </c>
      <c r="O118" s="109">
        <f t="shared" si="3"/>
        <v>0.048</v>
      </c>
      <c r="P118" s="110" t="str">
        <f t="shared" si="4"/>
        <v>Apr-2022</v>
      </c>
      <c r="Q118" s="110">
        <f t="shared" si="5"/>
        <v>2022</v>
      </c>
      <c r="R118" s="116" t="s">
        <v>29</v>
      </c>
      <c r="S118" s="45">
        <v>69.0</v>
      </c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</row>
    <row r="119" ht="18.0" customHeight="1">
      <c r="A119" s="114">
        <v>44675.0</v>
      </c>
      <c r="B119" s="98">
        <f t="shared" si="1"/>
        <v>18</v>
      </c>
      <c r="C119" s="115"/>
      <c r="D119" s="115"/>
      <c r="E119" s="115"/>
      <c r="F119" s="45">
        <v>1.0</v>
      </c>
      <c r="G119" s="115"/>
      <c r="H119" s="115"/>
      <c r="I119" s="115"/>
      <c r="J119" s="115"/>
      <c r="K119" s="115"/>
      <c r="L119" s="45">
        <v>90.0</v>
      </c>
      <c r="M119" s="45">
        <v>90.0</v>
      </c>
      <c r="N119" s="108">
        <f t="shared" si="10"/>
        <v>1</v>
      </c>
      <c r="O119" s="109">
        <f t="shared" si="3"/>
        <v>0.01111111111</v>
      </c>
      <c r="P119" s="110" t="str">
        <f t="shared" si="4"/>
        <v>Apr-2022</v>
      </c>
      <c r="Q119" s="110">
        <f t="shared" si="5"/>
        <v>2022</v>
      </c>
      <c r="R119" s="116" t="s">
        <v>29</v>
      </c>
      <c r="S119" s="45">
        <v>69.0</v>
      </c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</row>
    <row r="120" ht="18.0" customHeight="1">
      <c r="A120" s="114">
        <v>44675.0</v>
      </c>
      <c r="B120" s="98">
        <f t="shared" si="1"/>
        <v>18</v>
      </c>
      <c r="C120" s="115"/>
      <c r="D120" s="115"/>
      <c r="E120" s="115"/>
      <c r="F120" s="115"/>
      <c r="G120" s="115"/>
      <c r="H120" s="115"/>
      <c r="I120" s="115"/>
      <c r="J120" s="115"/>
      <c r="K120" s="115"/>
      <c r="L120" s="45">
        <v>104.0</v>
      </c>
      <c r="M120" s="45">
        <v>104.0</v>
      </c>
      <c r="N120" s="108">
        <f t="shared" si="10"/>
        <v>0</v>
      </c>
      <c r="O120" s="109">
        <f t="shared" si="3"/>
        <v>0</v>
      </c>
      <c r="P120" s="110" t="str">
        <f t="shared" si="4"/>
        <v>Apr-2022</v>
      </c>
      <c r="Q120" s="110">
        <f t="shared" si="5"/>
        <v>2022</v>
      </c>
      <c r="R120" s="116" t="s">
        <v>29</v>
      </c>
      <c r="S120" s="45">
        <v>69.0</v>
      </c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</row>
    <row r="121" ht="18.0" customHeight="1">
      <c r="A121" s="114">
        <v>44676.0</v>
      </c>
      <c r="B121" s="98">
        <f t="shared" si="1"/>
        <v>18</v>
      </c>
      <c r="C121" s="115"/>
      <c r="D121" s="115"/>
      <c r="E121" s="115"/>
      <c r="F121" s="45">
        <v>2.0</v>
      </c>
      <c r="G121" s="115"/>
      <c r="H121" s="115"/>
      <c r="I121" s="115"/>
      <c r="J121" s="115"/>
      <c r="K121" s="115"/>
      <c r="L121" s="45">
        <v>51.0</v>
      </c>
      <c r="M121" s="45">
        <v>51.0</v>
      </c>
      <c r="N121" s="108">
        <f t="shared" si="10"/>
        <v>2</v>
      </c>
      <c r="O121" s="109">
        <f t="shared" si="3"/>
        <v>0.03921568627</v>
      </c>
      <c r="P121" s="110" t="str">
        <f t="shared" si="4"/>
        <v>Apr-2022</v>
      </c>
      <c r="Q121" s="110">
        <f t="shared" si="5"/>
        <v>2022</v>
      </c>
      <c r="R121" s="116" t="s">
        <v>31</v>
      </c>
      <c r="S121" s="45">
        <v>69.0</v>
      </c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</row>
    <row r="122" ht="18.0" customHeight="1">
      <c r="A122" s="114">
        <v>44676.0</v>
      </c>
      <c r="B122" s="98">
        <f t="shared" si="1"/>
        <v>18</v>
      </c>
      <c r="C122" s="115"/>
      <c r="D122" s="115"/>
      <c r="E122" s="115"/>
      <c r="F122" s="115"/>
      <c r="G122" s="115"/>
      <c r="H122" s="115"/>
      <c r="I122" s="115"/>
      <c r="J122" s="115"/>
      <c r="K122" s="115"/>
      <c r="L122" s="45">
        <v>60.0</v>
      </c>
      <c r="M122" s="45">
        <v>60.0</v>
      </c>
      <c r="N122" s="108">
        <f t="shared" si="10"/>
        <v>0</v>
      </c>
      <c r="O122" s="109">
        <f t="shared" si="3"/>
        <v>0</v>
      </c>
      <c r="P122" s="110" t="str">
        <f t="shared" si="4"/>
        <v>Apr-2022</v>
      </c>
      <c r="Q122" s="110">
        <f t="shared" si="5"/>
        <v>2022</v>
      </c>
      <c r="R122" s="116" t="s">
        <v>31</v>
      </c>
      <c r="S122" s="45">
        <v>69.0</v>
      </c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</row>
    <row r="123" ht="18.0" customHeight="1">
      <c r="A123" s="114">
        <v>44677.0</v>
      </c>
      <c r="B123" s="98">
        <f t="shared" si="1"/>
        <v>18</v>
      </c>
      <c r="C123" s="115"/>
      <c r="D123" s="115"/>
      <c r="E123" s="115"/>
      <c r="F123" s="115"/>
      <c r="G123" s="115"/>
      <c r="H123" s="115"/>
      <c r="I123" s="115"/>
      <c r="J123" s="115"/>
      <c r="K123" s="115"/>
      <c r="L123" s="45">
        <v>92.0</v>
      </c>
      <c r="M123" s="45">
        <v>97.0</v>
      </c>
      <c r="N123" s="108">
        <f t="shared" si="10"/>
        <v>0</v>
      </c>
      <c r="O123" s="109">
        <f t="shared" si="3"/>
        <v>0</v>
      </c>
      <c r="P123" s="110" t="str">
        <f t="shared" si="4"/>
        <v>Apr-2022</v>
      </c>
      <c r="Q123" s="110">
        <f t="shared" si="5"/>
        <v>2022</v>
      </c>
      <c r="R123" s="116" t="s">
        <v>45</v>
      </c>
      <c r="S123" s="45">
        <v>69.0</v>
      </c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</row>
    <row r="124" ht="18.0" customHeight="1">
      <c r="A124" s="114">
        <v>44677.0</v>
      </c>
      <c r="B124" s="98">
        <f t="shared" si="1"/>
        <v>18</v>
      </c>
      <c r="C124" s="115"/>
      <c r="D124" s="115"/>
      <c r="E124" s="115"/>
      <c r="F124" s="115"/>
      <c r="G124" s="115"/>
      <c r="H124" s="115"/>
      <c r="I124" s="115"/>
      <c r="J124" s="115"/>
      <c r="K124" s="115"/>
      <c r="L124" s="45">
        <v>70.0</v>
      </c>
      <c r="M124" s="45">
        <v>72.0</v>
      </c>
      <c r="N124" s="108">
        <f t="shared" si="10"/>
        <v>0</v>
      </c>
      <c r="O124" s="109">
        <f t="shared" si="3"/>
        <v>0</v>
      </c>
      <c r="P124" s="110" t="str">
        <f t="shared" si="4"/>
        <v>Apr-2022</v>
      </c>
      <c r="Q124" s="110">
        <f t="shared" si="5"/>
        <v>2022</v>
      </c>
      <c r="R124" s="116" t="s">
        <v>45</v>
      </c>
      <c r="S124" s="45">
        <v>69.0</v>
      </c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</row>
    <row r="125" ht="18.0" customHeight="1">
      <c r="A125" s="114">
        <v>44678.0</v>
      </c>
      <c r="B125" s="98">
        <f t="shared" si="1"/>
        <v>18</v>
      </c>
      <c r="C125" s="45"/>
      <c r="D125" s="45"/>
      <c r="E125" s="45"/>
      <c r="F125" s="45"/>
      <c r="G125" s="45"/>
      <c r="H125" s="45"/>
      <c r="I125" s="45"/>
      <c r="J125" s="45"/>
      <c r="K125" s="45">
        <v>8.0</v>
      </c>
      <c r="L125" s="45">
        <v>95.0</v>
      </c>
      <c r="M125" s="45">
        <v>96.0</v>
      </c>
      <c r="N125" s="108">
        <f t="shared" si="10"/>
        <v>8</v>
      </c>
      <c r="O125" s="109">
        <f t="shared" si="3"/>
        <v>0.08421052632</v>
      </c>
      <c r="P125" s="110" t="str">
        <f t="shared" si="4"/>
        <v>Apr-2022</v>
      </c>
      <c r="Q125" s="110">
        <f t="shared" si="5"/>
        <v>2022</v>
      </c>
      <c r="R125" s="45" t="s">
        <v>151</v>
      </c>
      <c r="S125" s="45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</row>
    <row r="126" ht="18.0" customHeight="1">
      <c r="A126" s="114">
        <v>44678.0</v>
      </c>
      <c r="B126" s="98">
        <f t="shared" si="1"/>
        <v>18</v>
      </c>
      <c r="C126" s="45"/>
      <c r="D126" s="45"/>
      <c r="E126" s="45"/>
      <c r="F126" s="45">
        <v>4.0</v>
      </c>
      <c r="G126" s="45"/>
      <c r="H126" s="45"/>
      <c r="I126" s="45"/>
      <c r="J126" s="45"/>
      <c r="K126" s="45"/>
      <c r="L126" s="45">
        <v>66.0</v>
      </c>
      <c r="M126" s="45">
        <v>68.0</v>
      </c>
      <c r="N126" s="108">
        <f t="shared" si="10"/>
        <v>4</v>
      </c>
      <c r="O126" s="109">
        <f t="shared" si="3"/>
        <v>0.06060606061</v>
      </c>
      <c r="P126" s="110" t="str">
        <f t="shared" si="4"/>
        <v>Apr-2022</v>
      </c>
      <c r="Q126" s="110">
        <f t="shared" si="5"/>
        <v>2022</v>
      </c>
      <c r="R126" s="45" t="s">
        <v>151</v>
      </c>
      <c r="S126" s="45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</row>
    <row r="127" ht="18.0" customHeight="1">
      <c r="A127" s="114">
        <v>44680.0</v>
      </c>
      <c r="B127" s="98">
        <f t="shared" si="1"/>
        <v>18</v>
      </c>
      <c r="C127" s="45"/>
      <c r="D127" s="45">
        <v>1.0</v>
      </c>
      <c r="E127" s="45"/>
      <c r="F127" s="45">
        <v>1.0</v>
      </c>
      <c r="G127" s="45"/>
      <c r="H127" s="45"/>
      <c r="I127" s="45"/>
      <c r="J127" s="45"/>
      <c r="K127" s="45"/>
      <c r="L127" s="45">
        <v>143.0</v>
      </c>
      <c r="M127" s="45">
        <v>148.0</v>
      </c>
      <c r="N127" s="108">
        <f t="shared" si="10"/>
        <v>2</v>
      </c>
      <c r="O127" s="109">
        <f t="shared" si="3"/>
        <v>0.01398601399</v>
      </c>
      <c r="P127" s="110" t="str">
        <f t="shared" si="4"/>
        <v>Apr-2022</v>
      </c>
      <c r="Q127" s="110">
        <f t="shared" si="5"/>
        <v>2022</v>
      </c>
      <c r="R127" s="45" t="s">
        <v>638</v>
      </c>
      <c r="S127" s="45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</row>
    <row r="128" ht="18.0" customHeight="1">
      <c r="A128" s="114">
        <v>44681.0</v>
      </c>
      <c r="B128" s="98">
        <f t="shared" si="1"/>
        <v>18</v>
      </c>
      <c r="C128" s="45"/>
      <c r="D128" s="45"/>
      <c r="E128" s="45"/>
      <c r="F128" s="45"/>
      <c r="G128" s="45"/>
      <c r="H128" s="45"/>
      <c r="I128" s="45"/>
      <c r="J128" s="45"/>
      <c r="K128" s="45">
        <v>13.0</v>
      </c>
      <c r="L128" s="45">
        <v>121.0</v>
      </c>
      <c r="M128" s="45">
        <v>123.0</v>
      </c>
      <c r="N128" s="108">
        <f t="shared" si="10"/>
        <v>13</v>
      </c>
      <c r="O128" s="109">
        <f t="shared" si="3"/>
        <v>0.1074380165</v>
      </c>
      <c r="P128" s="110" t="str">
        <f t="shared" si="4"/>
        <v>Apr-2022</v>
      </c>
      <c r="Q128" s="110">
        <f t="shared" si="5"/>
        <v>2022</v>
      </c>
      <c r="R128" s="45" t="s">
        <v>29</v>
      </c>
      <c r="S128" s="45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</row>
    <row r="129" ht="18.0" customHeight="1">
      <c r="A129" s="114">
        <v>44681.0</v>
      </c>
      <c r="B129" s="98">
        <f t="shared" si="1"/>
        <v>18</v>
      </c>
      <c r="C129" s="45"/>
      <c r="D129" s="45"/>
      <c r="E129" s="45">
        <v>2.0</v>
      </c>
      <c r="F129" s="45"/>
      <c r="G129" s="45"/>
      <c r="H129" s="45"/>
      <c r="I129" s="45"/>
      <c r="J129" s="45"/>
      <c r="K129" s="45"/>
      <c r="L129" s="45">
        <v>105.0</v>
      </c>
      <c r="M129" s="45">
        <v>108.0</v>
      </c>
      <c r="N129" s="108">
        <f t="shared" si="10"/>
        <v>2</v>
      </c>
      <c r="O129" s="109">
        <f t="shared" si="3"/>
        <v>0.01904761905</v>
      </c>
      <c r="P129" s="110" t="str">
        <f t="shared" si="4"/>
        <v>Apr-2022</v>
      </c>
      <c r="Q129" s="110">
        <f t="shared" si="5"/>
        <v>2022</v>
      </c>
      <c r="R129" s="45" t="s">
        <v>29</v>
      </c>
      <c r="S129" s="45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</row>
    <row r="130" ht="18.0" customHeight="1">
      <c r="A130" s="114">
        <v>44681.0</v>
      </c>
      <c r="B130" s="98">
        <f t="shared" si="1"/>
        <v>18</v>
      </c>
      <c r="C130" s="45"/>
      <c r="D130" s="45"/>
      <c r="E130" s="45">
        <v>2.0</v>
      </c>
      <c r="F130" s="45"/>
      <c r="G130" s="45"/>
      <c r="H130" s="45"/>
      <c r="I130" s="45"/>
      <c r="J130" s="45"/>
      <c r="K130" s="45"/>
      <c r="L130" s="45">
        <v>130.0</v>
      </c>
      <c r="M130" s="45">
        <v>133.0</v>
      </c>
      <c r="N130" s="108">
        <f t="shared" si="10"/>
        <v>2</v>
      </c>
      <c r="O130" s="109">
        <f t="shared" si="3"/>
        <v>0.01538461538</v>
      </c>
      <c r="P130" s="110" t="str">
        <f t="shared" si="4"/>
        <v>Apr-2022</v>
      </c>
      <c r="Q130" s="110">
        <f t="shared" si="5"/>
        <v>2022</v>
      </c>
      <c r="R130" s="45" t="s">
        <v>638</v>
      </c>
      <c r="S130" s="45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</row>
    <row r="131" ht="18.0" customHeight="1">
      <c r="A131" s="118">
        <v>44682.0</v>
      </c>
      <c r="B131" s="98">
        <f t="shared" si="1"/>
        <v>19</v>
      </c>
      <c r="C131" s="45"/>
      <c r="D131" s="115"/>
      <c r="E131" s="115"/>
      <c r="F131" s="115"/>
      <c r="G131" s="115"/>
      <c r="H131" s="115"/>
      <c r="I131" s="115"/>
      <c r="J131" s="115"/>
      <c r="K131" s="119"/>
      <c r="L131" s="45">
        <v>72.0</v>
      </c>
      <c r="M131" s="45">
        <v>72.0</v>
      </c>
      <c r="N131" s="108">
        <f t="shared" si="10"/>
        <v>0</v>
      </c>
      <c r="O131" s="109">
        <f t="shared" si="3"/>
        <v>0</v>
      </c>
      <c r="P131" s="110" t="str">
        <f t="shared" si="4"/>
        <v>May-2022</v>
      </c>
      <c r="Q131" s="110">
        <f t="shared" si="5"/>
        <v>2022</v>
      </c>
      <c r="R131" s="116" t="s">
        <v>41</v>
      </c>
      <c r="S131" s="115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</row>
    <row r="132" ht="18.0" customHeight="1">
      <c r="A132" s="118">
        <v>44683.0</v>
      </c>
      <c r="B132" s="98">
        <f t="shared" si="1"/>
        <v>19</v>
      </c>
      <c r="C132" s="45"/>
      <c r="D132" s="115"/>
      <c r="E132" s="115"/>
      <c r="F132" s="115"/>
      <c r="G132" s="45">
        <v>3.0</v>
      </c>
      <c r="H132" s="115"/>
      <c r="I132" s="115"/>
      <c r="J132" s="115"/>
      <c r="K132" s="119"/>
      <c r="L132" s="45">
        <v>87.0</v>
      </c>
      <c r="M132" s="45">
        <v>87.0</v>
      </c>
      <c r="N132" s="108">
        <f t="shared" si="10"/>
        <v>3</v>
      </c>
      <c r="O132" s="109">
        <f t="shared" si="3"/>
        <v>0.03448275862</v>
      </c>
      <c r="P132" s="110" t="str">
        <f t="shared" si="4"/>
        <v>May-2022</v>
      </c>
      <c r="Q132" s="110">
        <f t="shared" si="5"/>
        <v>2022</v>
      </c>
      <c r="R132" s="116" t="s">
        <v>26</v>
      </c>
      <c r="S132" s="115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</row>
    <row r="133" ht="18.0" customHeight="1">
      <c r="A133" s="118">
        <v>44689.0</v>
      </c>
      <c r="B133" s="98">
        <f t="shared" si="1"/>
        <v>20</v>
      </c>
      <c r="C133" s="45"/>
      <c r="D133" s="115"/>
      <c r="E133" s="115"/>
      <c r="F133" s="115"/>
      <c r="G133" s="115"/>
      <c r="H133" s="115"/>
      <c r="I133" s="115"/>
      <c r="J133" s="115"/>
      <c r="K133" s="46">
        <v>12.0</v>
      </c>
      <c r="L133" s="45">
        <v>78.0</v>
      </c>
      <c r="M133" s="45">
        <v>78.0</v>
      </c>
      <c r="N133" s="108">
        <f t="shared" si="10"/>
        <v>12</v>
      </c>
      <c r="O133" s="109">
        <f t="shared" si="3"/>
        <v>0.1538461538</v>
      </c>
      <c r="P133" s="110" t="str">
        <f t="shared" si="4"/>
        <v>May-2022</v>
      </c>
      <c r="Q133" s="110">
        <f t="shared" si="5"/>
        <v>2022</v>
      </c>
      <c r="R133" s="116" t="s">
        <v>29</v>
      </c>
      <c r="S133" s="115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</row>
    <row r="134" ht="18.0" customHeight="1">
      <c r="A134" s="118">
        <v>44689.0</v>
      </c>
      <c r="B134" s="98">
        <f t="shared" si="1"/>
        <v>20</v>
      </c>
      <c r="C134" s="45"/>
      <c r="D134" s="115"/>
      <c r="E134" s="45">
        <v>1.0</v>
      </c>
      <c r="F134" s="115"/>
      <c r="G134" s="45">
        <v>1.0</v>
      </c>
      <c r="H134" s="115"/>
      <c r="I134" s="115"/>
      <c r="J134" s="115"/>
      <c r="K134" s="119"/>
      <c r="L134" s="45">
        <v>56.0</v>
      </c>
      <c r="M134" s="45">
        <v>56.0</v>
      </c>
      <c r="N134" s="108">
        <f t="shared" si="10"/>
        <v>2</v>
      </c>
      <c r="O134" s="109">
        <f t="shared" si="3"/>
        <v>0.03571428571</v>
      </c>
      <c r="P134" s="110" t="str">
        <f t="shared" si="4"/>
        <v>May-2022</v>
      </c>
      <c r="Q134" s="110">
        <f t="shared" si="5"/>
        <v>2022</v>
      </c>
      <c r="R134" s="116" t="s">
        <v>29</v>
      </c>
      <c r="S134" s="115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</row>
    <row r="135" ht="18.0" customHeight="1">
      <c r="A135" s="118">
        <v>44692.0</v>
      </c>
      <c r="B135" s="98">
        <f t="shared" si="1"/>
        <v>20</v>
      </c>
      <c r="C135" s="45"/>
      <c r="D135" s="115"/>
      <c r="E135" s="115"/>
      <c r="F135" s="45">
        <v>2.0</v>
      </c>
      <c r="G135" s="45">
        <v>1.0</v>
      </c>
      <c r="H135" s="115"/>
      <c r="I135" s="115"/>
      <c r="J135" s="115"/>
      <c r="K135" s="119"/>
      <c r="L135" s="45">
        <v>55.0</v>
      </c>
      <c r="M135" s="45">
        <v>55.0</v>
      </c>
      <c r="N135" s="108">
        <f t="shared" si="10"/>
        <v>3</v>
      </c>
      <c r="O135" s="109">
        <f t="shared" si="3"/>
        <v>0.05454545455</v>
      </c>
      <c r="P135" s="110" t="str">
        <f t="shared" si="4"/>
        <v>May-2022</v>
      </c>
      <c r="Q135" s="110">
        <f t="shared" si="5"/>
        <v>2022</v>
      </c>
      <c r="R135" s="116" t="s">
        <v>70</v>
      </c>
      <c r="S135" s="115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</row>
    <row r="136" ht="18.0" customHeight="1">
      <c r="A136" s="118">
        <v>44692.0</v>
      </c>
      <c r="B136" s="98">
        <f t="shared" si="1"/>
        <v>20</v>
      </c>
      <c r="C136" s="45"/>
      <c r="D136" s="115"/>
      <c r="E136" s="115"/>
      <c r="F136" s="115"/>
      <c r="G136" s="115"/>
      <c r="H136" s="115"/>
      <c r="I136" s="115"/>
      <c r="J136" s="115"/>
      <c r="K136" s="119"/>
      <c r="L136" s="45">
        <v>81.0</v>
      </c>
      <c r="M136" s="45">
        <v>82.0</v>
      </c>
      <c r="N136" s="108">
        <f t="shared" si="10"/>
        <v>0</v>
      </c>
      <c r="O136" s="109">
        <f t="shared" si="3"/>
        <v>0</v>
      </c>
      <c r="P136" s="110" t="str">
        <f t="shared" si="4"/>
        <v>May-2022</v>
      </c>
      <c r="Q136" s="110">
        <f t="shared" si="5"/>
        <v>2022</v>
      </c>
      <c r="R136" s="116" t="s">
        <v>70</v>
      </c>
      <c r="S136" s="115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</row>
    <row r="137" ht="18.0" customHeight="1">
      <c r="A137" s="118">
        <v>44694.0</v>
      </c>
      <c r="B137" s="98">
        <f t="shared" si="1"/>
        <v>20</v>
      </c>
      <c r="C137" s="45"/>
      <c r="D137" s="115"/>
      <c r="E137" s="115">
        <v>18.0</v>
      </c>
      <c r="F137" s="45">
        <v>3.0</v>
      </c>
      <c r="G137" s="45"/>
      <c r="H137" s="115"/>
      <c r="I137" s="115"/>
      <c r="J137" s="115"/>
      <c r="K137" s="119"/>
      <c r="L137" s="45">
        <v>53.0</v>
      </c>
      <c r="M137" s="45">
        <v>54.0</v>
      </c>
      <c r="N137" s="108">
        <f t="shared" si="10"/>
        <v>21</v>
      </c>
      <c r="O137" s="109">
        <f t="shared" si="3"/>
        <v>0.3962264151</v>
      </c>
      <c r="P137" s="110" t="str">
        <f t="shared" si="4"/>
        <v>May-2022</v>
      </c>
      <c r="Q137" s="110">
        <f t="shared" si="5"/>
        <v>2022</v>
      </c>
      <c r="R137" s="116" t="s">
        <v>73</v>
      </c>
      <c r="S137" s="115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</row>
    <row r="138" ht="18.0" customHeight="1">
      <c r="A138" s="118">
        <v>44694.0</v>
      </c>
      <c r="B138" s="98">
        <f t="shared" si="1"/>
        <v>20</v>
      </c>
      <c r="C138" s="45"/>
      <c r="D138" s="115"/>
      <c r="E138" s="115"/>
      <c r="F138" s="115"/>
      <c r="G138" s="115"/>
      <c r="H138" s="115"/>
      <c r="I138" s="115"/>
      <c r="J138" s="115"/>
      <c r="K138" s="46">
        <v>17.0</v>
      </c>
      <c r="L138" s="45">
        <v>67.0</v>
      </c>
      <c r="M138" s="45">
        <v>68.0</v>
      </c>
      <c r="N138" s="108">
        <f t="shared" si="10"/>
        <v>17</v>
      </c>
      <c r="O138" s="109">
        <f t="shared" si="3"/>
        <v>0.2537313433</v>
      </c>
      <c r="P138" s="110" t="str">
        <f t="shared" si="4"/>
        <v>May-2022</v>
      </c>
      <c r="Q138" s="110">
        <f t="shared" si="5"/>
        <v>2022</v>
      </c>
      <c r="R138" s="116" t="s">
        <v>73</v>
      </c>
      <c r="S138" s="115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</row>
    <row r="139" ht="18.0" customHeight="1">
      <c r="A139" s="118">
        <v>44694.0</v>
      </c>
      <c r="B139" s="98">
        <f t="shared" si="1"/>
        <v>20</v>
      </c>
      <c r="C139" s="45"/>
      <c r="D139" s="115"/>
      <c r="E139" s="115"/>
      <c r="F139" s="115"/>
      <c r="G139" s="45">
        <v>1.0</v>
      </c>
      <c r="H139" s="115"/>
      <c r="I139" s="115"/>
      <c r="J139" s="115"/>
      <c r="K139" s="119"/>
      <c r="L139" s="45">
        <v>66.0</v>
      </c>
      <c r="M139" s="45">
        <v>68.0</v>
      </c>
      <c r="N139" s="108">
        <f t="shared" si="10"/>
        <v>1</v>
      </c>
      <c r="O139" s="109">
        <f t="shared" si="3"/>
        <v>0.01515151515</v>
      </c>
      <c r="P139" s="110" t="str">
        <f t="shared" si="4"/>
        <v>May-2022</v>
      </c>
      <c r="Q139" s="110">
        <f t="shared" si="5"/>
        <v>2022</v>
      </c>
      <c r="R139" s="116" t="s">
        <v>41</v>
      </c>
      <c r="S139" s="115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</row>
    <row r="140" ht="18.0" customHeight="1">
      <c r="A140" s="118">
        <v>44696.0</v>
      </c>
      <c r="B140" s="98">
        <f t="shared" si="1"/>
        <v>21</v>
      </c>
      <c r="C140" s="45"/>
      <c r="D140" s="115"/>
      <c r="E140" s="115"/>
      <c r="F140" s="115"/>
      <c r="G140" s="115"/>
      <c r="H140" s="115"/>
      <c r="I140" s="115"/>
      <c r="J140" s="115"/>
      <c r="K140" s="46">
        <v>16.0</v>
      </c>
      <c r="L140" s="45">
        <v>128.0</v>
      </c>
      <c r="M140" s="45">
        <v>129.0</v>
      </c>
      <c r="N140" s="108">
        <f t="shared" si="10"/>
        <v>16</v>
      </c>
      <c r="O140" s="109">
        <f t="shared" si="3"/>
        <v>0.125</v>
      </c>
      <c r="P140" s="110" t="str">
        <f t="shared" si="4"/>
        <v>May-2022</v>
      </c>
      <c r="Q140" s="110">
        <f t="shared" si="5"/>
        <v>2022</v>
      </c>
      <c r="R140" s="116" t="s">
        <v>29</v>
      </c>
      <c r="S140" s="115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</row>
    <row r="141" ht="18.0" customHeight="1">
      <c r="A141" s="118">
        <v>44696.0</v>
      </c>
      <c r="B141" s="98">
        <f t="shared" si="1"/>
        <v>21</v>
      </c>
      <c r="C141" s="45"/>
      <c r="D141" s="115"/>
      <c r="E141" s="45">
        <v>1.0</v>
      </c>
      <c r="F141" s="115"/>
      <c r="G141" s="45">
        <v>1.0</v>
      </c>
      <c r="H141" s="115"/>
      <c r="I141" s="115"/>
      <c r="J141" s="115"/>
      <c r="K141" s="119"/>
      <c r="L141" s="45">
        <v>96.0</v>
      </c>
      <c r="M141" s="45">
        <v>97.0</v>
      </c>
      <c r="N141" s="108">
        <f t="shared" si="10"/>
        <v>2</v>
      </c>
      <c r="O141" s="109">
        <f t="shared" si="3"/>
        <v>0.02083333333</v>
      </c>
      <c r="P141" s="110" t="str">
        <f t="shared" si="4"/>
        <v>May-2022</v>
      </c>
      <c r="Q141" s="110">
        <f t="shared" si="5"/>
        <v>2022</v>
      </c>
      <c r="R141" s="116" t="s">
        <v>29</v>
      </c>
      <c r="S141" s="115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</row>
    <row r="142" ht="18.0" customHeight="1">
      <c r="A142" s="118">
        <v>44697.0</v>
      </c>
      <c r="B142" s="98">
        <f t="shared" si="1"/>
        <v>21</v>
      </c>
      <c r="C142" s="45"/>
      <c r="D142" s="115"/>
      <c r="E142" s="45">
        <v>1.0</v>
      </c>
      <c r="F142" s="115"/>
      <c r="G142" s="45">
        <v>1.0</v>
      </c>
      <c r="H142" s="115"/>
      <c r="I142" s="115"/>
      <c r="J142" s="115"/>
      <c r="K142" s="119"/>
      <c r="L142" s="45">
        <v>81.0</v>
      </c>
      <c r="M142" s="45">
        <v>83.0</v>
      </c>
      <c r="N142" s="108">
        <f t="shared" si="10"/>
        <v>2</v>
      </c>
      <c r="O142" s="109">
        <f t="shared" si="3"/>
        <v>0.02469135802</v>
      </c>
      <c r="P142" s="110" t="str">
        <f t="shared" si="4"/>
        <v>May-2022</v>
      </c>
      <c r="Q142" s="110">
        <f t="shared" si="5"/>
        <v>2022</v>
      </c>
      <c r="R142" s="116" t="s">
        <v>26</v>
      </c>
      <c r="S142" s="115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</row>
    <row r="143" ht="18.0" customHeight="1">
      <c r="A143" s="118">
        <v>44698.0</v>
      </c>
      <c r="B143" s="98">
        <f t="shared" si="1"/>
        <v>21</v>
      </c>
      <c r="C143" s="45"/>
      <c r="D143" s="115"/>
      <c r="E143" s="45">
        <v>1.0</v>
      </c>
      <c r="F143" s="115"/>
      <c r="G143" s="115"/>
      <c r="H143" s="115"/>
      <c r="I143" s="115"/>
      <c r="J143" s="115"/>
      <c r="K143" s="119"/>
      <c r="L143" s="45">
        <v>91.0</v>
      </c>
      <c r="M143" s="45">
        <v>92.0</v>
      </c>
      <c r="N143" s="108">
        <f t="shared" si="10"/>
        <v>1</v>
      </c>
      <c r="O143" s="109">
        <f t="shared" si="3"/>
        <v>0.01098901099</v>
      </c>
      <c r="P143" s="110" t="str">
        <f t="shared" si="4"/>
        <v>May-2022</v>
      </c>
      <c r="Q143" s="110">
        <f t="shared" si="5"/>
        <v>2022</v>
      </c>
      <c r="R143" s="116" t="s">
        <v>26</v>
      </c>
      <c r="S143" s="115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</row>
    <row r="144" ht="18.0" customHeight="1">
      <c r="A144" s="118">
        <v>44701.0</v>
      </c>
      <c r="B144" s="98">
        <f t="shared" si="1"/>
        <v>21</v>
      </c>
      <c r="C144" s="45"/>
      <c r="D144" s="115"/>
      <c r="E144" s="45">
        <v>1.0</v>
      </c>
      <c r="F144" s="45">
        <v>9.0</v>
      </c>
      <c r="G144" s="45">
        <v>2.0</v>
      </c>
      <c r="H144" s="115"/>
      <c r="I144" s="115"/>
      <c r="J144" s="115"/>
      <c r="K144" s="119"/>
      <c r="L144" s="45">
        <v>95.0</v>
      </c>
      <c r="M144" s="45">
        <v>98.0</v>
      </c>
      <c r="N144" s="108">
        <f t="shared" si="10"/>
        <v>12</v>
      </c>
      <c r="O144" s="109">
        <f t="shared" si="3"/>
        <v>0.1263157895</v>
      </c>
      <c r="P144" s="110" t="str">
        <f t="shared" si="4"/>
        <v>May-2022</v>
      </c>
      <c r="Q144" s="110">
        <f t="shared" si="5"/>
        <v>2022</v>
      </c>
      <c r="R144" s="116" t="s">
        <v>193</v>
      </c>
      <c r="S144" s="115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</row>
    <row r="145" ht="18.0" customHeight="1">
      <c r="A145" s="118">
        <v>44701.0</v>
      </c>
      <c r="B145" s="98">
        <f t="shared" si="1"/>
        <v>21</v>
      </c>
      <c r="C145" s="45"/>
      <c r="D145" s="115"/>
      <c r="E145" s="115"/>
      <c r="F145" s="115"/>
      <c r="G145" s="115"/>
      <c r="H145" s="115"/>
      <c r="I145" s="115"/>
      <c r="J145" s="115"/>
      <c r="K145" s="46">
        <v>17.0</v>
      </c>
      <c r="L145" s="45">
        <v>150.0</v>
      </c>
      <c r="M145" s="45">
        <v>154.0</v>
      </c>
      <c r="N145" s="108">
        <f t="shared" si="10"/>
        <v>17</v>
      </c>
      <c r="O145" s="109">
        <f t="shared" si="3"/>
        <v>0.1133333333</v>
      </c>
      <c r="P145" s="110" t="str">
        <f t="shared" si="4"/>
        <v>May-2022</v>
      </c>
      <c r="Q145" s="110">
        <f t="shared" si="5"/>
        <v>2022</v>
      </c>
      <c r="R145" s="116" t="s">
        <v>193</v>
      </c>
      <c r="S145" s="115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</row>
    <row r="146" ht="18.0" customHeight="1">
      <c r="A146" s="118">
        <v>44703.0</v>
      </c>
      <c r="B146" s="98">
        <f t="shared" si="1"/>
        <v>22</v>
      </c>
      <c r="C146" s="45"/>
      <c r="D146" s="115"/>
      <c r="E146" s="45">
        <v>1.0</v>
      </c>
      <c r="F146" s="115"/>
      <c r="G146" s="115"/>
      <c r="H146" s="115"/>
      <c r="I146" s="115"/>
      <c r="J146" s="115"/>
      <c r="K146" s="46">
        <v>19.0</v>
      </c>
      <c r="L146" s="45">
        <v>131.0</v>
      </c>
      <c r="M146" s="45">
        <v>132.0</v>
      </c>
      <c r="N146" s="108">
        <f t="shared" si="10"/>
        <v>20</v>
      </c>
      <c r="O146" s="109">
        <f t="shared" si="3"/>
        <v>0.1526717557</v>
      </c>
      <c r="P146" s="110" t="str">
        <f t="shared" si="4"/>
        <v>May-2022</v>
      </c>
      <c r="Q146" s="110">
        <f t="shared" si="5"/>
        <v>2022</v>
      </c>
      <c r="R146" s="116" t="s">
        <v>29</v>
      </c>
      <c r="S146" s="115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</row>
    <row r="147" ht="18.0" customHeight="1">
      <c r="A147" s="118">
        <v>44703.0</v>
      </c>
      <c r="B147" s="98">
        <f t="shared" si="1"/>
        <v>22</v>
      </c>
      <c r="C147" s="45"/>
      <c r="D147" s="115"/>
      <c r="E147" s="115"/>
      <c r="F147" s="115"/>
      <c r="G147" s="115"/>
      <c r="H147" s="115"/>
      <c r="I147" s="115"/>
      <c r="J147" s="115"/>
      <c r="K147" s="46">
        <v>11.0</v>
      </c>
      <c r="L147" s="45">
        <v>88.0</v>
      </c>
      <c r="M147" s="45">
        <v>88.0</v>
      </c>
      <c r="N147" s="108">
        <f t="shared" si="10"/>
        <v>11</v>
      </c>
      <c r="O147" s="109">
        <f t="shared" si="3"/>
        <v>0.125</v>
      </c>
      <c r="P147" s="110" t="str">
        <f t="shared" si="4"/>
        <v>May-2022</v>
      </c>
      <c r="Q147" s="110">
        <f t="shared" si="5"/>
        <v>2022</v>
      </c>
      <c r="R147" s="116" t="s">
        <v>193</v>
      </c>
      <c r="S147" s="115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</row>
    <row r="148" ht="18.0" customHeight="1">
      <c r="A148" s="118">
        <v>44703.0</v>
      </c>
      <c r="B148" s="98">
        <f t="shared" si="1"/>
        <v>22</v>
      </c>
      <c r="C148" s="45"/>
      <c r="D148" s="115"/>
      <c r="E148" s="115"/>
      <c r="F148" s="45">
        <v>4.0</v>
      </c>
      <c r="G148" s="45">
        <v>2.0</v>
      </c>
      <c r="H148" s="115"/>
      <c r="I148" s="115"/>
      <c r="J148" s="115"/>
      <c r="K148" s="119"/>
      <c r="L148" s="45">
        <v>104.0</v>
      </c>
      <c r="M148" s="45">
        <v>105.0</v>
      </c>
      <c r="N148" s="108">
        <f t="shared" si="10"/>
        <v>6</v>
      </c>
      <c r="O148" s="109">
        <f t="shared" si="3"/>
        <v>0.05769230769</v>
      </c>
      <c r="P148" s="110" t="str">
        <f t="shared" si="4"/>
        <v>May-2022</v>
      </c>
      <c r="Q148" s="110">
        <f t="shared" si="5"/>
        <v>2022</v>
      </c>
      <c r="R148" s="116" t="s">
        <v>29</v>
      </c>
      <c r="S148" s="115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</row>
    <row r="149" ht="18.0" customHeight="1">
      <c r="A149" s="118">
        <v>44703.0</v>
      </c>
      <c r="B149" s="98">
        <f t="shared" si="1"/>
        <v>22</v>
      </c>
      <c r="C149" s="45"/>
      <c r="D149" s="115"/>
      <c r="E149" s="115"/>
      <c r="F149" s="45">
        <v>2.0</v>
      </c>
      <c r="G149" s="45">
        <v>1.0</v>
      </c>
      <c r="H149" s="115"/>
      <c r="I149" s="115"/>
      <c r="J149" s="115"/>
      <c r="K149" s="119"/>
      <c r="L149" s="45">
        <v>71.0</v>
      </c>
      <c r="M149" s="45">
        <v>71.0</v>
      </c>
      <c r="N149" s="108">
        <f t="shared" si="10"/>
        <v>3</v>
      </c>
      <c r="O149" s="109">
        <f t="shared" si="3"/>
        <v>0.04225352113</v>
      </c>
      <c r="P149" s="110" t="str">
        <f t="shared" si="4"/>
        <v>May-2022</v>
      </c>
      <c r="Q149" s="110">
        <f t="shared" si="5"/>
        <v>2022</v>
      </c>
      <c r="R149" s="116" t="s">
        <v>193</v>
      </c>
      <c r="S149" s="115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</row>
    <row r="150" ht="18.0" customHeight="1">
      <c r="A150" s="118">
        <v>44705.0</v>
      </c>
      <c r="B150" s="98">
        <f t="shared" si="1"/>
        <v>22</v>
      </c>
      <c r="C150" s="45"/>
      <c r="D150" s="45"/>
      <c r="E150" s="45"/>
      <c r="F150" s="45">
        <v>2.0</v>
      </c>
      <c r="G150" s="45"/>
      <c r="H150" s="45"/>
      <c r="I150" s="45"/>
      <c r="J150" s="45"/>
      <c r="K150" s="46"/>
      <c r="L150" s="45">
        <v>126.0</v>
      </c>
      <c r="M150" s="45">
        <v>128.0</v>
      </c>
      <c r="N150" s="108">
        <f t="shared" si="10"/>
        <v>2</v>
      </c>
      <c r="O150" s="109">
        <f t="shared" si="3"/>
        <v>0.01587301587</v>
      </c>
      <c r="P150" s="110" t="str">
        <f t="shared" si="4"/>
        <v>May-2022</v>
      </c>
      <c r="Q150" s="110">
        <f t="shared" si="5"/>
        <v>2022</v>
      </c>
      <c r="R150" s="116" t="s">
        <v>639</v>
      </c>
      <c r="S150" s="115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</row>
    <row r="151" ht="18.0" customHeight="1">
      <c r="A151" s="118">
        <v>44707.0</v>
      </c>
      <c r="B151" s="98">
        <f t="shared" si="1"/>
        <v>22</v>
      </c>
      <c r="C151" s="45"/>
      <c r="D151" s="45"/>
      <c r="E151" s="45"/>
      <c r="F151" s="45">
        <v>2.0</v>
      </c>
      <c r="G151" s="45"/>
      <c r="H151" s="45"/>
      <c r="I151" s="45"/>
      <c r="J151" s="45"/>
      <c r="K151" s="45"/>
      <c r="L151" s="45">
        <v>101.0</v>
      </c>
      <c r="M151" s="45">
        <v>102.0</v>
      </c>
      <c r="N151" s="108">
        <f t="shared" si="10"/>
        <v>2</v>
      </c>
      <c r="O151" s="109">
        <f t="shared" si="3"/>
        <v>0.0198019802</v>
      </c>
      <c r="P151" s="110" t="str">
        <f t="shared" si="4"/>
        <v>May-2022</v>
      </c>
      <c r="Q151" s="110">
        <f t="shared" si="5"/>
        <v>2022</v>
      </c>
      <c r="R151" s="45" t="s">
        <v>26</v>
      </c>
      <c r="S151" s="45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</row>
    <row r="152" ht="18.0" customHeight="1">
      <c r="A152" s="118">
        <v>44708.0</v>
      </c>
      <c r="B152" s="98">
        <f t="shared" si="1"/>
        <v>22</v>
      </c>
      <c r="C152" s="45"/>
      <c r="D152" s="45"/>
      <c r="E152" s="45"/>
      <c r="F152" s="45">
        <v>2.0</v>
      </c>
      <c r="G152" s="45"/>
      <c r="H152" s="45"/>
      <c r="I152" s="45"/>
      <c r="J152" s="45">
        <v>2.0</v>
      </c>
      <c r="K152" s="45">
        <v>8.0</v>
      </c>
      <c r="L152" s="45">
        <v>83.0</v>
      </c>
      <c r="M152" s="45">
        <v>83.0</v>
      </c>
      <c r="N152" s="108">
        <f t="shared" si="10"/>
        <v>12</v>
      </c>
      <c r="O152" s="109">
        <f t="shared" si="3"/>
        <v>0.1445783133</v>
      </c>
      <c r="P152" s="110" t="str">
        <f t="shared" si="4"/>
        <v>May-2022</v>
      </c>
      <c r="Q152" s="110">
        <f t="shared" si="5"/>
        <v>2022</v>
      </c>
      <c r="R152" s="45" t="s">
        <v>45</v>
      </c>
      <c r="S152" s="45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</row>
    <row r="153" ht="18.0" customHeight="1">
      <c r="A153" s="118">
        <v>44708.0</v>
      </c>
      <c r="B153" s="98">
        <f t="shared" si="1"/>
        <v>22</v>
      </c>
      <c r="C153" s="45"/>
      <c r="D153" s="45"/>
      <c r="E153" s="45"/>
      <c r="F153" s="45"/>
      <c r="G153" s="45"/>
      <c r="H153" s="45"/>
      <c r="I153" s="45"/>
      <c r="J153" s="45"/>
      <c r="K153" s="45">
        <v>11.0</v>
      </c>
      <c r="L153" s="45">
        <v>103.0</v>
      </c>
      <c r="M153" s="45">
        <v>103.0</v>
      </c>
      <c r="N153" s="108">
        <f t="shared" si="10"/>
        <v>11</v>
      </c>
      <c r="O153" s="109">
        <f t="shared" si="3"/>
        <v>0.1067961165</v>
      </c>
      <c r="P153" s="110" t="str">
        <f t="shared" si="4"/>
        <v>May-2022</v>
      </c>
      <c r="Q153" s="110">
        <f t="shared" si="5"/>
        <v>2022</v>
      </c>
      <c r="R153" s="45" t="s">
        <v>45</v>
      </c>
      <c r="S153" s="45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</row>
    <row r="154" ht="18.0" customHeight="1">
      <c r="A154" s="118">
        <v>44708.0</v>
      </c>
      <c r="B154" s="98">
        <f t="shared" si="1"/>
        <v>22</v>
      </c>
      <c r="C154" s="45"/>
      <c r="D154" s="45"/>
      <c r="E154" s="45"/>
      <c r="F154" s="45">
        <v>3.0</v>
      </c>
      <c r="G154" s="45"/>
      <c r="H154" s="45"/>
      <c r="I154" s="45"/>
      <c r="J154" s="45"/>
      <c r="K154" s="45"/>
      <c r="L154" s="45">
        <v>120.0</v>
      </c>
      <c r="M154" s="45">
        <v>123.0</v>
      </c>
      <c r="N154" s="108">
        <f t="shared" si="10"/>
        <v>3</v>
      </c>
      <c r="O154" s="109">
        <f t="shared" si="3"/>
        <v>0.025</v>
      </c>
      <c r="P154" s="110" t="str">
        <f t="shared" si="4"/>
        <v>May-2022</v>
      </c>
      <c r="Q154" s="110">
        <f t="shared" si="5"/>
        <v>2022</v>
      </c>
      <c r="R154" s="45" t="s">
        <v>33</v>
      </c>
      <c r="S154" s="45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</row>
    <row r="155" ht="18.0" customHeight="1">
      <c r="A155" s="118">
        <v>44708.0</v>
      </c>
      <c r="B155" s="98">
        <f t="shared" si="1"/>
        <v>22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>
        <v>78.0</v>
      </c>
      <c r="M155" s="45">
        <v>79.0</v>
      </c>
      <c r="N155" s="108">
        <f t="shared" si="10"/>
        <v>0</v>
      </c>
      <c r="O155" s="109">
        <f t="shared" si="3"/>
        <v>0</v>
      </c>
      <c r="P155" s="110" t="str">
        <f t="shared" si="4"/>
        <v>May-2022</v>
      </c>
      <c r="Q155" s="110">
        <f t="shared" si="5"/>
        <v>2022</v>
      </c>
      <c r="R155" s="45" t="s">
        <v>45</v>
      </c>
      <c r="S155" s="45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</row>
    <row r="156" ht="18.0" customHeight="1">
      <c r="A156" s="118">
        <v>44711.0</v>
      </c>
      <c r="B156" s="98">
        <f t="shared" si="1"/>
        <v>23</v>
      </c>
      <c r="C156" s="45"/>
      <c r="D156" s="45"/>
      <c r="E156" s="45"/>
      <c r="F156" s="45">
        <v>2.0</v>
      </c>
      <c r="G156" s="45"/>
      <c r="H156" s="45"/>
      <c r="I156" s="45"/>
      <c r="J156" s="45"/>
      <c r="K156" s="45">
        <v>18.0</v>
      </c>
      <c r="L156" s="45">
        <v>132.0</v>
      </c>
      <c r="M156" s="45">
        <v>134.0</v>
      </c>
      <c r="N156" s="108">
        <f t="shared" si="10"/>
        <v>20</v>
      </c>
      <c r="O156" s="109">
        <f t="shared" si="3"/>
        <v>0.1515151515</v>
      </c>
      <c r="P156" s="110" t="str">
        <f t="shared" si="4"/>
        <v>May-2022</v>
      </c>
      <c r="Q156" s="110">
        <f t="shared" si="5"/>
        <v>2022</v>
      </c>
      <c r="R156" s="45" t="s">
        <v>29</v>
      </c>
      <c r="S156" s="45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</row>
    <row r="157" ht="18.0" customHeight="1">
      <c r="A157" s="118">
        <v>44711.0</v>
      </c>
      <c r="B157" s="98">
        <f t="shared" si="1"/>
        <v>23</v>
      </c>
      <c r="C157" s="45"/>
      <c r="D157" s="45"/>
      <c r="E157" s="45">
        <v>3.0</v>
      </c>
      <c r="F157" s="45">
        <v>1.0</v>
      </c>
      <c r="G157" s="45"/>
      <c r="H157" s="45"/>
      <c r="I157" s="45"/>
      <c r="J157" s="45"/>
      <c r="K157" s="45"/>
      <c r="L157" s="45">
        <v>104.0</v>
      </c>
      <c r="M157" s="45">
        <v>106.0</v>
      </c>
      <c r="N157" s="108">
        <f t="shared" si="10"/>
        <v>4</v>
      </c>
      <c r="O157" s="109">
        <f t="shared" si="3"/>
        <v>0.03846153846</v>
      </c>
      <c r="P157" s="110" t="str">
        <f t="shared" si="4"/>
        <v>May-2022</v>
      </c>
      <c r="Q157" s="110">
        <f t="shared" si="5"/>
        <v>2022</v>
      </c>
      <c r="R157" s="45" t="s">
        <v>29</v>
      </c>
      <c r="S157" s="45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</row>
    <row r="158" ht="18.0" customHeight="1">
      <c r="A158" s="76">
        <v>44713.0</v>
      </c>
      <c r="B158" s="98">
        <f t="shared" si="1"/>
        <v>23</v>
      </c>
      <c r="C158" s="45"/>
      <c r="D158" s="45"/>
      <c r="E158" s="45"/>
      <c r="F158" s="45">
        <v>2.0</v>
      </c>
      <c r="G158" s="45"/>
      <c r="H158" s="45"/>
      <c r="I158" s="45"/>
      <c r="J158" s="45"/>
      <c r="K158" s="45"/>
      <c r="L158" s="45">
        <v>46.0</v>
      </c>
      <c r="M158" s="45">
        <v>46.0</v>
      </c>
      <c r="N158" s="108">
        <f t="shared" si="10"/>
        <v>2</v>
      </c>
      <c r="O158" s="109">
        <f t="shared" si="3"/>
        <v>0.04347826087</v>
      </c>
      <c r="P158" s="110" t="str">
        <f t="shared" si="4"/>
        <v>Jun-2022</v>
      </c>
      <c r="Q158" s="110">
        <f t="shared" si="5"/>
        <v>2022</v>
      </c>
      <c r="R158" s="45" t="s">
        <v>41</v>
      </c>
      <c r="S158" s="45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</row>
    <row r="159" ht="18.0" customHeight="1">
      <c r="A159" s="76">
        <v>44713.0</v>
      </c>
      <c r="B159" s="98">
        <f t="shared" si="1"/>
        <v>23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>
        <v>69.0</v>
      </c>
      <c r="M159" s="45">
        <v>69.0</v>
      </c>
      <c r="N159" s="108">
        <f t="shared" si="10"/>
        <v>0</v>
      </c>
      <c r="O159" s="109">
        <f t="shared" si="3"/>
        <v>0</v>
      </c>
      <c r="P159" s="110" t="str">
        <f t="shared" si="4"/>
        <v>Jun-2022</v>
      </c>
      <c r="Q159" s="110">
        <f t="shared" si="5"/>
        <v>2022</v>
      </c>
      <c r="R159" s="45" t="s">
        <v>26</v>
      </c>
      <c r="S159" s="45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</row>
    <row r="160" ht="18.0" customHeight="1">
      <c r="A160" s="76">
        <v>44714.0</v>
      </c>
      <c r="B160" s="98">
        <f t="shared" si="1"/>
        <v>23</v>
      </c>
      <c r="C160" s="45"/>
      <c r="D160" s="45"/>
      <c r="E160" s="45"/>
      <c r="F160" s="45">
        <v>2.0</v>
      </c>
      <c r="G160" s="45"/>
      <c r="H160" s="45"/>
      <c r="I160" s="45"/>
      <c r="J160" s="45"/>
      <c r="K160" s="45"/>
      <c r="L160" s="45">
        <v>88.0</v>
      </c>
      <c r="M160" s="45">
        <v>89.0</v>
      </c>
      <c r="N160" s="108">
        <f t="shared" si="10"/>
        <v>2</v>
      </c>
      <c r="O160" s="109">
        <f t="shared" si="3"/>
        <v>0.02272727273</v>
      </c>
      <c r="P160" s="110" t="str">
        <f t="shared" si="4"/>
        <v>Jun-2022</v>
      </c>
      <c r="Q160" s="110">
        <f t="shared" si="5"/>
        <v>2022</v>
      </c>
      <c r="R160" s="45" t="s">
        <v>640</v>
      </c>
      <c r="S160" s="45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</row>
    <row r="161" ht="18.0" customHeight="1">
      <c r="A161" s="76">
        <v>44715.0</v>
      </c>
      <c r="B161" s="98">
        <f t="shared" si="1"/>
        <v>23</v>
      </c>
      <c r="C161" s="45"/>
      <c r="D161" s="45"/>
      <c r="E161" s="45"/>
      <c r="F161" s="45">
        <v>2.0</v>
      </c>
      <c r="G161" s="45"/>
      <c r="H161" s="45"/>
      <c r="I161" s="45"/>
      <c r="J161" s="45"/>
      <c r="K161" s="45">
        <v>8.0</v>
      </c>
      <c r="L161" s="45">
        <v>156.0</v>
      </c>
      <c r="M161" s="45">
        <v>157.0</v>
      </c>
      <c r="N161" s="108">
        <f t="shared" si="10"/>
        <v>10</v>
      </c>
      <c r="O161" s="109">
        <f t="shared" si="3"/>
        <v>0.0641025641</v>
      </c>
      <c r="P161" s="110" t="str">
        <f t="shared" si="4"/>
        <v>Jun-2022</v>
      </c>
      <c r="Q161" s="110">
        <f t="shared" si="5"/>
        <v>2022</v>
      </c>
      <c r="R161" s="45" t="s">
        <v>70</v>
      </c>
      <c r="S161" s="45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</row>
    <row r="162" ht="18.0" customHeight="1">
      <c r="A162" s="76">
        <v>44715.0</v>
      </c>
      <c r="B162" s="98">
        <f t="shared" si="1"/>
        <v>23</v>
      </c>
      <c r="C162" s="45"/>
      <c r="D162" s="45"/>
      <c r="E162" s="45">
        <v>2.0</v>
      </c>
      <c r="F162" s="45"/>
      <c r="G162" s="45"/>
      <c r="H162" s="45"/>
      <c r="I162" s="45"/>
      <c r="J162" s="45"/>
      <c r="K162" s="45"/>
      <c r="L162" s="45">
        <v>114.0</v>
      </c>
      <c r="M162" s="45">
        <v>114.0</v>
      </c>
      <c r="N162" s="108">
        <f t="shared" si="10"/>
        <v>2</v>
      </c>
      <c r="O162" s="109">
        <f t="shared" si="3"/>
        <v>0.01754385965</v>
      </c>
      <c r="P162" s="110" t="str">
        <f t="shared" si="4"/>
        <v>Jun-2022</v>
      </c>
      <c r="Q162" s="110">
        <f t="shared" si="5"/>
        <v>2022</v>
      </c>
      <c r="R162" s="45" t="s">
        <v>70</v>
      </c>
      <c r="S162" s="45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</row>
    <row r="163" ht="18.0" customHeight="1">
      <c r="A163" s="76">
        <v>44717.0</v>
      </c>
      <c r="B163" s="98">
        <f t="shared" si="1"/>
        <v>24</v>
      </c>
      <c r="C163" s="45"/>
      <c r="D163" s="45"/>
      <c r="E163" s="45"/>
      <c r="F163" s="45">
        <v>1.0</v>
      </c>
      <c r="G163" s="45"/>
      <c r="H163" s="45"/>
      <c r="I163" s="45"/>
      <c r="J163" s="45"/>
      <c r="K163" s="45">
        <f>15+16</f>
        <v>31</v>
      </c>
      <c r="L163" s="45">
        <v>137.0</v>
      </c>
      <c r="M163" s="45">
        <v>139.0</v>
      </c>
      <c r="N163" s="108">
        <f t="shared" si="10"/>
        <v>32</v>
      </c>
      <c r="O163" s="109">
        <f t="shared" si="3"/>
        <v>0.2335766423</v>
      </c>
      <c r="P163" s="110" t="str">
        <f t="shared" si="4"/>
        <v>Jun-2022</v>
      </c>
      <c r="Q163" s="110">
        <f t="shared" si="5"/>
        <v>2022</v>
      </c>
      <c r="R163" s="45" t="s">
        <v>29</v>
      </c>
      <c r="S163" s="45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</row>
    <row r="164" ht="18.0" customHeight="1">
      <c r="A164" s="76">
        <v>44717.0</v>
      </c>
      <c r="B164" s="98">
        <f t="shared" si="1"/>
        <v>24</v>
      </c>
      <c r="C164" s="45"/>
      <c r="D164" s="45"/>
      <c r="E164" s="45"/>
      <c r="F164" s="45">
        <v>1.0</v>
      </c>
      <c r="G164" s="45"/>
      <c r="H164" s="45"/>
      <c r="I164" s="45"/>
      <c r="J164" s="45"/>
      <c r="K164" s="45">
        <v>30.0</v>
      </c>
      <c r="L164" s="45">
        <v>168.0</v>
      </c>
      <c r="M164" s="45">
        <v>172.0</v>
      </c>
      <c r="N164" s="108">
        <f t="shared" si="10"/>
        <v>31</v>
      </c>
      <c r="O164" s="109">
        <f t="shared" si="3"/>
        <v>0.1845238095</v>
      </c>
      <c r="P164" s="110" t="str">
        <f t="shared" si="4"/>
        <v>Jun-2022</v>
      </c>
      <c r="Q164" s="110">
        <f t="shared" si="5"/>
        <v>2022</v>
      </c>
      <c r="R164" s="45" t="s">
        <v>29</v>
      </c>
      <c r="S164" s="45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</row>
    <row r="165" ht="18.0" customHeight="1">
      <c r="A165" s="76">
        <v>44717.0</v>
      </c>
      <c r="B165" s="98">
        <f t="shared" si="1"/>
        <v>24</v>
      </c>
      <c r="C165" s="45"/>
      <c r="D165" s="45"/>
      <c r="E165" s="45">
        <v>8.0</v>
      </c>
      <c r="F165" s="45">
        <v>7.0</v>
      </c>
      <c r="G165" s="45"/>
      <c r="H165" s="45"/>
      <c r="I165" s="45"/>
      <c r="J165" s="45"/>
      <c r="K165" s="45"/>
      <c r="L165" s="45">
        <v>121.0</v>
      </c>
      <c r="M165" s="45">
        <v>123.0</v>
      </c>
      <c r="N165" s="108">
        <f t="shared" si="10"/>
        <v>15</v>
      </c>
      <c r="O165" s="109">
        <f t="shared" si="3"/>
        <v>0.1239669421</v>
      </c>
      <c r="P165" s="110" t="str">
        <f t="shared" si="4"/>
        <v>Jun-2022</v>
      </c>
      <c r="Q165" s="110">
        <f t="shared" si="5"/>
        <v>2022</v>
      </c>
      <c r="R165" s="45" t="s">
        <v>29</v>
      </c>
      <c r="S165" s="45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</row>
    <row r="166" ht="18.0" customHeight="1">
      <c r="A166" s="76">
        <v>44719.0</v>
      </c>
      <c r="B166" s="98">
        <f t="shared" si="1"/>
        <v>24</v>
      </c>
      <c r="C166" s="45"/>
      <c r="D166" s="45"/>
      <c r="E166" s="45"/>
      <c r="F166" s="45">
        <v>1.0</v>
      </c>
      <c r="G166" s="45"/>
      <c r="H166" s="45"/>
      <c r="I166" s="45"/>
      <c r="J166" s="45"/>
      <c r="K166" s="45">
        <v>14.0</v>
      </c>
      <c r="L166" s="45">
        <v>150.0</v>
      </c>
      <c r="M166" s="45">
        <v>151.0</v>
      </c>
      <c r="N166" s="108">
        <f t="shared" si="10"/>
        <v>15</v>
      </c>
      <c r="O166" s="109">
        <f t="shared" si="3"/>
        <v>0.1</v>
      </c>
      <c r="P166" s="110" t="str">
        <f t="shared" si="4"/>
        <v>Jun-2022</v>
      </c>
      <c r="Q166" s="110">
        <f t="shared" si="5"/>
        <v>2022</v>
      </c>
      <c r="R166" s="45" t="s">
        <v>193</v>
      </c>
      <c r="S166" s="45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</row>
    <row r="167" ht="18.0" customHeight="1">
      <c r="A167" s="76">
        <v>44719.0</v>
      </c>
      <c r="B167" s="98">
        <f t="shared" si="1"/>
        <v>24</v>
      </c>
      <c r="C167" s="45"/>
      <c r="D167" s="45"/>
      <c r="E167" s="45">
        <v>5.0</v>
      </c>
      <c r="F167" s="45">
        <v>2.0</v>
      </c>
      <c r="G167" s="45"/>
      <c r="H167" s="45"/>
      <c r="I167" s="45"/>
      <c r="J167" s="45"/>
      <c r="K167" s="45"/>
      <c r="L167" s="45">
        <v>109.0</v>
      </c>
      <c r="M167" s="45">
        <v>109.0</v>
      </c>
      <c r="N167" s="108">
        <f t="shared" si="10"/>
        <v>7</v>
      </c>
      <c r="O167" s="109">
        <f t="shared" si="3"/>
        <v>0.06422018349</v>
      </c>
      <c r="P167" s="110" t="str">
        <f t="shared" si="4"/>
        <v>Jun-2022</v>
      </c>
      <c r="Q167" s="110">
        <f t="shared" si="5"/>
        <v>2022</v>
      </c>
      <c r="R167" s="45" t="s">
        <v>193</v>
      </c>
      <c r="S167" s="45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</row>
    <row r="168" ht="18.0" customHeight="1">
      <c r="A168" s="76">
        <v>44720.0</v>
      </c>
      <c r="B168" s="98">
        <f t="shared" si="1"/>
        <v>24</v>
      </c>
      <c r="C168" s="45"/>
      <c r="D168" s="45"/>
      <c r="E168" s="45">
        <v>8.0</v>
      </c>
      <c r="F168" s="45">
        <v>3.0</v>
      </c>
      <c r="G168" s="45"/>
      <c r="H168" s="45"/>
      <c r="I168" s="45"/>
      <c r="J168" s="45"/>
      <c r="K168" s="45"/>
      <c r="L168" s="45">
        <v>81.0</v>
      </c>
      <c r="M168" s="45">
        <v>81.0</v>
      </c>
      <c r="N168" s="108">
        <f t="shared" si="10"/>
        <v>11</v>
      </c>
      <c r="O168" s="109">
        <f t="shared" si="3"/>
        <v>0.1358024691</v>
      </c>
      <c r="P168" s="110" t="str">
        <f t="shared" si="4"/>
        <v>Jun-2022</v>
      </c>
      <c r="Q168" s="110">
        <f t="shared" si="5"/>
        <v>2022</v>
      </c>
      <c r="R168" s="45" t="s">
        <v>193</v>
      </c>
      <c r="S168" s="45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</row>
    <row r="169" ht="18.0" customHeight="1">
      <c r="A169" s="76">
        <v>44720.0</v>
      </c>
      <c r="B169" s="98">
        <f t="shared" si="1"/>
        <v>24</v>
      </c>
      <c r="C169" s="45"/>
      <c r="D169" s="45"/>
      <c r="E169" s="45">
        <v>6.0</v>
      </c>
      <c r="F169" s="45">
        <v>3.0</v>
      </c>
      <c r="G169" s="45"/>
      <c r="H169" s="45"/>
      <c r="I169" s="45"/>
      <c r="J169" s="45"/>
      <c r="K169" s="45"/>
      <c r="L169" s="45">
        <v>73.0</v>
      </c>
      <c r="M169" s="45">
        <v>73.0</v>
      </c>
      <c r="N169" s="108">
        <f t="shared" si="10"/>
        <v>9</v>
      </c>
      <c r="O169" s="109">
        <f t="shared" si="3"/>
        <v>0.1232876712</v>
      </c>
      <c r="P169" s="110" t="str">
        <f t="shared" si="4"/>
        <v>Jun-2022</v>
      </c>
      <c r="Q169" s="110">
        <f t="shared" si="5"/>
        <v>2022</v>
      </c>
      <c r="R169" s="45" t="s">
        <v>193</v>
      </c>
      <c r="S169" s="45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</row>
    <row r="170" ht="18.0" customHeight="1">
      <c r="A170" s="76">
        <v>44720.0</v>
      </c>
      <c r="B170" s="98">
        <f t="shared" si="1"/>
        <v>24</v>
      </c>
      <c r="C170" s="45"/>
      <c r="D170" s="45"/>
      <c r="E170" s="45"/>
      <c r="F170" s="45"/>
      <c r="G170" s="45"/>
      <c r="H170" s="45"/>
      <c r="I170" s="45"/>
      <c r="J170" s="45"/>
      <c r="K170" s="45">
        <v>11.0</v>
      </c>
      <c r="L170" s="45">
        <v>90.0</v>
      </c>
      <c r="M170" s="45">
        <v>90.0</v>
      </c>
      <c r="N170" s="108">
        <f t="shared" si="10"/>
        <v>11</v>
      </c>
      <c r="O170" s="109">
        <f t="shared" si="3"/>
        <v>0.1222222222</v>
      </c>
      <c r="P170" s="110" t="str">
        <f t="shared" si="4"/>
        <v>Jun-2022</v>
      </c>
      <c r="Q170" s="110">
        <f t="shared" si="5"/>
        <v>2022</v>
      </c>
      <c r="R170" s="45" t="s">
        <v>193</v>
      </c>
      <c r="S170" s="45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</row>
    <row r="171" ht="18.0" customHeight="1">
      <c r="A171" s="76">
        <v>44720.0</v>
      </c>
      <c r="B171" s="98">
        <f t="shared" si="1"/>
        <v>24</v>
      </c>
      <c r="C171" s="45"/>
      <c r="D171" s="45"/>
      <c r="E171" s="45"/>
      <c r="F171" s="45">
        <v>2.0</v>
      </c>
      <c r="G171" s="45"/>
      <c r="H171" s="45"/>
      <c r="I171" s="45"/>
      <c r="J171" s="45"/>
      <c r="K171" s="45">
        <v>13.0</v>
      </c>
      <c r="L171" s="45">
        <v>129.0</v>
      </c>
      <c r="M171" s="45">
        <v>131.0</v>
      </c>
      <c r="N171" s="108">
        <f t="shared" si="10"/>
        <v>15</v>
      </c>
      <c r="O171" s="109">
        <f t="shared" si="3"/>
        <v>0.1162790698</v>
      </c>
      <c r="P171" s="110" t="str">
        <f t="shared" si="4"/>
        <v>Jun-2022</v>
      </c>
      <c r="Q171" s="110">
        <f t="shared" si="5"/>
        <v>2022</v>
      </c>
      <c r="R171" s="45" t="s">
        <v>193</v>
      </c>
      <c r="S171" s="45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</row>
    <row r="172" ht="18.0" customHeight="1">
      <c r="A172" s="76">
        <v>44723.0</v>
      </c>
      <c r="B172" s="98">
        <f t="shared" si="1"/>
        <v>24</v>
      </c>
      <c r="C172" s="45"/>
      <c r="D172" s="45"/>
      <c r="E172" s="45"/>
      <c r="F172" s="45">
        <v>1.0</v>
      </c>
      <c r="G172" s="45"/>
      <c r="H172" s="45"/>
      <c r="I172" s="45"/>
      <c r="J172" s="45"/>
      <c r="K172" s="45">
        <v>19.0</v>
      </c>
      <c r="L172" s="45">
        <v>132.0</v>
      </c>
      <c r="M172" s="45">
        <v>133.0</v>
      </c>
      <c r="N172" s="108">
        <f t="shared" si="10"/>
        <v>20</v>
      </c>
      <c r="O172" s="109">
        <f t="shared" si="3"/>
        <v>0.1515151515</v>
      </c>
      <c r="P172" s="110" t="str">
        <f t="shared" si="4"/>
        <v>Jun-2022</v>
      </c>
      <c r="Q172" s="110">
        <f t="shared" si="5"/>
        <v>2022</v>
      </c>
      <c r="R172" s="45" t="s">
        <v>29</v>
      </c>
      <c r="S172" s="45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</row>
    <row r="173" ht="18.0" customHeight="1">
      <c r="A173" s="76">
        <v>44723.0</v>
      </c>
      <c r="B173" s="98">
        <f t="shared" si="1"/>
        <v>24</v>
      </c>
      <c r="C173" s="45"/>
      <c r="D173" s="45"/>
      <c r="E173" s="45">
        <v>2.0</v>
      </c>
      <c r="F173" s="45">
        <v>3.0</v>
      </c>
      <c r="G173" s="45"/>
      <c r="H173" s="45"/>
      <c r="I173" s="45"/>
      <c r="J173" s="45"/>
      <c r="K173" s="45"/>
      <c r="L173" s="45">
        <v>103.0</v>
      </c>
      <c r="M173" s="45">
        <v>104.0</v>
      </c>
      <c r="N173" s="108">
        <f t="shared" si="10"/>
        <v>5</v>
      </c>
      <c r="O173" s="109">
        <f t="shared" si="3"/>
        <v>0.04854368932</v>
      </c>
      <c r="P173" s="110" t="str">
        <f t="shared" si="4"/>
        <v>Jun-2022</v>
      </c>
      <c r="Q173" s="110">
        <f t="shared" si="5"/>
        <v>2022</v>
      </c>
      <c r="R173" s="45" t="s">
        <v>29</v>
      </c>
      <c r="S173" s="45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</row>
    <row r="174" ht="18.0" customHeight="1">
      <c r="A174" s="76">
        <v>44726.0</v>
      </c>
      <c r="B174" s="98">
        <f t="shared" si="1"/>
        <v>25</v>
      </c>
      <c r="C174" s="45">
        <v>3.0</v>
      </c>
      <c r="D174" s="45"/>
      <c r="E174" s="45"/>
      <c r="F174" s="45">
        <v>2.0</v>
      </c>
      <c r="G174" s="45"/>
      <c r="H174" s="45"/>
      <c r="I174" s="45"/>
      <c r="J174" s="45"/>
      <c r="K174" s="45"/>
      <c r="L174" s="45">
        <v>178.0</v>
      </c>
      <c r="M174" s="45">
        <v>209.0</v>
      </c>
      <c r="N174" s="108">
        <f t="shared" si="10"/>
        <v>5</v>
      </c>
      <c r="O174" s="109">
        <f t="shared" si="3"/>
        <v>0.02808988764</v>
      </c>
      <c r="P174" s="110" t="str">
        <f t="shared" si="4"/>
        <v>Jun-2022</v>
      </c>
      <c r="Q174" s="110">
        <f t="shared" si="5"/>
        <v>2022</v>
      </c>
      <c r="R174" s="116" t="s">
        <v>41</v>
      </c>
      <c r="S174" s="45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</row>
    <row r="175" ht="18.0" customHeight="1">
      <c r="A175" s="76">
        <v>44726.0</v>
      </c>
      <c r="B175" s="98">
        <f t="shared" si="1"/>
        <v>25</v>
      </c>
      <c r="C175" s="45"/>
      <c r="D175" s="45"/>
      <c r="E175" s="45"/>
      <c r="F175" s="45">
        <v>4.0</v>
      </c>
      <c r="G175" s="45"/>
      <c r="H175" s="45"/>
      <c r="I175" s="45"/>
      <c r="J175" s="45"/>
      <c r="K175" s="45"/>
      <c r="L175" s="45">
        <v>169.0</v>
      </c>
      <c r="M175" s="45">
        <v>194.0</v>
      </c>
      <c r="N175" s="108">
        <f t="shared" si="10"/>
        <v>4</v>
      </c>
      <c r="O175" s="109">
        <f t="shared" si="3"/>
        <v>0.02366863905</v>
      </c>
      <c r="P175" s="110" t="str">
        <f t="shared" si="4"/>
        <v>Jun-2022</v>
      </c>
      <c r="Q175" s="110">
        <f t="shared" si="5"/>
        <v>2022</v>
      </c>
      <c r="R175" s="116" t="s">
        <v>41</v>
      </c>
      <c r="S175" s="45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</row>
    <row r="176" ht="18.0" customHeight="1">
      <c r="A176" s="76">
        <v>44726.0</v>
      </c>
      <c r="B176" s="98">
        <f t="shared" si="1"/>
        <v>25</v>
      </c>
      <c r="C176" s="45"/>
      <c r="D176" s="45"/>
      <c r="E176" s="45"/>
      <c r="F176" s="45">
        <v>2.0</v>
      </c>
      <c r="G176" s="45"/>
      <c r="H176" s="45"/>
      <c r="I176" s="45"/>
      <c r="J176" s="45"/>
      <c r="K176" s="45"/>
      <c r="L176" s="45">
        <v>190.0</v>
      </c>
      <c r="M176" s="45">
        <v>220.0</v>
      </c>
      <c r="N176" s="108">
        <f t="shared" si="10"/>
        <v>2</v>
      </c>
      <c r="O176" s="109">
        <f t="shared" si="3"/>
        <v>0.01052631579</v>
      </c>
      <c r="P176" s="110" t="str">
        <f t="shared" si="4"/>
        <v>Jun-2022</v>
      </c>
      <c r="Q176" s="110">
        <f t="shared" si="5"/>
        <v>2022</v>
      </c>
      <c r="R176" s="116" t="s">
        <v>41</v>
      </c>
      <c r="S176" s="45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</row>
    <row r="177" ht="18.0" customHeight="1">
      <c r="A177" s="76">
        <v>44726.0</v>
      </c>
      <c r="B177" s="98">
        <f t="shared" si="1"/>
        <v>25</v>
      </c>
      <c r="C177" s="45">
        <v>1.0</v>
      </c>
      <c r="D177" s="45"/>
      <c r="E177" s="45"/>
      <c r="F177" s="45">
        <v>1.0</v>
      </c>
      <c r="G177" s="45"/>
      <c r="H177" s="45"/>
      <c r="I177" s="45"/>
      <c r="J177" s="45"/>
      <c r="K177" s="45"/>
      <c r="L177" s="45">
        <v>248.0</v>
      </c>
      <c r="M177" s="45">
        <v>284.0</v>
      </c>
      <c r="N177" s="108">
        <f t="shared" si="10"/>
        <v>2</v>
      </c>
      <c r="O177" s="109">
        <f t="shared" si="3"/>
        <v>0.008064516129</v>
      </c>
      <c r="P177" s="110" t="str">
        <f t="shared" si="4"/>
        <v>Jun-2022</v>
      </c>
      <c r="Q177" s="110">
        <f t="shared" si="5"/>
        <v>2022</v>
      </c>
      <c r="R177" s="116" t="s">
        <v>41</v>
      </c>
      <c r="S177" s="45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</row>
    <row r="178" ht="18.0" customHeight="1">
      <c r="A178" s="76">
        <v>44727.0</v>
      </c>
      <c r="B178" s="98">
        <f t="shared" si="1"/>
        <v>25</v>
      </c>
      <c r="C178" s="45"/>
      <c r="D178" s="45"/>
      <c r="E178" s="45"/>
      <c r="F178" s="45">
        <v>8.0</v>
      </c>
      <c r="G178" s="45"/>
      <c r="H178" s="45">
        <v>12.0</v>
      </c>
      <c r="I178" s="45"/>
      <c r="J178" s="45"/>
      <c r="K178" s="45"/>
      <c r="L178" s="45">
        <v>148.0</v>
      </c>
      <c r="M178" s="45">
        <v>152.0</v>
      </c>
      <c r="N178" s="108">
        <f t="shared" si="10"/>
        <v>20</v>
      </c>
      <c r="O178" s="109">
        <f t="shared" si="3"/>
        <v>0.1351351351</v>
      </c>
      <c r="P178" s="110" t="str">
        <f t="shared" si="4"/>
        <v>Jun-2022</v>
      </c>
      <c r="Q178" s="110">
        <f t="shared" si="5"/>
        <v>2022</v>
      </c>
      <c r="R178" s="45" t="s">
        <v>193</v>
      </c>
      <c r="S178" s="45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</row>
    <row r="179" ht="18.0" customHeight="1">
      <c r="A179" s="76">
        <v>44727.0</v>
      </c>
      <c r="B179" s="98">
        <f t="shared" si="1"/>
        <v>25</v>
      </c>
      <c r="C179" s="45"/>
      <c r="D179" s="45"/>
      <c r="E179" s="45"/>
      <c r="F179" s="45">
        <v>2.0</v>
      </c>
      <c r="G179" s="45"/>
      <c r="H179" s="45"/>
      <c r="I179" s="45"/>
      <c r="J179" s="45"/>
      <c r="K179" s="45">
        <v>19.0</v>
      </c>
      <c r="L179" s="45">
        <v>161.0</v>
      </c>
      <c r="M179" s="45">
        <v>169.0</v>
      </c>
      <c r="N179" s="108">
        <f t="shared" si="10"/>
        <v>21</v>
      </c>
      <c r="O179" s="109">
        <f t="shared" si="3"/>
        <v>0.1304347826</v>
      </c>
      <c r="P179" s="110" t="str">
        <f t="shared" si="4"/>
        <v>Jun-2022</v>
      </c>
      <c r="Q179" s="110">
        <f t="shared" si="5"/>
        <v>2022</v>
      </c>
      <c r="R179" s="45" t="s">
        <v>193</v>
      </c>
      <c r="S179" s="45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</row>
    <row r="180" ht="18.0" customHeight="1">
      <c r="A180" s="76">
        <v>44729.0</v>
      </c>
      <c r="B180" s="98">
        <f t="shared" si="1"/>
        <v>25</v>
      </c>
      <c r="C180" s="45"/>
      <c r="D180" s="45"/>
      <c r="E180" s="45"/>
      <c r="F180" s="45">
        <v>1.0</v>
      </c>
      <c r="G180" s="45"/>
      <c r="H180" s="45"/>
      <c r="I180" s="45"/>
      <c r="J180" s="45"/>
      <c r="K180" s="45"/>
      <c r="L180" s="45">
        <v>96.0</v>
      </c>
      <c r="M180" s="45">
        <v>99.0</v>
      </c>
      <c r="N180" s="108">
        <f t="shared" si="10"/>
        <v>1</v>
      </c>
      <c r="O180" s="109">
        <f t="shared" si="3"/>
        <v>0.01041666667</v>
      </c>
      <c r="P180" s="110" t="str">
        <f t="shared" si="4"/>
        <v>Jun-2022</v>
      </c>
      <c r="Q180" s="110">
        <f t="shared" si="5"/>
        <v>2022</v>
      </c>
      <c r="R180" s="116" t="s">
        <v>641</v>
      </c>
      <c r="S180" s="45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</row>
    <row r="181" ht="18.0" customHeight="1">
      <c r="A181" s="76">
        <v>44729.0</v>
      </c>
      <c r="B181" s="98">
        <f t="shared" si="1"/>
        <v>25</v>
      </c>
      <c r="C181" s="45"/>
      <c r="D181" s="45">
        <v>1.0</v>
      </c>
      <c r="E181" s="45"/>
      <c r="F181" s="45"/>
      <c r="G181" s="45"/>
      <c r="H181" s="45"/>
      <c r="I181" s="45"/>
      <c r="J181" s="45"/>
      <c r="K181" s="45"/>
      <c r="L181" s="45">
        <v>112.0</v>
      </c>
      <c r="M181" s="45">
        <v>114.0</v>
      </c>
      <c r="N181" s="108">
        <f t="shared" si="10"/>
        <v>1</v>
      </c>
      <c r="O181" s="109">
        <f t="shared" si="3"/>
        <v>0.008928571429</v>
      </c>
      <c r="P181" s="110" t="str">
        <f t="shared" si="4"/>
        <v>Jun-2022</v>
      </c>
      <c r="Q181" s="110">
        <f t="shared" si="5"/>
        <v>2022</v>
      </c>
      <c r="R181" s="116" t="s">
        <v>641</v>
      </c>
      <c r="S181" s="45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</row>
    <row r="182" ht="18.0" customHeight="1">
      <c r="A182" s="76">
        <v>44729.0</v>
      </c>
      <c r="B182" s="98">
        <f t="shared" si="1"/>
        <v>25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>
        <v>103.0</v>
      </c>
      <c r="M182" s="45">
        <v>106.0</v>
      </c>
      <c r="N182" s="108">
        <f t="shared" si="10"/>
        <v>0</v>
      </c>
      <c r="O182" s="109">
        <f t="shared" si="3"/>
        <v>0</v>
      </c>
      <c r="P182" s="110" t="str">
        <f t="shared" si="4"/>
        <v>Jun-2022</v>
      </c>
      <c r="Q182" s="110">
        <f t="shared" si="5"/>
        <v>2022</v>
      </c>
      <c r="R182" s="116" t="s">
        <v>641</v>
      </c>
      <c r="S182" s="45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</row>
    <row r="183" ht="18.0" customHeight="1">
      <c r="A183" s="76">
        <v>44729.0</v>
      </c>
      <c r="B183" s="98">
        <f t="shared" si="1"/>
        <v>25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>
        <v>131.0</v>
      </c>
      <c r="M183" s="45">
        <v>135.0</v>
      </c>
      <c r="N183" s="108">
        <f t="shared" si="10"/>
        <v>0</v>
      </c>
      <c r="O183" s="109">
        <f t="shared" si="3"/>
        <v>0</v>
      </c>
      <c r="P183" s="110" t="str">
        <f t="shared" si="4"/>
        <v>Jun-2022</v>
      </c>
      <c r="Q183" s="110">
        <f t="shared" si="5"/>
        <v>2022</v>
      </c>
      <c r="R183" s="116" t="s">
        <v>641</v>
      </c>
      <c r="S183" s="45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</row>
    <row r="184" ht="18.0" customHeight="1">
      <c r="A184" s="76">
        <v>44731.0</v>
      </c>
      <c r="B184" s="98">
        <f t="shared" si="1"/>
        <v>26</v>
      </c>
      <c r="C184" s="45"/>
      <c r="D184" s="45"/>
      <c r="E184" s="45"/>
      <c r="F184" s="45">
        <v>1.0</v>
      </c>
      <c r="G184" s="45"/>
      <c r="H184" s="45"/>
      <c r="I184" s="45"/>
      <c r="J184" s="45"/>
      <c r="K184" s="45">
        <v>13.0</v>
      </c>
      <c r="L184" s="45">
        <v>87.0</v>
      </c>
      <c r="M184" s="45">
        <v>87.0</v>
      </c>
      <c r="N184" s="108">
        <f t="shared" si="10"/>
        <v>14</v>
      </c>
      <c r="O184" s="109">
        <f t="shared" si="3"/>
        <v>0.1609195402</v>
      </c>
      <c r="P184" s="110" t="str">
        <f t="shared" si="4"/>
        <v>Jun-2022</v>
      </c>
      <c r="Q184" s="110">
        <f t="shared" si="5"/>
        <v>2022</v>
      </c>
      <c r="R184" s="116" t="s">
        <v>29</v>
      </c>
      <c r="S184" s="45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</row>
    <row r="185" ht="18.0" customHeight="1">
      <c r="A185" s="76">
        <v>44731.0</v>
      </c>
      <c r="B185" s="98">
        <f t="shared" si="1"/>
        <v>26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>
        <v>69.0</v>
      </c>
      <c r="M185" s="45">
        <v>69.0</v>
      </c>
      <c r="N185" s="108">
        <f t="shared" si="10"/>
        <v>0</v>
      </c>
      <c r="O185" s="109">
        <f t="shared" si="3"/>
        <v>0</v>
      </c>
      <c r="P185" s="110" t="str">
        <f t="shared" si="4"/>
        <v>Jun-2022</v>
      </c>
      <c r="Q185" s="110">
        <f t="shared" si="5"/>
        <v>2022</v>
      </c>
      <c r="R185" s="116" t="s">
        <v>29</v>
      </c>
      <c r="S185" s="45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</row>
    <row r="186" ht="18.0" customHeight="1">
      <c r="A186" s="76">
        <v>44733.0</v>
      </c>
      <c r="B186" s="98">
        <f t="shared" si="1"/>
        <v>26</v>
      </c>
      <c r="C186" s="45">
        <v>1.0</v>
      </c>
      <c r="D186" s="45"/>
      <c r="E186" s="45"/>
      <c r="F186" s="45"/>
      <c r="G186" s="45"/>
      <c r="H186" s="45"/>
      <c r="I186" s="45"/>
      <c r="J186" s="45"/>
      <c r="K186" s="45"/>
      <c r="L186" s="45">
        <v>128.0</v>
      </c>
      <c r="M186" s="45">
        <v>132.0</v>
      </c>
      <c r="N186" s="108">
        <f t="shared" si="10"/>
        <v>1</v>
      </c>
      <c r="O186" s="109">
        <f t="shared" si="3"/>
        <v>0.0078125</v>
      </c>
      <c r="P186" s="110" t="str">
        <f t="shared" si="4"/>
        <v>Jun-2022</v>
      </c>
      <c r="Q186" s="110">
        <f t="shared" si="5"/>
        <v>2022</v>
      </c>
      <c r="R186" s="116" t="s">
        <v>641</v>
      </c>
      <c r="S186" s="45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</row>
    <row r="187" ht="18.0" customHeight="1">
      <c r="A187" s="76">
        <v>44733.0</v>
      </c>
      <c r="B187" s="98">
        <f t="shared" si="1"/>
        <v>26</v>
      </c>
      <c r="C187" s="45"/>
      <c r="D187" s="45"/>
      <c r="E187" s="45"/>
      <c r="F187" s="45"/>
      <c r="G187" s="45"/>
      <c r="H187" s="45"/>
      <c r="I187" s="45"/>
      <c r="J187" s="45">
        <v>1.0</v>
      </c>
      <c r="K187" s="45"/>
      <c r="L187" s="45">
        <v>155.0</v>
      </c>
      <c r="M187" s="45">
        <v>164.0</v>
      </c>
      <c r="N187" s="108">
        <f t="shared" si="10"/>
        <v>1</v>
      </c>
      <c r="O187" s="109">
        <f t="shared" si="3"/>
        <v>0.006451612903</v>
      </c>
      <c r="P187" s="110" t="str">
        <f t="shared" si="4"/>
        <v>Jun-2022</v>
      </c>
      <c r="Q187" s="110">
        <f t="shared" si="5"/>
        <v>2022</v>
      </c>
      <c r="R187" s="116" t="s">
        <v>41</v>
      </c>
      <c r="S187" s="45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</row>
    <row r="188" ht="18.0" customHeight="1">
      <c r="A188" s="76">
        <v>44733.0</v>
      </c>
      <c r="B188" s="98">
        <f t="shared" si="1"/>
        <v>26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>
        <v>118.0</v>
      </c>
      <c r="M188" s="45">
        <v>121.0</v>
      </c>
      <c r="N188" s="108">
        <f t="shared" si="10"/>
        <v>0</v>
      </c>
      <c r="O188" s="109">
        <f t="shared" si="3"/>
        <v>0</v>
      </c>
      <c r="P188" s="110" t="str">
        <f t="shared" si="4"/>
        <v>Jun-2022</v>
      </c>
      <c r="Q188" s="110">
        <f t="shared" si="5"/>
        <v>2022</v>
      </c>
      <c r="R188" s="116" t="s">
        <v>641</v>
      </c>
      <c r="S188" s="45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</row>
    <row r="189" ht="18.0" customHeight="1">
      <c r="A189" s="76">
        <v>44733.0</v>
      </c>
      <c r="B189" s="98">
        <f t="shared" si="1"/>
        <v>26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>
        <v>137.0</v>
      </c>
      <c r="M189" s="45">
        <v>143.0</v>
      </c>
      <c r="N189" s="108">
        <f t="shared" si="10"/>
        <v>0</v>
      </c>
      <c r="O189" s="109">
        <f t="shared" si="3"/>
        <v>0</v>
      </c>
      <c r="P189" s="110" t="str">
        <f t="shared" si="4"/>
        <v>Jun-2022</v>
      </c>
      <c r="Q189" s="110">
        <f t="shared" si="5"/>
        <v>2022</v>
      </c>
      <c r="R189" s="116" t="s">
        <v>641</v>
      </c>
      <c r="S189" s="45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</row>
    <row r="190" ht="18.0" customHeight="1">
      <c r="A190" s="76">
        <v>44734.0</v>
      </c>
      <c r="B190" s="98">
        <f t="shared" si="1"/>
        <v>26</v>
      </c>
      <c r="C190" s="45"/>
      <c r="D190" s="45"/>
      <c r="E190" s="45"/>
      <c r="F190" s="45">
        <v>1.0</v>
      </c>
      <c r="G190" s="45"/>
      <c r="H190" s="45"/>
      <c r="I190" s="45"/>
      <c r="J190" s="45"/>
      <c r="K190" s="45">
        <v>20.0</v>
      </c>
      <c r="L190" s="45">
        <v>117.0</v>
      </c>
      <c r="M190" s="45">
        <v>121.0</v>
      </c>
      <c r="N190" s="108">
        <f t="shared" si="10"/>
        <v>21</v>
      </c>
      <c r="O190" s="109">
        <f t="shared" si="3"/>
        <v>0.1794871795</v>
      </c>
      <c r="P190" s="110" t="str">
        <f t="shared" si="4"/>
        <v>Jun-2022</v>
      </c>
      <c r="Q190" s="110">
        <f t="shared" si="5"/>
        <v>2022</v>
      </c>
      <c r="R190" s="116" t="s">
        <v>202</v>
      </c>
      <c r="S190" s="45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</row>
    <row r="191" ht="18.0" customHeight="1">
      <c r="A191" s="76">
        <v>44734.0</v>
      </c>
      <c r="B191" s="98">
        <f t="shared" si="1"/>
        <v>26</v>
      </c>
      <c r="C191" s="45"/>
      <c r="D191" s="45">
        <v>1.0</v>
      </c>
      <c r="E191" s="45"/>
      <c r="F191" s="45">
        <v>2.0</v>
      </c>
      <c r="G191" s="45"/>
      <c r="H191" s="45"/>
      <c r="I191" s="45"/>
      <c r="J191" s="45"/>
      <c r="K191" s="45"/>
      <c r="L191" s="45">
        <v>125.0</v>
      </c>
      <c r="M191" s="45">
        <v>128.0</v>
      </c>
      <c r="N191" s="108">
        <f t="shared" si="10"/>
        <v>3</v>
      </c>
      <c r="O191" s="109">
        <f t="shared" si="3"/>
        <v>0.024</v>
      </c>
      <c r="P191" s="110" t="str">
        <f t="shared" si="4"/>
        <v>Jun-2022</v>
      </c>
      <c r="Q191" s="110">
        <f t="shared" si="5"/>
        <v>2022</v>
      </c>
      <c r="R191" s="116" t="s">
        <v>202</v>
      </c>
      <c r="S191" s="45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</row>
    <row r="192" ht="18.0" customHeight="1">
      <c r="A192" s="76">
        <v>44734.0</v>
      </c>
      <c r="B192" s="98">
        <f t="shared" si="1"/>
        <v>26</v>
      </c>
      <c r="C192" s="45"/>
      <c r="D192" s="45">
        <v>1.0</v>
      </c>
      <c r="E192" s="45"/>
      <c r="F192" s="45">
        <v>1.0</v>
      </c>
      <c r="G192" s="45"/>
      <c r="H192" s="45"/>
      <c r="I192" s="45"/>
      <c r="J192" s="45"/>
      <c r="K192" s="45"/>
      <c r="L192" s="45">
        <v>84.0</v>
      </c>
      <c r="M192" s="45">
        <v>85.0</v>
      </c>
      <c r="N192" s="108">
        <f t="shared" si="10"/>
        <v>2</v>
      </c>
      <c r="O192" s="109">
        <f t="shared" si="3"/>
        <v>0.02380952381</v>
      </c>
      <c r="P192" s="110" t="str">
        <f t="shared" si="4"/>
        <v>Jun-2022</v>
      </c>
      <c r="Q192" s="110">
        <f t="shared" si="5"/>
        <v>2022</v>
      </c>
      <c r="R192" s="116" t="s">
        <v>202</v>
      </c>
      <c r="S192" s="45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</row>
    <row r="193" ht="18.0" customHeight="1">
      <c r="A193" s="76">
        <v>44734.0</v>
      </c>
      <c r="B193" s="98">
        <f t="shared" si="1"/>
        <v>26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>
        <v>98.0</v>
      </c>
      <c r="M193" s="45">
        <v>99.0</v>
      </c>
      <c r="N193" s="108">
        <f t="shared" si="10"/>
        <v>0</v>
      </c>
      <c r="O193" s="109">
        <f t="shared" si="3"/>
        <v>0</v>
      </c>
      <c r="P193" s="110" t="str">
        <f t="shared" si="4"/>
        <v>Jun-2022</v>
      </c>
      <c r="Q193" s="110">
        <f t="shared" si="5"/>
        <v>2022</v>
      </c>
      <c r="R193" s="116" t="s">
        <v>202</v>
      </c>
      <c r="S193" s="45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</row>
    <row r="194" ht="18.0" customHeight="1">
      <c r="A194" s="76">
        <v>44735.0</v>
      </c>
      <c r="B194" s="98">
        <f t="shared" si="1"/>
        <v>26</v>
      </c>
      <c r="C194" s="45"/>
      <c r="D194" s="45"/>
      <c r="E194" s="45">
        <v>1.0</v>
      </c>
      <c r="F194" s="45"/>
      <c r="G194" s="45"/>
      <c r="H194" s="45"/>
      <c r="I194" s="45"/>
      <c r="J194" s="45"/>
      <c r="K194" s="45"/>
      <c r="L194" s="45">
        <v>83.0</v>
      </c>
      <c r="M194" s="45">
        <v>84.0</v>
      </c>
      <c r="N194" s="108">
        <f t="shared" si="10"/>
        <v>1</v>
      </c>
      <c r="O194" s="109">
        <f t="shared" si="3"/>
        <v>0.01204819277</v>
      </c>
      <c r="P194" s="110" t="str">
        <f t="shared" si="4"/>
        <v>Jun-2022</v>
      </c>
      <c r="Q194" s="110">
        <f t="shared" si="5"/>
        <v>2022</v>
      </c>
      <c r="R194" s="45" t="s">
        <v>70</v>
      </c>
      <c r="S194" s="45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</row>
    <row r="195" ht="18.0" customHeight="1">
      <c r="A195" s="76">
        <v>44736.0</v>
      </c>
      <c r="B195" s="98">
        <f t="shared" si="1"/>
        <v>26</v>
      </c>
      <c r="C195" s="45"/>
      <c r="D195" s="45"/>
      <c r="E195" s="45"/>
      <c r="F195" s="45">
        <v>1.0</v>
      </c>
      <c r="G195" s="45"/>
      <c r="H195" s="45"/>
      <c r="I195" s="45"/>
      <c r="J195" s="45"/>
      <c r="K195" s="45"/>
      <c r="L195" s="45">
        <v>79.0</v>
      </c>
      <c r="M195" s="45">
        <v>82.0</v>
      </c>
      <c r="N195" s="108">
        <f t="shared" si="10"/>
        <v>1</v>
      </c>
      <c r="O195" s="109">
        <f t="shared" si="3"/>
        <v>0.01265822785</v>
      </c>
      <c r="P195" s="110" t="str">
        <f t="shared" si="4"/>
        <v>Jun-2022</v>
      </c>
      <c r="Q195" s="110">
        <f t="shared" si="5"/>
        <v>2022</v>
      </c>
      <c r="R195" s="45" t="s">
        <v>70</v>
      </c>
      <c r="S195" s="45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</row>
    <row r="196" ht="18.0" customHeight="1">
      <c r="A196" s="76">
        <v>44738.0</v>
      </c>
      <c r="B196" s="98">
        <f t="shared" si="1"/>
        <v>27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>
        <v>72.0</v>
      </c>
      <c r="M196" s="45">
        <v>74.0</v>
      </c>
      <c r="N196" s="108">
        <f t="shared" si="10"/>
        <v>0</v>
      </c>
      <c r="O196" s="109">
        <f t="shared" si="3"/>
        <v>0</v>
      </c>
      <c r="P196" s="110" t="str">
        <f t="shared" si="4"/>
        <v>Jun-2022</v>
      </c>
      <c r="Q196" s="110">
        <f t="shared" si="5"/>
        <v>2022</v>
      </c>
      <c r="R196" s="45" t="s">
        <v>642</v>
      </c>
      <c r="S196" s="45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</row>
    <row r="197" ht="18.0" customHeight="1">
      <c r="A197" s="76">
        <v>44739.0</v>
      </c>
      <c r="B197" s="98">
        <f t="shared" si="1"/>
        <v>27</v>
      </c>
      <c r="C197" s="45"/>
      <c r="D197" s="45"/>
      <c r="E197" s="45">
        <v>2.0</v>
      </c>
      <c r="F197" s="45">
        <v>1.0</v>
      </c>
      <c r="G197" s="45"/>
      <c r="H197" s="45"/>
      <c r="I197" s="45"/>
      <c r="J197" s="45"/>
      <c r="K197" s="45"/>
      <c r="L197" s="45">
        <v>97.0</v>
      </c>
      <c r="M197" s="45">
        <v>99.0</v>
      </c>
      <c r="N197" s="108">
        <f t="shared" si="10"/>
        <v>3</v>
      </c>
      <c r="O197" s="109">
        <f t="shared" si="3"/>
        <v>0.03092783505</v>
      </c>
      <c r="P197" s="110" t="str">
        <f t="shared" si="4"/>
        <v>Jun-2022</v>
      </c>
      <c r="Q197" s="110">
        <f t="shared" si="5"/>
        <v>2022</v>
      </c>
      <c r="R197" s="45" t="s">
        <v>70</v>
      </c>
      <c r="S197" s="45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</row>
    <row r="198" ht="18.0" customHeight="1">
      <c r="A198" s="76">
        <v>44741.0</v>
      </c>
      <c r="B198" s="98">
        <f t="shared" si="1"/>
        <v>27</v>
      </c>
      <c r="C198" s="45"/>
      <c r="D198" s="45">
        <v>1.0</v>
      </c>
      <c r="E198" s="45"/>
      <c r="F198" s="45">
        <v>1.0</v>
      </c>
      <c r="G198" s="45"/>
      <c r="H198" s="45">
        <v>4.0</v>
      </c>
      <c r="I198" s="45"/>
      <c r="J198" s="45"/>
      <c r="K198" s="45"/>
      <c r="L198" s="45">
        <v>119.0</v>
      </c>
      <c r="M198" s="45">
        <v>122.0</v>
      </c>
      <c r="N198" s="108">
        <f t="shared" si="10"/>
        <v>6</v>
      </c>
      <c r="O198" s="109">
        <f t="shared" si="3"/>
        <v>0.05042016807</v>
      </c>
      <c r="P198" s="110" t="str">
        <f t="shared" si="4"/>
        <v>Jun-2022</v>
      </c>
      <c r="Q198" s="110">
        <f t="shared" si="5"/>
        <v>2022</v>
      </c>
      <c r="R198" s="45" t="s">
        <v>41</v>
      </c>
      <c r="S198" s="45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</row>
    <row r="199" ht="18.0" customHeight="1">
      <c r="A199" s="76">
        <v>44743.0</v>
      </c>
      <c r="B199" s="98">
        <f t="shared" si="1"/>
        <v>27</v>
      </c>
      <c r="C199" s="45"/>
      <c r="D199" s="45">
        <v>1.0</v>
      </c>
      <c r="E199" s="45"/>
      <c r="F199" s="45">
        <v>1.0</v>
      </c>
      <c r="G199" s="45"/>
      <c r="H199" s="45"/>
      <c r="I199" s="45"/>
      <c r="J199" s="45"/>
      <c r="K199" s="45"/>
      <c r="L199" s="45">
        <v>125.0</v>
      </c>
      <c r="M199" s="45">
        <v>130.0</v>
      </c>
      <c r="N199" s="108">
        <f t="shared" si="10"/>
        <v>2</v>
      </c>
      <c r="O199" s="109">
        <f t="shared" si="3"/>
        <v>0.016</v>
      </c>
      <c r="P199" s="110" t="str">
        <f t="shared" si="4"/>
        <v>Jul-2022</v>
      </c>
      <c r="Q199" s="110">
        <f t="shared" si="5"/>
        <v>2022</v>
      </c>
      <c r="R199" s="45"/>
      <c r="S199" s="45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</row>
    <row r="200" ht="18.0" customHeight="1">
      <c r="A200" s="76">
        <v>44743.0</v>
      </c>
      <c r="B200" s="98">
        <f t="shared" si="1"/>
        <v>27</v>
      </c>
      <c r="C200" s="45"/>
      <c r="D200" s="45"/>
      <c r="E200" s="45">
        <v>1.0</v>
      </c>
      <c r="F200" s="45">
        <v>1.0</v>
      </c>
      <c r="G200" s="45"/>
      <c r="H200" s="45"/>
      <c r="I200" s="45"/>
      <c r="J200" s="45"/>
      <c r="K200" s="45"/>
      <c r="L200" s="45">
        <v>89.0</v>
      </c>
      <c r="M200" s="45">
        <v>91.0</v>
      </c>
      <c r="N200" s="108">
        <f t="shared" si="10"/>
        <v>2</v>
      </c>
      <c r="O200" s="109">
        <f t="shared" si="3"/>
        <v>0.02247191011</v>
      </c>
      <c r="P200" s="110" t="str">
        <f t="shared" si="4"/>
        <v>Jul-2022</v>
      </c>
      <c r="Q200" s="110">
        <f t="shared" si="5"/>
        <v>2022</v>
      </c>
      <c r="R200" s="45"/>
      <c r="S200" s="45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</row>
    <row r="201" ht="18.0" customHeight="1">
      <c r="A201" s="76">
        <v>44743.0</v>
      </c>
      <c r="B201" s="98">
        <f t="shared" si="1"/>
        <v>27</v>
      </c>
      <c r="C201" s="45"/>
      <c r="D201" s="45"/>
      <c r="E201" s="45">
        <v>4.0</v>
      </c>
      <c r="F201" s="45">
        <v>1.0</v>
      </c>
      <c r="G201" s="45"/>
      <c r="H201" s="45"/>
      <c r="I201" s="45"/>
      <c r="J201" s="45"/>
      <c r="K201" s="45"/>
      <c r="L201" s="45">
        <v>102.0</v>
      </c>
      <c r="M201" s="45">
        <v>103.0</v>
      </c>
      <c r="N201" s="108">
        <f t="shared" si="10"/>
        <v>5</v>
      </c>
      <c r="O201" s="109">
        <f t="shared" si="3"/>
        <v>0.04901960784</v>
      </c>
      <c r="P201" s="110" t="str">
        <f t="shared" si="4"/>
        <v>Jul-2022</v>
      </c>
      <c r="Q201" s="110">
        <f t="shared" si="5"/>
        <v>2022</v>
      </c>
      <c r="R201" s="45"/>
      <c r="S201" s="45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</row>
    <row r="202" ht="18.0" customHeight="1">
      <c r="A202" s="76">
        <v>44743.0</v>
      </c>
      <c r="B202" s="98">
        <f t="shared" si="1"/>
        <v>27</v>
      </c>
      <c r="C202" s="45"/>
      <c r="D202" s="45"/>
      <c r="E202" s="45"/>
      <c r="F202" s="45"/>
      <c r="G202" s="45"/>
      <c r="H202" s="45"/>
      <c r="I202" s="45"/>
      <c r="J202" s="45"/>
      <c r="K202" s="45">
        <v>10.0</v>
      </c>
      <c r="L202" s="45">
        <v>114.0</v>
      </c>
      <c r="M202" s="45">
        <v>118.0</v>
      </c>
      <c r="N202" s="108">
        <f t="shared" si="10"/>
        <v>10</v>
      </c>
      <c r="O202" s="109">
        <f t="shared" si="3"/>
        <v>0.08771929825</v>
      </c>
      <c r="P202" s="110" t="str">
        <f t="shared" si="4"/>
        <v>Jul-2022</v>
      </c>
      <c r="Q202" s="110">
        <f t="shared" si="5"/>
        <v>2022</v>
      </c>
      <c r="R202" s="45"/>
      <c r="S202" s="45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</row>
    <row r="203" ht="18.0" customHeight="1">
      <c r="A203" s="76">
        <v>44744.0</v>
      </c>
      <c r="B203" s="98">
        <f t="shared" si="1"/>
        <v>27</v>
      </c>
      <c r="C203" s="45"/>
      <c r="D203" s="45"/>
      <c r="E203" s="45"/>
      <c r="F203" s="45"/>
      <c r="G203" s="45"/>
      <c r="H203" s="45"/>
      <c r="I203" s="45"/>
      <c r="J203" s="45"/>
      <c r="K203" s="45">
        <v>9.0</v>
      </c>
      <c r="L203" s="45">
        <v>83.0</v>
      </c>
      <c r="M203" s="45">
        <v>83.0</v>
      </c>
      <c r="N203" s="108">
        <f t="shared" si="10"/>
        <v>9</v>
      </c>
      <c r="O203" s="109">
        <f t="shared" si="3"/>
        <v>0.1084337349</v>
      </c>
      <c r="P203" s="110" t="str">
        <f t="shared" si="4"/>
        <v>Jul-2022</v>
      </c>
      <c r="Q203" s="110">
        <f t="shared" si="5"/>
        <v>2022</v>
      </c>
      <c r="R203" s="45" t="s">
        <v>29</v>
      </c>
      <c r="S203" s="45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</row>
    <row r="204" ht="18.0" customHeight="1">
      <c r="A204" s="76">
        <v>44744.0</v>
      </c>
      <c r="B204" s="98">
        <f t="shared" si="1"/>
        <v>27</v>
      </c>
      <c r="C204" s="45"/>
      <c r="D204" s="45"/>
      <c r="E204" s="45">
        <v>9.0</v>
      </c>
      <c r="F204" s="45">
        <v>1.0</v>
      </c>
      <c r="G204" s="45"/>
      <c r="H204" s="45"/>
      <c r="I204" s="45"/>
      <c r="J204" s="45"/>
      <c r="K204" s="45"/>
      <c r="L204" s="45">
        <v>65.0</v>
      </c>
      <c r="M204" s="45">
        <v>66.0</v>
      </c>
      <c r="N204" s="108">
        <f t="shared" si="10"/>
        <v>10</v>
      </c>
      <c r="O204" s="109">
        <f t="shared" si="3"/>
        <v>0.1538461538</v>
      </c>
      <c r="P204" s="110" t="str">
        <f t="shared" si="4"/>
        <v>Jul-2022</v>
      </c>
      <c r="Q204" s="110">
        <f t="shared" si="5"/>
        <v>2022</v>
      </c>
      <c r="R204" s="45" t="s">
        <v>29</v>
      </c>
      <c r="S204" s="45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</row>
    <row r="205" ht="18.0" customHeight="1">
      <c r="A205" s="76">
        <v>44746.0</v>
      </c>
      <c r="B205" s="98">
        <f t="shared" si="1"/>
        <v>28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>
        <v>98.0</v>
      </c>
      <c r="M205" s="45">
        <v>100.0</v>
      </c>
      <c r="N205" s="108">
        <f t="shared" si="10"/>
        <v>0</v>
      </c>
      <c r="O205" s="109">
        <f t="shared" si="3"/>
        <v>0</v>
      </c>
      <c r="P205" s="110" t="str">
        <f t="shared" si="4"/>
        <v>Jul-2022</v>
      </c>
      <c r="Q205" s="110">
        <f t="shared" si="5"/>
        <v>2022</v>
      </c>
      <c r="R205" s="45" t="s">
        <v>643</v>
      </c>
      <c r="S205" s="45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</row>
    <row r="206" ht="18.0" customHeight="1">
      <c r="A206" s="76">
        <v>44746.0</v>
      </c>
      <c r="B206" s="98">
        <f t="shared" si="1"/>
        <v>28</v>
      </c>
      <c r="C206" s="45"/>
      <c r="D206" s="45"/>
      <c r="E206" s="45"/>
      <c r="F206" s="45">
        <v>1.0</v>
      </c>
      <c r="G206" s="45"/>
      <c r="H206" s="45"/>
      <c r="I206" s="45"/>
      <c r="J206" s="45"/>
      <c r="K206" s="45"/>
      <c r="L206" s="45">
        <v>75.0</v>
      </c>
      <c r="M206" s="45">
        <v>78.0</v>
      </c>
      <c r="N206" s="108">
        <f t="shared" si="10"/>
        <v>1</v>
      </c>
      <c r="O206" s="109">
        <f t="shared" si="3"/>
        <v>0.01333333333</v>
      </c>
      <c r="P206" s="110" t="str">
        <f t="shared" si="4"/>
        <v>Jul-2022</v>
      </c>
      <c r="Q206" s="110">
        <f t="shared" si="5"/>
        <v>2022</v>
      </c>
      <c r="R206" s="45" t="s">
        <v>643</v>
      </c>
      <c r="S206" s="45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</row>
    <row r="207" ht="18.0" customHeight="1">
      <c r="A207" s="76">
        <v>44748.0</v>
      </c>
      <c r="B207" s="98">
        <f t="shared" si="1"/>
        <v>28</v>
      </c>
      <c r="C207" s="45"/>
      <c r="D207" s="45"/>
      <c r="E207" s="45">
        <v>1.0</v>
      </c>
      <c r="F207" s="45"/>
      <c r="G207" s="45"/>
      <c r="H207" s="45"/>
      <c r="I207" s="45"/>
      <c r="J207" s="45"/>
      <c r="K207" s="45"/>
      <c r="L207" s="45">
        <v>79.0</v>
      </c>
      <c r="M207" s="45">
        <v>82.0</v>
      </c>
      <c r="N207" s="108">
        <f t="shared" si="10"/>
        <v>1</v>
      </c>
      <c r="O207" s="109">
        <f t="shared" si="3"/>
        <v>0.01265822785</v>
      </c>
      <c r="P207" s="110" t="str">
        <f t="shared" si="4"/>
        <v>Jul-2022</v>
      </c>
      <c r="Q207" s="110">
        <f t="shared" si="5"/>
        <v>2022</v>
      </c>
      <c r="R207" s="45" t="s">
        <v>644</v>
      </c>
      <c r="S207" s="45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</row>
    <row r="208" ht="18.0" customHeight="1">
      <c r="A208" s="76">
        <v>44748.0</v>
      </c>
      <c r="B208" s="98">
        <f t="shared" si="1"/>
        <v>28</v>
      </c>
      <c r="C208" s="45"/>
      <c r="D208" s="45"/>
      <c r="E208" s="45"/>
      <c r="F208" s="45"/>
      <c r="G208" s="45"/>
      <c r="H208" s="45"/>
      <c r="I208" s="45"/>
      <c r="J208" s="45"/>
      <c r="K208" s="45">
        <v>4.0</v>
      </c>
      <c r="L208" s="45">
        <v>87.0</v>
      </c>
      <c r="M208" s="45">
        <v>89.0</v>
      </c>
      <c r="N208" s="108">
        <f t="shared" si="10"/>
        <v>4</v>
      </c>
      <c r="O208" s="109">
        <f t="shared" si="3"/>
        <v>0.04597701149</v>
      </c>
      <c r="P208" s="110" t="str">
        <f t="shared" si="4"/>
        <v>Jul-2022</v>
      </c>
      <c r="Q208" s="110">
        <f t="shared" si="5"/>
        <v>2022</v>
      </c>
      <c r="R208" s="45" t="s">
        <v>644</v>
      </c>
      <c r="S208" s="45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</row>
    <row r="209" ht="18.0" customHeight="1">
      <c r="A209" s="76">
        <v>44748.0</v>
      </c>
      <c r="B209" s="98">
        <f t="shared" si="1"/>
        <v>28</v>
      </c>
      <c r="C209" s="45"/>
      <c r="D209" s="45"/>
      <c r="E209" s="45"/>
      <c r="F209" s="45"/>
      <c r="G209" s="45"/>
      <c r="H209" s="45"/>
      <c r="I209" s="45"/>
      <c r="J209" s="45"/>
      <c r="K209" s="45">
        <v>5.0</v>
      </c>
      <c r="L209" s="45">
        <v>92.0</v>
      </c>
      <c r="M209" s="45">
        <v>94.0</v>
      </c>
      <c r="N209" s="108">
        <f t="shared" si="10"/>
        <v>5</v>
      </c>
      <c r="O209" s="109">
        <f t="shared" si="3"/>
        <v>0.05434782609</v>
      </c>
      <c r="P209" s="110" t="str">
        <f t="shared" si="4"/>
        <v>Jul-2022</v>
      </c>
      <c r="Q209" s="110">
        <f t="shared" si="5"/>
        <v>2022</v>
      </c>
      <c r="R209" s="45" t="s">
        <v>644</v>
      </c>
      <c r="S209" s="45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</row>
    <row r="210" ht="18.0" customHeight="1">
      <c r="A210" s="76">
        <v>44748.0</v>
      </c>
      <c r="B210" s="98">
        <f t="shared" si="1"/>
        <v>28</v>
      </c>
      <c r="C210" s="45"/>
      <c r="D210" s="45"/>
      <c r="E210" s="45">
        <v>3.0</v>
      </c>
      <c r="F210" s="45">
        <v>4.0</v>
      </c>
      <c r="G210" s="45"/>
      <c r="H210" s="45"/>
      <c r="I210" s="45"/>
      <c r="J210" s="45"/>
      <c r="K210" s="45"/>
      <c r="L210" s="45">
        <v>97.0</v>
      </c>
      <c r="M210" s="45">
        <v>98.0</v>
      </c>
      <c r="N210" s="108">
        <f t="shared" si="10"/>
        <v>7</v>
      </c>
      <c r="O210" s="109">
        <f t="shared" si="3"/>
        <v>0.07216494845</v>
      </c>
      <c r="P210" s="110" t="str">
        <f t="shared" si="4"/>
        <v>Jul-2022</v>
      </c>
      <c r="Q210" s="110">
        <f t="shared" si="5"/>
        <v>2022</v>
      </c>
      <c r="R210" s="45" t="s">
        <v>645</v>
      </c>
      <c r="S210" s="45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</row>
    <row r="211" ht="18.0" customHeight="1">
      <c r="A211" s="76">
        <v>44748.0</v>
      </c>
      <c r="B211" s="98">
        <f t="shared" si="1"/>
        <v>28</v>
      </c>
      <c r="C211" s="45"/>
      <c r="D211" s="45"/>
      <c r="E211" s="45"/>
      <c r="F211" s="45">
        <v>3.0</v>
      </c>
      <c r="G211" s="45"/>
      <c r="H211" s="45"/>
      <c r="I211" s="45"/>
      <c r="J211" s="45"/>
      <c r="K211" s="45">
        <v>16.0</v>
      </c>
      <c r="L211" s="45">
        <v>122.0</v>
      </c>
      <c r="M211" s="45">
        <v>123.0</v>
      </c>
      <c r="N211" s="108">
        <f t="shared" si="10"/>
        <v>19</v>
      </c>
      <c r="O211" s="109">
        <f t="shared" si="3"/>
        <v>0.1557377049</v>
      </c>
      <c r="P211" s="110" t="str">
        <f t="shared" si="4"/>
        <v>Jul-2022</v>
      </c>
      <c r="Q211" s="110">
        <f t="shared" si="5"/>
        <v>2022</v>
      </c>
      <c r="R211" s="45" t="s">
        <v>645</v>
      </c>
      <c r="S211" s="45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</row>
    <row r="212" ht="18.0" customHeight="1">
      <c r="A212" s="76">
        <v>44749.0</v>
      </c>
      <c r="B212" s="98">
        <f t="shared" si="1"/>
        <v>28</v>
      </c>
      <c r="C212" s="45"/>
      <c r="D212" s="45"/>
      <c r="E212" s="45"/>
      <c r="F212" s="45">
        <v>1.0</v>
      </c>
      <c r="G212" s="45"/>
      <c r="H212" s="45"/>
      <c r="I212" s="45"/>
      <c r="J212" s="45"/>
      <c r="K212" s="45"/>
      <c r="L212" s="45">
        <v>83.0</v>
      </c>
      <c r="M212" s="45">
        <v>85.0</v>
      </c>
      <c r="N212" s="108">
        <f t="shared" si="10"/>
        <v>1</v>
      </c>
      <c r="O212" s="109">
        <f t="shared" si="3"/>
        <v>0.01204819277</v>
      </c>
      <c r="P212" s="110" t="str">
        <f t="shared" si="4"/>
        <v>Jul-2022</v>
      </c>
      <c r="Q212" s="110">
        <f t="shared" si="5"/>
        <v>2022</v>
      </c>
      <c r="R212" s="45"/>
      <c r="S212" s="45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</row>
    <row r="213" ht="18.0" customHeight="1">
      <c r="A213" s="76">
        <v>44749.0</v>
      </c>
      <c r="B213" s="98">
        <f t="shared" si="1"/>
        <v>28</v>
      </c>
      <c r="C213" s="45"/>
      <c r="D213" s="45"/>
      <c r="E213" s="45">
        <v>2.0</v>
      </c>
      <c r="F213" s="45">
        <v>2.0</v>
      </c>
      <c r="G213" s="45"/>
      <c r="H213" s="45"/>
      <c r="I213" s="45"/>
      <c r="J213" s="45"/>
      <c r="K213" s="45"/>
      <c r="L213" s="45">
        <v>81.0</v>
      </c>
      <c r="M213" s="45">
        <v>85.0</v>
      </c>
      <c r="N213" s="108">
        <f t="shared" si="10"/>
        <v>4</v>
      </c>
      <c r="O213" s="109">
        <f t="shared" si="3"/>
        <v>0.04938271605</v>
      </c>
      <c r="P213" s="110" t="str">
        <f t="shared" si="4"/>
        <v>Jul-2022</v>
      </c>
      <c r="Q213" s="110">
        <f t="shared" si="5"/>
        <v>2022</v>
      </c>
      <c r="R213" s="45"/>
      <c r="S213" s="45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</row>
    <row r="214" ht="18.0" customHeight="1">
      <c r="A214" s="76">
        <v>44749.0</v>
      </c>
      <c r="B214" s="98">
        <f t="shared" si="1"/>
        <v>28</v>
      </c>
      <c r="C214" s="45"/>
      <c r="D214" s="45"/>
      <c r="E214" s="45">
        <v>2.0</v>
      </c>
      <c r="F214" s="45">
        <v>2.0</v>
      </c>
      <c r="G214" s="45"/>
      <c r="H214" s="45"/>
      <c r="I214" s="45"/>
      <c r="J214" s="45"/>
      <c r="K214" s="45"/>
      <c r="L214" s="45">
        <v>75.0</v>
      </c>
      <c r="M214" s="45">
        <v>76.0</v>
      </c>
      <c r="N214" s="108">
        <f t="shared" si="10"/>
        <v>4</v>
      </c>
      <c r="O214" s="109">
        <f t="shared" si="3"/>
        <v>0.05333333333</v>
      </c>
      <c r="P214" s="110" t="str">
        <f t="shared" si="4"/>
        <v>Jul-2022</v>
      </c>
      <c r="Q214" s="110">
        <f t="shared" si="5"/>
        <v>2022</v>
      </c>
      <c r="R214" s="45"/>
      <c r="S214" s="45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</row>
    <row r="215" ht="18.0" customHeight="1">
      <c r="A215" s="76">
        <v>44749.0</v>
      </c>
      <c r="B215" s="98">
        <f t="shared" si="1"/>
        <v>28</v>
      </c>
      <c r="C215" s="45"/>
      <c r="D215" s="45"/>
      <c r="E215" s="45"/>
      <c r="F215" s="45"/>
      <c r="G215" s="45"/>
      <c r="H215" s="45"/>
      <c r="I215" s="45"/>
      <c r="J215" s="45"/>
      <c r="K215" s="45">
        <v>8.0</v>
      </c>
      <c r="L215" s="45">
        <v>103.0</v>
      </c>
      <c r="M215" s="45">
        <v>106.0</v>
      </c>
      <c r="N215" s="108">
        <f t="shared" si="10"/>
        <v>8</v>
      </c>
      <c r="O215" s="109">
        <f t="shared" si="3"/>
        <v>0.07766990291</v>
      </c>
      <c r="P215" s="110" t="str">
        <f t="shared" si="4"/>
        <v>Jul-2022</v>
      </c>
      <c r="Q215" s="110">
        <f t="shared" si="5"/>
        <v>2022</v>
      </c>
      <c r="R215" s="45"/>
      <c r="S215" s="45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</row>
    <row r="216" ht="18.0" customHeight="1">
      <c r="A216" s="76">
        <v>44749.0</v>
      </c>
      <c r="B216" s="98">
        <f t="shared" si="1"/>
        <v>28</v>
      </c>
      <c r="C216" s="45"/>
      <c r="D216" s="45"/>
      <c r="E216" s="45"/>
      <c r="F216" s="45"/>
      <c r="G216" s="45"/>
      <c r="H216" s="45"/>
      <c r="I216" s="45"/>
      <c r="J216" s="45"/>
      <c r="K216" s="45">
        <v>7.0</v>
      </c>
      <c r="L216" s="45">
        <v>80.0</v>
      </c>
      <c r="M216" s="45">
        <v>82.0</v>
      </c>
      <c r="N216" s="108">
        <f t="shared" si="10"/>
        <v>7</v>
      </c>
      <c r="O216" s="109">
        <f t="shared" si="3"/>
        <v>0.0875</v>
      </c>
      <c r="P216" s="110" t="str">
        <f t="shared" si="4"/>
        <v>Jul-2022</v>
      </c>
      <c r="Q216" s="110">
        <f t="shared" si="5"/>
        <v>2022</v>
      </c>
      <c r="R216" s="45"/>
      <c r="S216" s="45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</row>
    <row r="217" ht="18.0" customHeight="1">
      <c r="A217" s="76">
        <v>44751.0</v>
      </c>
      <c r="B217" s="98">
        <f t="shared" si="1"/>
        <v>28</v>
      </c>
      <c r="C217" s="45"/>
      <c r="D217" s="45"/>
      <c r="E217" s="45"/>
      <c r="F217" s="45">
        <v>1.0</v>
      </c>
      <c r="G217" s="45"/>
      <c r="H217" s="45"/>
      <c r="I217" s="45"/>
      <c r="J217" s="45"/>
      <c r="K217" s="45"/>
      <c r="L217" s="45">
        <v>123.0</v>
      </c>
      <c r="M217" s="45">
        <v>127.0</v>
      </c>
      <c r="N217" s="108">
        <f t="shared" si="10"/>
        <v>1</v>
      </c>
      <c r="O217" s="109">
        <f t="shared" si="3"/>
        <v>0.008130081301</v>
      </c>
      <c r="P217" s="110" t="str">
        <f t="shared" si="4"/>
        <v>Jul-2022</v>
      </c>
      <c r="Q217" s="110">
        <f t="shared" si="5"/>
        <v>2022</v>
      </c>
      <c r="R217" s="45" t="s">
        <v>29</v>
      </c>
      <c r="S217" s="45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</row>
    <row r="218" ht="18.0" customHeight="1">
      <c r="A218" s="76">
        <v>44752.0</v>
      </c>
      <c r="B218" s="98">
        <f t="shared" si="1"/>
        <v>29</v>
      </c>
      <c r="C218" s="45"/>
      <c r="D218" s="45"/>
      <c r="E218" s="45"/>
      <c r="F218" s="45">
        <v>2.0</v>
      </c>
      <c r="G218" s="45"/>
      <c r="H218" s="45"/>
      <c r="I218" s="45"/>
      <c r="J218" s="45"/>
      <c r="K218" s="45"/>
      <c r="L218" s="45">
        <v>79.0</v>
      </c>
      <c r="M218" s="45">
        <v>79.0</v>
      </c>
      <c r="N218" s="108">
        <f t="shared" si="10"/>
        <v>2</v>
      </c>
      <c r="O218" s="109">
        <f t="shared" si="3"/>
        <v>0.0253164557</v>
      </c>
      <c r="P218" s="110" t="str">
        <f t="shared" si="4"/>
        <v>Jul-2022</v>
      </c>
      <c r="Q218" s="110">
        <f t="shared" si="5"/>
        <v>2022</v>
      </c>
      <c r="R218" s="45"/>
      <c r="S218" s="45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</row>
    <row r="219" ht="18.0" customHeight="1">
      <c r="A219" s="76">
        <v>44752.0</v>
      </c>
      <c r="B219" s="98">
        <f t="shared" si="1"/>
        <v>29</v>
      </c>
      <c r="C219" s="45"/>
      <c r="D219" s="45"/>
      <c r="E219" s="45"/>
      <c r="F219" s="45">
        <v>4.0</v>
      </c>
      <c r="G219" s="45"/>
      <c r="H219" s="45"/>
      <c r="I219" s="45"/>
      <c r="J219" s="45"/>
      <c r="K219" s="45"/>
      <c r="L219" s="45">
        <v>90.0</v>
      </c>
      <c r="M219" s="45">
        <v>92.0</v>
      </c>
      <c r="N219" s="108">
        <f t="shared" si="10"/>
        <v>4</v>
      </c>
      <c r="O219" s="109">
        <f t="shared" si="3"/>
        <v>0.04444444444</v>
      </c>
      <c r="P219" s="110" t="str">
        <f t="shared" si="4"/>
        <v>Jul-2022</v>
      </c>
      <c r="Q219" s="110">
        <f t="shared" si="5"/>
        <v>2022</v>
      </c>
      <c r="R219" s="45"/>
      <c r="S219" s="45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</row>
    <row r="220" ht="18.0" customHeight="1">
      <c r="A220" s="76">
        <v>44754.0</v>
      </c>
      <c r="B220" s="98">
        <f t="shared" si="1"/>
        <v>29</v>
      </c>
      <c r="C220" s="45"/>
      <c r="D220" s="45"/>
      <c r="E220" s="45"/>
      <c r="F220" s="45">
        <v>1.0</v>
      </c>
      <c r="G220" s="45"/>
      <c r="H220" s="45"/>
      <c r="I220" s="45"/>
      <c r="J220" s="45"/>
      <c r="K220" s="45"/>
      <c r="L220" s="45">
        <v>99.0</v>
      </c>
      <c r="M220" s="45">
        <v>100.0</v>
      </c>
      <c r="N220" s="108">
        <f t="shared" si="10"/>
        <v>1</v>
      </c>
      <c r="O220" s="109">
        <f t="shared" si="3"/>
        <v>0.0101010101</v>
      </c>
      <c r="P220" s="110" t="str">
        <f t="shared" si="4"/>
        <v>Jul-2022</v>
      </c>
      <c r="Q220" s="110">
        <f t="shared" si="5"/>
        <v>2022</v>
      </c>
      <c r="R220" s="45" t="s">
        <v>41</v>
      </c>
      <c r="S220" s="45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</row>
    <row r="221" ht="18.0" customHeight="1">
      <c r="A221" s="76">
        <v>44756.0</v>
      </c>
      <c r="B221" s="98">
        <f t="shared" si="1"/>
        <v>29</v>
      </c>
      <c r="C221" s="45"/>
      <c r="D221" s="45"/>
      <c r="E221" s="45"/>
      <c r="F221" s="45">
        <v>1.0</v>
      </c>
      <c r="G221" s="45"/>
      <c r="H221" s="45"/>
      <c r="I221" s="45"/>
      <c r="J221" s="45"/>
      <c r="K221" s="45"/>
      <c r="L221" s="45">
        <v>83.0</v>
      </c>
      <c r="M221" s="45">
        <v>83.0</v>
      </c>
      <c r="N221" s="108">
        <f t="shared" si="10"/>
        <v>1</v>
      </c>
      <c r="O221" s="109">
        <f t="shared" si="3"/>
        <v>0.01204819277</v>
      </c>
      <c r="P221" s="110" t="str">
        <f t="shared" si="4"/>
        <v>Jul-2022</v>
      </c>
      <c r="Q221" s="110">
        <f t="shared" si="5"/>
        <v>2022</v>
      </c>
      <c r="R221" s="45"/>
      <c r="S221" s="45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</row>
    <row r="222" ht="18.0" customHeight="1">
      <c r="A222" s="76">
        <v>44756.0</v>
      </c>
      <c r="B222" s="98">
        <f t="shared" si="1"/>
        <v>29</v>
      </c>
      <c r="C222" s="45"/>
      <c r="D222" s="45"/>
      <c r="E222" s="45"/>
      <c r="F222" s="45">
        <v>2.0</v>
      </c>
      <c r="G222" s="45"/>
      <c r="H222" s="45"/>
      <c r="I222" s="45"/>
      <c r="J222" s="45"/>
      <c r="K222" s="45"/>
      <c r="L222" s="45">
        <v>111.0</v>
      </c>
      <c r="M222" s="45">
        <v>114.0</v>
      </c>
      <c r="N222" s="108">
        <f t="shared" si="10"/>
        <v>2</v>
      </c>
      <c r="O222" s="109">
        <f t="shared" si="3"/>
        <v>0.01801801802</v>
      </c>
      <c r="P222" s="110" t="str">
        <f t="shared" si="4"/>
        <v>Jul-2022</v>
      </c>
      <c r="Q222" s="110">
        <f t="shared" si="5"/>
        <v>2022</v>
      </c>
      <c r="R222" s="45"/>
      <c r="S222" s="45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</row>
    <row r="223" ht="18.0" customHeight="1">
      <c r="A223" s="76">
        <v>44758.0</v>
      </c>
      <c r="B223" s="98">
        <f t="shared" si="1"/>
        <v>29</v>
      </c>
      <c r="C223" s="45"/>
      <c r="D223" s="45"/>
      <c r="E223" s="45"/>
      <c r="F223" s="45">
        <v>1.0</v>
      </c>
      <c r="G223" s="45"/>
      <c r="H223" s="45"/>
      <c r="I223" s="45"/>
      <c r="J223" s="45"/>
      <c r="K223" s="45"/>
      <c r="L223" s="45">
        <v>74.0</v>
      </c>
      <c r="M223" s="45">
        <v>77.0</v>
      </c>
      <c r="N223" s="108">
        <f t="shared" si="10"/>
        <v>1</v>
      </c>
      <c r="O223" s="109">
        <f t="shared" si="3"/>
        <v>0.01351351351</v>
      </c>
      <c r="P223" s="110" t="str">
        <f t="shared" si="4"/>
        <v>Jul-2022</v>
      </c>
      <c r="Q223" s="110">
        <f t="shared" si="5"/>
        <v>2022</v>
      </c>
      <c r="R223" s="45" t="s">
        <v>29</v>
      </c>
      <c r="S223" s="45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</row>
    <row r="224" ht="18.0" customHeight="1">
      <c r="A224" s="76">
        <v>44758.0</v>
      </c>
      <c r="B224" s="98">
        <f t="shared" si="1"/>
        <v>29</v>
      </c>
      <c r="C224" s="45"/>
      <c r="D224" s="45"/>
      <c r="E224" s="45"/>
      <c r="F224" s="45">
        <v>5.0</v>
      </c>
      <c r="G224" s="45"/>
      <c r="H224" s="45"/>
      <c r="I224" s="45"/>
      <c r="J224" s="45"/>
      <c r="K224" s="45"/>
      <c r="L224" s="45">
        <v>120.0</v>
      </c>
      <c r="M224" s="45">
        <v>125.0</v>
      </c>
      <c r="N224" s="108">
        <f t="shared" si="10"/>
        <v>5</v>
      </c>
      <c r="O224" s="109">
        <f t="shared" si="3"/>
        <v>0.04166666667</v>
      </c>
      <c r="P224" s="110" t="str">
        <f t="shared" si="4"/>
        <v>Jul-2022</v>
      </c>
      <c r="Q224" s="110">
        <f t="shared" si="5"/>
        <v>2022</v>
      </c>
      <c r="R224" s="45" t="s">
        <v>41</v>
      </c>
      <c r="S224" s="45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</row>
    <row r="225" ht="18.0" customHeight="1">
      <c r="A225" s="76">
        <v>44758.0</v>
      </c>
      <c r="B225" s="98">
        <f t="shared" si="1"/>
        <v>29</v>
      </c>
      <c r="C225" s="45"/>
      <c r="D225" s="45"/>
      <c r="E225" s="45"/>
      <c r="F225" s="45">
        <v>2.0</v>
      </c>
      <c r="G225" s="45"/>
      <c r="H225" s="45"/>
      <c r="I225" s="45"/>
      <c r="J225" s="45"/>
      <c r="K225" s="45">
        <v>8.0</v>
      </c>
      <c r="L225" s="45">
        <v>92.0</v>
      </c>
      <c r="M225" s="45">
        <v>96.0</v>
      </c>
      <c r="N225" s="108">
        <f t="shared" si="10"/>
        <v>10</v>
      </c>
      <c r="O225" s="109">
        <f t="shared" si="3"/>
        <v>0.1086956522</v>
      </c>
      <c r="P225" s="110" t="str">
        <f t="shared" si="4"/>
        <v>Jul-2022</v>
      </c>
      <c r="Q225" s="110">
        <f t="shared" si="5"/>
        <v>2022</v>
      </c>
      <c r="R225" s="45" t="s">
        <v>29</v>
      </c>
      <c r="S225" s="45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</row>
    <row r="226" ht="18.0" customHeight="1">
      <c r="A226" s="76">
        <v>44759.0</v>
      </c>
      <c r="B226" s="98">
        <f t="shared" si="1"/>
        <v>30</v>
      </c>
      <c r="C226" s="45"/>
      <c r="D226" s="45"/>
      <c r="E226" s="45"/>
      <c r="F226" s="45">
        <v>4.0</v>
      </c>
      <c r="G226" s="45"/>
      <c r="H226" s="45">
        <v>2.0</v>
      </c>
      <c r="I226" s="45"/>
      <c r="J226" s="45"/>
      <c r="K226" s="45"/>
      <c r="L226" s="45">
        <v>100.0</v>
      </c>
      <c r="M226" s="45">
        <v>100.0</v>
      </c>
      <c r="N226" s="108">
        <f t="shared" si="10"/>
        <v>6</v>
      </c>
      <c r="O226" s="109">
        <f t="shared" si="3"/>
        <v>0.06</v>
      </c>
      <c r="P226" s="110" t="str">
        <f t="shared" si="4"/>
        <v>Jul-2022</v>
      </c>
      <c r="Q226" s="110">
        <f t="shared" si="5"/>
        <v>2022</v>
      </c>
      <c r="R226" s="45"/>
      <c r="S226" s="45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</row>
    <row r="227" ht="18.0" customHeight="1">
      <c r="A227" s="76">
        <v>44762.0</v>
      </c>
      <c r="B227" s="98">
        <f t="shared" si="1"/>
        <v>30</v>
      </c>
      <c r="C227" s="45"/>
      <c r="D227" s="45"/>
      <c r="E227" s="45">
        <v>1.0</v>
      </c>
      <c r="F227" s="45">
        <v>3.0</v>
      </c>
      <c r="G227" s="45"/>
      <c r="H227" s="45"/>
      <c r="I227" s="45"/>
      <c r="J227" s="45"/>
      <c r="K227" s="45"/>
      <c r="L227" s="45">
        <v>97.0</v>
      </c>
      <c r="M227" s="45">
        <v>99.0</v>
      </c>
      <c r="N227" s="108">
        <f t="shared" si="10"/>
        <v>4</v>
      </c>
      <c r="O227" s="109">
        <f t="shared" si="3"/>
        <v>0.0412371134</v>
      </c>
      <c r="P227" s="110" t="str">
        <f t="shared" si="4"/>
        <v>Jul-2022</v>
      </c>
      <c r="Q227" s="110">
        <f t="shared" si="5"/>
        <v>2022</v>
      </c>
      <c r="R227" s="45"/>
      <c r="S227" s="45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</row>
    <row r="228" ht="18.0" customHeight="1">
      <c r="A228" s="76">
        <v>44762.0</v>
      </c>
      <c r="B228" s="98">
        <f t="shared" si="1"/>
        <v>30</v>
      </c>
      <c r="C228" s="45"/>
      <c r="D228" s="45"/>
      <c r="E228" s="45"/>
      <c r="F228" s="45"/>
      <c r="G228" s="45"/>
      <c r="H228" s="45"/>
      <c r="I228" s="45"/>
      <c r="J228" s="45"/>
      <c r="K228" s="45">
        <v>9.0</v>
      </c>
      <c r="L228" s="45">
        <v>133.0</v>
      </c>
      <c r="M228" s="45">
        <v>136.0</v>
      </c>
      <c r="N228" s="108">
        <f t="shared" si="10"/>
        <v>9</v>
      </c>
      <c r="O228" s="109">
        <f t="shared" si="3"/>
        <v>0.06766917293</v>
      </c>
      <c r="P228" s="110" t="str">
        <f t="shared" si="4"/>
        <v>Jul-2022</v>
      </c>
      <c r="Q228" s="110">
        <f t="shared" si="5"/>
        <v>2022</v>
      </c>
      <c r="R228" s="45"/>
      <c r="S228" s="45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</row>
    <row r="229" ht="18.0" customHeight="1">
      <c r="A229" s="76">
        <v>44763.0</v>
      </c>
      <c r="B229" s="98">
        <f t="shared" si="1"/>
        <v>30</v>
      </c>
      <c r="C229" s="45"/>
      <c r="D229" s="45"/>
      <c r="E229" s="45"/>
      <c r="F229" s="45"/>
      <c r="G229" s="45"/>
      <c r="H229" s="45"/>
      <c r="I229" s="45"/>
      <c r="J229" s="45"/>
      <c r="K229" s="45"/>
      <c r="L229" s="45">
        <v>98.0</v>
      </c>
      <c r="M229" s="45">
        <v>98.0</v>
      </c>
      <c r="N229" s="108">
        <f t="shared" si="10"/>
        <v>0</v>
      </c>
      <c r="O229" s="109">
        <f t="shared" si="3"/>
        <v>0</v>
      </c>
      <c r="P229" s="110" t="str">
        <f t="shared" si="4"/>
        <v>Jul-2022</v>
      </c>
      <c r="Q229" s="110">
        <f t="shared" si="5"/>
        <v>2022</v>
      </c>
      <c r="R229" s="45" t="s">
        <v>41</v>
      </c>
      <c r="S229" s="45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</row>
    <row r="230" ht="18.0" customHeight="1">
      <c r="A230" s="76">
        <v>44765.0</v>
      </c>
      <c r="B230" s="98">
        <f t="shared" si="1"/>
        <v>30</v>
      </c>
      <c r="C230" s="45"/>
      <c r="D230" s="45"/>
      <c r="E230" s="45">
        <v>3.0</v>
      </c>
      <c r="F230" s="45">
        <v>1.0</v>
      </c>
      <c r="G230" s="45"/>
      <c r="H230" s="45"/>
      <c r="I230" s="45"/>
      <c r="J230" s="45"/>
      <c r="K230" s="45"/>
      <c r="L230" s="45">
        <v>65.0</v>
      </c>
      <c r="M230" s="45">
        <v>66.0</v>
      </c>
      <c r="N230" s="108">
        <f t="shared" si="10"/>
        <v>4</v>
      </c>
      <c r="O230" s="109">
        <f t="shared" si="3"/>
        <v>0.06153846154</v>
      </c>
      <c r="P230" s="110" t="str">
        <f t="shared" si="4"/>
        <v>Jul-2022</v>
      </c>
      <c r="Q230" s="110">
        <f t="shared" si="5"/>
        <v>2022</v>
      </c>
      <c r="R230" s="45" t="s">
        <v>29</v>
      </c>
      <c r="S230" s="45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</row>
    <row r="231" ht="18.0" customHeight="1">
      <c r="A231" s="76">
        <v>44765.0</v>
      </c>
      <c r="B231" s="98">
        <f t="shared" si="1"/>
        <v>30</v>
      </c>
      <c r="C231" s="45"/>
      <c r="D231" s="45"/>
      <c r="E231" s="45"/>
      <c r="F231" s="45"/>
      <c r="G231" s="45"/>
      <c r="H231" s="45"/>
      <c r="I231" s="45"/>
      <c r="J231" s="45"/>
      <c r="K231" s="45">
        <v>10.0</v>
      </c>
      <c r="L231" s="45">
        <v>91.0</v>
      </c>
      <c r="M231" s="45">
        <v>93.0</v>
      </c>
      <c r="N231" s="108">
        <f t="shared" si="10"/>
        <v>10</v>
      </c>
      <c r="O231" s="109">
        <f t="shared" si="3"/>
        <v>0.1098901099</v>
      </c>
      <c r="P231" s="110" t="str">
        <f t="shared" si="4"/>
        <v>Jul-2022</v>
      </c>
      <c r="Q231" s="110">
        <f t="shared" si="5"/>
        <v>2022</v>
      </c>
      <c r="R231" s="45" t="s">
        <v>29</v>
      </c>
      <c r="S231" s="45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</row>
    <row r="232" ht="18.0" customHeight="1">
      <c r="A232" s="76">
        <v>44767.0</v>
      </c>
      <c r="B232" s="98">
        <f t="shared" si="1"/>
        <v>31</v>
      </c>
      <c r="C232" s="45"/>
      <c r="D232" s="45"/>
      <c r="E232" s="45"/>
      <c r="F232" s="45">
        <v>7.0</v>
      </c>
      <c r="G232" s="45"/>
      <c r="H232" s="45"/>
      <c r="I232" s="45"/>
      <c r="J232" s="45"/>
      <c r="K232" s="45"/>
      <c r="L232" s="45">
        <v>73.0</v>
      </c>
      <c r="M232" s="45">
        <v>75.0</v>
      </c>
      <c r="N232" s="108">
        <f t="shared" si="10"/>
        <v>7</v>
      </c>
      <c r="O232" s="109">
        <f t="shared" si="3"/>
        <v>0.09589041096</v>
      </c>
      <c r="P232" s="110" t="str">
        <f t="shared" si="4"/>
        <v>Jul-2022</v>
      </c>
      <c r="Q232" s="110">
        <f t="shared" si="5"/>
        <v>2022</v>
      </c>
      <c r="R232" s="45"/>
      <c r="S232" s="45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</row>
    <row r="233" ht="18.0" customHeight="1">
      <c r="A233" s="76">
        <v>44771.0</v>
      </c>
      <c r="B233" s="98">
        <f t="shared" si="1"/>
        <v>31</v>
      </c>
      <c r="C233" s="45"/>
      <c r="D233" s="45"/>
      <c r="E233" s="45">
        <v>2.0</v>
      </c>
      <c r="F233" s="45">
        <v>1.0</v>
      </c>
      <c r="G233" s="45"/>
      <c r="H233" s="45"/>
      <c r="I233" s="45"/>
      <c r="J233" s="45"/>
      <c r="K233" s="45"/>
      <c r="L233" s="45">
        <v>108.0</v>
      </c>
      <c r="M233" s="45">
        <v>109.0</v>
      </c>
      <c r="N233" s="108">
        <f t="shared" si="10"/>
        <v>3</v>
      </c>
      <c r="O233" s="109">
        <f t="shared" si="3"/>
        <v>0.02777777778</v>
      </c>
      <c r="P233" s="110" t="str">
        <f t="shared" si="4"/>
        <v>Jul-2022</v>
      </c>
      <c r="Q233" s="110">
        <f t="shared" si="5"/>
        <v>2022</v>
      </c>
      <c r="R233" s="45"/>
      <c r="S233" s="45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</row>
    <row r="234" ht="18.0" customHeight="1">
      <c r="A234" s="76">
        <v>44772.0</v>
      </c>
      <c r="B234" s="98">
        <f t="shared" si="1"/>
        <v>31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5">
        <v>91.0</v>
      </c>
      <c r="M234" s="45">
        <v>92.0</v>
      </c>
      <c r="N234" s="108">
        <f t="shared" si="10"/>
        <v>0</v>
      </c>
      <c r="O234" s="109">
        <f t="shared" si="3"/>
        <v>0</v>
      </c>
      <c r="P234" s="110" t="str">
        <f t="shared" si="4"/>
        <v>Jul-2022</v>
      </c>
      <c r="Q234" s="110">
        <f t="shared" si="5"/>
        <v>2022</v>
      </c>
      <c r="R234" s="45" t="s">
        <v>26</v>
      </c>
      <c r="S234" s="45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</row>
    <row r="235" ht="18.0" customHeight="1">
      <c r="A235" s="76">
        <v>44772.0</v>
      </c>
      <c r="B235" s="98">
        <f t="shared" si="1"/>
        <v>31</v>
      </c>
      <c r="C235" s="45"/>
      <c r="D235" s="45"/>
      <c r="E235" s="45">
        <v>1.0</v>
      </c>
      <c r="F235" s="45">
        <v>1.0</v>
      </c>
      <c r="G235" s="45"/>
      <c r="H235" s="45"/>
      <c r="I235" s="45"/>
      <c r="J235" s="45"/>
      <c r="K235" s="45"/>
      <c r="L235" s="45">
        <v>90.0</v>
      </c>
      <c r="M235" s="45">
        <v>90.0</v>
      </c>
      <c r="N235" s="108">
        <f t="shared" si="10"/>
        <v>2</v>
      </c>
      <c r="O235" s="109">
        <f t="shared" si="3"/>
        <v>0.02222222222</v>
      </c>
      <c r="P235" s="110" t="str">
        <f t="shared" si="4"/>
        <v>Jul-2022</v>
      </c>
      <c r="Q235" s="110">
        <f t="shared" si="5"/>
        <v>2022</v>
      </c>
      <c r="R235" s="45" t="s">
        <v>29</v>
      </c>
      <c r="S235" s="45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</row>
    <row r="236" ht="18.0" customHeight="1">
      <c r="A236" s="76">
        <v>44774.0</v>
      </c>
      <c r="B236" s="98">
        <f t="shared" si="1"/>
        <v>32</v>
      </c>
      <c r="C236" s="45"/>
      <c r="D236" s="45"/>
      <c r="E236" s="45"/>
      <c r="F236" s="45"/>
      <c r="G236" s="45"/>
      <c r="H236" s="45"/>
      <c r="I236" s="45"/>
      <c r="J236" s="45"/>
      <c r="K236" s="45"/>
      <c r="L236" s="45">
        <v>81.0</v>
      </c>
      <c r="M236" s="45">
        <v>81.0</v>
      </c>
      <c r="N236" s="108">
        <f t="shared" si="10"/>
        <v>0</v>
      </c>
      <c r="O236" s="109">
        <f t="shared" si="3"/>
        <v>0</v>
      </c>
      <c r="P236" s="110" t="str">
        <f t="shared" si="4"/>
        <v>Aug-2022</v>
      </c>
      <c r="Q236" s="110">
        <f t="shared" si="5"/>
        <v>2022</v>
      </c>
      <c r="R236" s="45" t="s">
        <v>328</v>
      </c>
      <c r="S236" s="45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</row>
    <row r="237" ht="18.0" customHeight="1">
      <c r="A237" s="76">
        <v>44774.0</v>
      </c>
      <c r="B237" s="98">
        <f t="shared" si="1"/>
        <v>32</v>
      </c>
      <c r="C237" s="45"/>
      <c r="D237" s="45"/>
      <c r="E237" s="45"/>
      <c r="F237" s="45"/>
      <c r="G237" s="45"/>
      <c r="H237" s="45"/>
      <c r="I237" s="45"/>
      <c r="J237" s="45"/>
      <c r="K237" s="45"/>
      <c r="L237" s="45">
        <v>113.0</v>
      </c>
      <c r="M237" s="45">
        <v>113.0</v>
      </c>
      <c r="N237" s="108">
        <f t="shared" si="10"/>
        <v>0</v>
      </c>
      <c r="O237" s="109">
        <f t="shared" si="3"/>
        <v>0</v>
      </c>
      <c r="P237" s="110" t="str">
        <f t="shared" si="4"/>
        <v>Aug-2022</v>
      </c>
      <c r="Q237" s="110">
        <f t="shared" si="5"/>
        <v>2022</v>
      </c>
      <c r="R237" s="45" t="s">
        <v>328</v>
      </c>
      <c r="S237" s="45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</row>
    <row r="238" ht="18.0" customHeight="1">
      <c r="A238" s="76">
        <v>44774.0</v>
      </c>
      <c r="B238" s="98">
        <f t="shared" si="1"/>
        <v>32</v>
      </c>
      <c r="C238" s="45"/>
      <c r="D238" s="45"/>
      <c r="E238" s="45">
        <v>3.0</v>
      </c>
      <c r="F238" s="45"/>
      <c r="G238" s="45"/>
      <c r="H238" s="45"/>
      <c r="I238" s="45"/>
      <c r="J238" s="45"/>
      <c r="K238" s="45"/>
      <c r="L238" s="45">
        <v>64.0</v>
      </c>
      <c r="M238" s="45">
        <v>65.0</v>
      </c>
      <c r="N238" s="108">
        <f t="shared" si="10"/>
        <v>3</v>
      </c>
      <c r="O238" s="109">
        <f t="shared" si="3"/>
        <v>0.046875</v>
      </c>
      <c r="P238" s="110" t="str">
        <f t="shared" si="4"/>
        <v>Aug-2022</v>
      </c>
      <c r="Q238" s="110">
        <f t="shared" si="5"/>
        <v>2022</v>
      </c>
      <c r="R238" s="45"/>
      <c r="S238" s="45"/>
      <c r="T238" s="96"/>
      <c r="U238" s="96"/>
      <c r="V238" s="120">
        <f t="shared" ref="V238:X238" si="11">average(L236:L288)</f>
        <v>125.2075472</v>
      </c>
      <c r="W238" s="120">
        <f t="shared" si="11"/>
        <v>142.2830189</v>
      </c>
      <c r="X238" s="120">
        <f t="shared" si="11"/>
        <v>11.01886792</v>
      </c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</row>
    <row r="239" ht="18.0" customHeight="1">
      <c r="A239" s="76">
        <v>44774.0</v>
      </c>
      <c r="B239" s="98">
        <f t="shared" si="1"/>
        <v>32</v>
      </c>
      <c r="C239" s="45"/>
      <c r="D239" s="45"/>
      <c r="E239" s="45"/>
      <c r="F239" s="45"/>
      <c r="G239" s="45"/>
      <c r="H239" s="45"/>
      <c r="I239" s="45"/>
      <c r="J239" s="45"/>
      <c r="K239" s="45">
        <v>8.0</v>
      </c>
      <c r="L239" s="45">
        <v>68.0</v>
      </c>
      <c r="M239" s="45">
        <v>68.0</v>
      </c>
      <c r="N239" s="108">
        <f t="shared" si="10"/>
        <v>8</v>
      </c>
      <c r="O239" s="109">
        <f t="shared" si="3"/>
        <v>0.1176470588</v>
      </c>
      <c r="P239" s="110" t="str">
        <f t="shared" si="4"/>
        <v>Aug-2022</v>
      </c>
      <c r="Q239" s="110">
        <f t="shared" si="5"/>
        <v>2022</v>
      </c>
      <c r="R239" s="45"/>
      <c r="S239" s="45"/>
      <c r="T239" s="96"/>
      <c r="U239" s="96"/>
      <c r="V239" s="96">
        <f t="shared" ref="V239:X239" si="12">average(L289:L337)</f>
        <v>171.5714286</v>
      </c>
      <c r="W239" s="96">
        <f t="shared" si="12"/>
        <v>175.7346939</v>
      </c>
      <c r="X239" s="121">
        <f t="shared" si="12"/>
        <v>10.83673469</v>
      </c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</row>
    <row r="240" ht="18.0" customHeight="1">
      <c r="A240" s="76">
        <v>44779.0</v>
      </c>
      <c r="B240" s="98">
        <f t="shared" si="1"/>
        <v>32</v>
      </c>
      <c r="C240" s="45"/>
      <c r="D240" s="45"/>
      <c r="E240" s="45"/>
      <c r="F240" s="45">
        <v>2.0</v>
      </c>
      <c r="G240" s="45"/>
      <c r="H240" s="45"/>
      <c r="I240" s="45"/>
      <c r="J240" s="45"/>
      <c r="K240" s="45"/>
      <c r="L240" s="45">
        <v>66.0</v>
      </c>
      <c r="M240" s="45">
        <v>68.0</v>
      </c>
      <c r="N240" s="108">
        <f t="shared" si="10"/>
        <v>2</v>
      </c>
      <c r="O240" s="109">
        <f t="shared" si="3"/>
        <v>0.0303030303</v>
      </c>
      <c r="P240" s="110" t="str">
        <f t="shared" si="4"/>
        <v>Aug-2022</v>
      </c>
      <c r="Q240" s="110">
        <f t="shared" si="5"/>
        <v>2022</v>
      </c>
      <c r="R240" s="45"/>
      <c r="S240" s="45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</row>
    <row r="241" ht="18.0" customHeight="1">
      <c r="A241" s="76">
        <v>44779.0</v>
      </c>
      <c r="B241" s="98">
        <f t="shared" si="1"/>
        <v>32</v>
      </c>
      <c r="C241" s="45"/>
      <c r="D241" s="45"/>
      <c r="E241" s="45"/>
      <c r="F241" s="45"/>
      <c r="G241" s="45"/>
      <c r="H241" s="45"/>
      <c r="I241" s="45"/>
      <c r="J241" s="45"/>
      <c r="K241" s="45">
        <v>8.0</v>
      </c>
      <c r="L241" s="45">
        <v>91.0</v>
      </c>
      <c r="M241" s="45">
        <v>93.0</v>
      </c>
      <c r="N241" s="108">
        <f t="shared" si="10"/>
        <v>8</v>
      </c>
      <c r="O241" s="109">
        <f t="shared" si="3"/>
        <v>0.08791208791</v>
      </c>
      <c r="P241" s="110" t="str">
        <f t="shared" si="4"/>
        <v>Aug-2022</v>
      </c>
      <c r="Q241" s="110">
        <f t="shared" si="5"/>
        <v>2022</v>
      </c>
      <c r="R241" s="45"/>
      <c r="S241" s="45"/>
      <c r="T241" s="96"/>
      <c r="U241" s="96"/>
      <c r="V241" s="122">
        <f t="shared" ref="V241:W241" si="13">(V239-V238)/V238</f>
        <v>0.3702962198</v>
      </c>
      <c r="W241" s="122">
        <f t="shared" si="13"/>
        <v>0.2351065874</v>
      </c>
      <c r="X241" s="96"/>
      <c r="Y241" s="96"/>
      <c r="Z241" s="96"/>
      <c r="AA241" s="96"/>
      <c r="AB241" s="96"/>
      <c r="AC241" s="96"/>
      <c r="AD241" s="96"/>
      <c r="AE241" s="96">
        <v>135.0</v>
      </c>
      <c r="AF241" s="96">
        <v>51.0</v>
      </c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</row>
    <row r="242" ht="18.0" customHeight="1">
      <c r="A242" s="76">
        <v>44780.0</v>
      </c>
      <c r="B242" s="98">
        <f t="shared" si="1"/>
        <v>33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>
        <v>94.0</v>
      </c>
      <c r="M242" s="45">
        <v>97.0</v>
      </c>
      <c r="N242" s="108">
        <f t="shared" si="10"/>
        <v>0</v>
      </c>
      <c r="O242" s="109">
        <f t="shared" si="3"/>
        <v>0</v>
      </c>
      <c r="P242" s="110" t="str">
        <f t="shared" si="4"/>
        <v>Aug-2022</v>
      </c>
      <c r="Q242" s="110">
        <f t="shared" si="5"/>
        <v>2022</v>
      </c>
      <c r="R242" s="45" t="s">
        <v>29</v>
      </c>
      <c r="S242" s="45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>
        <v>73.0</v>
      </c>
      <c r="AF242" s="96">
        <v>32.0</v>
      </c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</row>
    <row r="243" ht="18.0" customHeight="1">
      <c r="A243" s="76">
        <v>44780.0</v>
      </c>
      <c r="B243" s="98">
        <f t="shared" si="1"/>
        <v>33</v>
      </c>
      <c r="C243" s="45">
        <v>1.0</v>
      </c>
      <c r="D243" s="45"/>
      <c r="E243" s="45"/>
      <c r="F243" s="45">
        <v>2.0</v>
      </c>
      <c r="G243" s="45"/>
      <c r="H243" s="45"/>
      <c r="I243" s="45"/>
      <c r="J243" s="45"/>
      <c r="K243" s="45"/>
      <c r="L243" s="45">
        <v>117.0</v>
      </c>
      <c r="M243" s="45">
        <v>119.0</v>
      </c>
      <c r="N243" s="108">
        <f t="shared" si="10"/>
        <v>3</v>
      </c>
      <c r="O243" s="109">
        <f t="shared" si="3"/>
        <v>0.02564102564</v>
      </c>
      <c r="P243" s="110" t="str">
        <f t="shared" si="4"/>
        <v>Aug-2022</v>
      </c>
      <c r="Q243" s="110">
        <f t="shared" si="5"/>
        <v>2022</v>
      </c>
      <c r="R243" s="45"/>
      <c r="S243" s="45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>
        <v>16.15</v>
      </c>
      <c r="AF243" s="96">
        <v>6.36</v>
      </c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</row>
    <row r="244" ht="18.0" customHeight="1">
      <c r="A244" s="76">
        <v>44781.0</v>
      </c>
      <c r="B244" s="98">
        <f t="shared" si="1"/>
        <v>33</v>
      </c>
      <c r="C244" s="45"/>
      <c r="D244" s="45"/>
      <c r="E244" s="45"/>
      <c r="F244" s="45">
        <v>2.0</v>
      </c>
      <c r="G244" s="45"/>
      <c r="H244" s="45"/>
      <c r="I244" s="45"/>
      <c r="J244" s="45"/>
      <c r="K244" s="45"/>
      <c r="L244" s="45">
        <v>55.0</v>
      </c>
      <c r="M244" s="45">
        <v>56.0</v>
      </c>
      <c r="N244" s="108">
        <f t="shared" si="10"/>
        <v>2</v>
      </c>
      <c r="O244" s="109">
        <f t="shared" si="3"/>
        <v>0.03636363636</v>
      </c>
      <c r="P244" s="110" t="str">
        <f t="shared" si="4"/>
        <v>Aug-2022</v>
      </c>
      <c r="Q244" s="110">
        <f t="shared" si="5"/>
        <v>2022</v>
      </c>
      <c r="R244" s="45"/>
      <c r="S244" s="45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</row>
    <row r="245" ht="18.0" customHeight="1">
      <c r="A245" s="76">
        <v>44781.0</v>
      </c>
      <c r="B245" s="98">
        <f t="shared" si="1"/>
        <v>33</v>
      </c>
      <c r="C245" s="45"/>
      <c r="D245" s="45"/>
      <c r="E245" s="45"/>
      <c r="F245" s="45"/>
      <c r="G245" s="45"/>
      <c r="H245" s="45">
        <v>3.0</v>
      </c>
      <c r="I245" s="45"/>
      <c r="J245" s="45"/>
      <c r="K245" s="45"/>
      <c r="L245" s="45">
        <v>71.0</v>
      </c>
      <c r="M245" s="45">
        <v>72.0</v>
      </c>
      <c r="N245" s="108">
        <f t="shared" si="10"/>
        <v>3</v>
      </c>
      <c r="O245" s="109">
        <f t="shared" si="3"/>
        <v>0.04225352113</v>
      </c>
      <c r="P245" s="110" t="str">
        <f t="shared" si="4"/>
        <v>Aug-2022</v>
      </c>
      <c r="Q245" s="110">
        <f t="shared" si="5"/>
        <v>2022</v>
      </c>
      <c r="R245" s="45"/>
      <c r="S245" s="45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</row>
    <row r="246" ht="18.0" customHeight="1">
      <c r="A246" s="76">
        <v>44781.0</v>
      </c>
      <c r="B246" s="98">
        <f t="shared" si="1"/>
        <v>33</v>
      </c>
      <c r="C246" s="45"/>
      <c r="D246" s="45"/>
      <c r="E246" s="45"/>
      <c r="F246" s="45">
        <v>1.0</v>
      </c>
      <c r="G246" s="45"/>
      <c r="H246" s="45"/>
      <c r="I246" s="45"/>
      <c r="J246" s="45"/>
      <c r="K246" s="45">
        <v>8.0</v>
      </c>
      <c r="L246" s="45">
        <v>59.0</v>
      </c>
      <c r="M246" s="45">
        <v>59.0</v>
      </c>
      <c r="N246" s="108">
        <f t="shared" si="10"/>
        <v>9</v>
      </c>
      <c r="O246" s="109">
        <f t="shared" si="3"/>
        <v>0.1525423729</v>
      </c>
      <c r="P246" s="110" t="str">
        <f t="shared" si="4"/>
        <v>Aug-2022</v>
      </c>
      <c r="Q246" s="110">
        <f t="shared" si="5"/>
        <v>2022</v>
      </c>
      <c r="R246" s="45"/>
      <c r="S246" s="45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</row>
    <row r="247" ht="18.0" customHeight="1">
      <c r="A247" s="76">
        <v>44781.0</v>
      </c>
      <c r="B247" s="98">
        <f t="shared" si="1"/>
        <v>33</v>
      </c>
      <c r="C247" s="45"/>
      <c r="D247" s="45"/>
      <c r="E247" s="45"/>
      <c r="F247" s="45">
        <v>1.0</v>
      </c>
      <c r="G247" s="45"/>
      <c r="H247" s="45"/>
      <c r="I247" s="45"/>
      <c r="J247" s="45"/>
      <c r="K247" s="45">
        <v>10.0</v>
      </c>
      <c r="L247" s="45">
        <v>67.0</v>
      </c>
      <c r="M247" s="45">
        <v>68.0</v>
      </c>
      <c r="N247" s="108">
        <f t="shared" si="10"/>
        <v>11</v>
      </c>
      <c r="O247" s="109">
        <f t="shared" si="3"/>
        <v>0.1641791045</v>
      </c>
      <c r="P247" s="110" t="str">
        <f t="shared" si="4"/>
        <v>Aug-2022</v>
      </c>
      <c r="Q247" s="110">
        <f t="shared" si="5"/>
        <v>2022</v>
      </c>
      <c r="R247" s="45"/>
      <c r="S247" s="45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</row>
    <row r="248" ht="18.0" customHeight="1">
      <c r="A248" s="76">
        <v>44783.0</v>
      </c>
      <c r="B248" s="98">
        <f t="shared" si="1"/>
        <v>33</v>
      </c>
      <c r="C248" s="45"/>
      <c r="D248" s="45"/>
      <c r="E248" s="45"/>
      <c r="F248" s="45">
        <v>1.0</v>
      </c>
      <c r="G248" s="45"/>
      <c r="H248" s="45"/>
      <c r="I248" s="45"/>
      <c r="J248" s="45"/>
      <c r="K248" s="45"/>
      <c r="L248" s="45">
        <v>121.0</v>
      </c>
      <c r="M248" s="45">
        <v>124.0</v>
      </c>
      <c r="N248" s="108">
        <f t="shared" si="10"/>
        <v>1</v>
      </c>
      <c r="O248" s="109">
        <f t="shared" si="3"/>
        <v>0.00826446281</v>
      </c>
      <c r="P248" s="110" t="str">
        <f t="shared" si="4"/>
        <v>Aug-2022</v>
      </c>
      <c r="Q248" s="110">
        <f t="shared" si="5"/>
        <v>2022</v>
      </c>
      <c r="R248" s="45"/>
      <c r="S248" s="45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</row>
    <row r="249" ht="18.0" customHeight="1">
      <c r="A249" s="76">
        <v>44783.0</v>
      </c>
      <c r="B249" s="98">
        <f t="shared" si="1"/>
        <v>33</v>
      </c>
      <c r="C249" s="45"/>
      <c r="D249" s="45"/>
      <c r="E249" s="45"/>
      <c r="F249" s="45"/>
      <c r="G249" s="45"/>
      <c r="H249" s="45"/>
      <c r="I249" s="45"/>
      <c r="J249" s="45"/>
      <c r="K249" s="45">
        <v>4.0</v>
      </c>
      <c r="L249" s="45">
        <v>77.0</v>
      </c>
      <c r="M249" s="45">
        <v>79.0</v>
      </c>
      <c r="N249" s="108">
        <f t="shared" si="10"/>
        <v>4</v>
      </c>
      <c r="O249" s="109">
        <f t="shared" si="3"/>
        <v>0.05194805195</v>
      </c>
      <c r="P249" s="110" t="str">
        <f t="shared" si="4"/>
        <v>Aug-2022</v>
      </c>
      <c r="Q249" s="110">
        <f t="shared" si="5"/>
        <v>2022</v>
      </c>
      <c r="R249" s="45"/>
      <c r="S249" s="45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</row>
    <row r="250" ht="18.0" customHeight="1">
      <c r="A250" s="76">
        <v>44783.0</v>
      </c>
      <c r="B250" s="98">
        <f t="shared" si="1"/>
        <v>33</v>
      </c>
      <c r="C250" s="45"/>
      <c r="D250" s="45"/>
      <c r="E250" s="45"/>
      <c r="F250" s="45"/>
      <c r="G250" s="45"/>
      <c r="H250" s="45"/>
      <c r="I250" s="45"/>
      <c r="J250" s="45"/>
      <c r="K250" s="45">
        <v>14.0</v>
      </c>
      <c r="L250" s="45">
        <v>88.0</v>
      </c>
      <c r="M250" s="45">
        <v>92.0</v>
      </c>
      <c r="N250" s="108">
        <f t="shared" si="10"/>
        <v>14</v>
      </c>
      <c r="O250" s="109">
        <f t="shared" si="3"/>
        <v>0.1590909091</v>
      </c>
      <c r="P250" s="110" t="str">
        <f t="shared" si="4"/>
        <v>Aug-2022</v>
      </c>
      <c r="Q250" s="110">
        <f t="shared" si="5"/>
        <v>2022</v>
      </c>
      <c r="R250" s="45"/>
      <c r="S250" s="45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</row>
    <row r="251" ht="18.0" customHeight="1">
      <c r="A251" s="76">
        <v>44783.0</v>
      </c>
      <c r="B251" s="98">
        <f t="shared" si="1"/>
        <v>33</v>
      </c>
      <c r="C251" s="45"/>
      <c r="D251" s="45"/>
      <c r="E251" s="45"/>
      <c r="F251" s="45"/>
      <c r="G251" s="45"/>
      <c r="H251" s="45"/>
      <c r="I251" s="45"/>
      <c r="J251" s="45"/>
      <c r="K251" s="45">
        <v>17.0</v>
      </c>
      <c r="L251" s="45">
        <v>80.0</v>
      </c>
      <c r="M251" s="45">
        <v>83.0</v>
      </c>
      <c r="N251" s="108">
        <f t="shared" si="10"/>
        <v>17</v>
      </c>
      <c r="O251" s="109">
        <f t="shared" si="3"/>
        <v>0.2125</v>
      </c>
      <c r="P251" s="110" t="str">
        <f t="shared" si="4"/>
        <v>Aug-2022</v>
      </c>
      <c r="Q251" s="110">
        <f t="shared" si="5"/>
        <v>2022</v>
      </c>
      <c r="R251" s="45"/>
      <c r="S251" s="45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</row>
    <row r="252" ht="18.0" customHeight="1">
      <c r="A252" s="76">
        <v>44784.0</v>
      </c>
      <c r="B252" s="98">
        <f t="shared" si="1"/>
        <v>33</v>
      </c>
      <c r="C252" s="45"/>
      <c r="D252" s="45">
        <v>2.0</v>
      </c>
      <c r="E252" s="45">
        <v>3.0</v>
      </c>
      <c r="F252" s="45">
        <v>1.0</v>
      </c>
      <c r="G252" s="45"/>
      <c r="H252" s="45"/>
      <c r="I252" s="45"/>
      <c r="J252" s="45"/>
      <c r="K252" s="45"/>
      <c r="L252" s="45">
        <v>66.0</v>
      </c>
      <c r="M252" s="45">
        <v>66.0</v>
      </c>
      <c r="N252" s="108">
        <f t="shared" si="10"/>
        <v>6</v>
      </c>
      <c r="O252" s="109">
        <f t="shared" si="3"/>
        <v>0.09090909091</v>
      </c>
      <c r="P252" s="110" t="str">
        <f t="shared" si="4"/>
        <v>Aug-2022</v>
      </c>
      <c r="Q252" s="110">
        <f t="shared" si="5"/>
        <v>2022</v>
      </c>
      <c r="R252" s="45"/>
      <c r="S252" s="45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</row>
    <row r="253" ht="18.0" customHeight="1">
      <c r="A253" s="76">
        <v>44784.0</v>
      </c>
      <c r="B253" s="98">
        <f t="shared" si="1"/>
        <v>33</v>
      </c>
      <c r="C253" s="45"/>
      <c r="D253" s="45"/>
      <c r="E253" s="45"/>
      <c r="F253" s="45">
        <v>2.0</v>
      </c>
      <c r="G253" s="45"/>
      <c r="H253" s="45"/>
      <c r="I253" s="45"/>
      <c r="J253" s="45"/>
      <c r="K253" s="45">
        <v>15.0</v>
      </c>
      <c r="L253" s="45">
        <v>97.0</v>
      </c>
      <c r="M253" s="45">
        <v>97.0</v>
      </c>
      <c r="N253" s="108">
        <f t="shared" si="10"/>
        <v>17</v>
      </c>
      <c r="O253" s="109">
        <f t="shared" si="3"/>
        <v>0.175257732</v>
      </c>
      <c r="P253" s="110" t="str">
        <f t="shared" si="4"/>
        <v>Aug-2022</v>
      </c>
      <c r="Q253" s="110">
        <f t="shared" si="5"/>
        <v>2022</v>
      </c>
      <c r="R253" s="45"/>
      <c r="S253" s="45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</row>
    <row r="254" ht="18.0" customHeight="1">
      <c r="A254" s="76">
        <v>44785.0</v>
      </c>
      <c r="B254" s="98">
        <f t="shared" si="1"/>
        <v>33</v>
      </c>
      <c r="C254" s="45"/>
      <c r="D254" s="45">
        <v>4.0</v>
      </c>
      <c r="E254" s="45">
        <v>7.0</v>
      </c>
      <c r="F254" s="45">
        <v>3.0</v>
      </c>
      <c r="G254" s="45"/>
      <c r="H254" s="45"/>
      <c r="I254" s="45"/>
      <c r="J254" s="45"/>
      <c r="K254" s="45"/>
      <c r="L254" s="45">
        <v>114.0</v>
      </c>
      <c r="M254" s="45">
        <v>118.0</v>
      </c>
      <c r="N254" s="108">
        <f t="shared" si="10"/>
        <v>14</v>
      </c>
      <c r="O254" s="109">
        <f t="shared" si="3"/>
        <v>0.1228070175</v>
      </c>
      <c r="P254" s="110" t="str">
        <f t="shared" si="4"/>
        <v>Aug-2022</v>
      </c>
      <c r="Q254" s="110">
        <f t="shared" si="5"/>
        <v>2022</v>
      </c>
      <c r="R254" s="45"/>
      <c r="S254" s="45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</row>
    <row r="255" ht="18.0" customHeight="1">
      <c r="A255" s="76">
        <v>44786.0</v>
      </c>
      <c r="B255" s="98">
        <f t="shared" si="1"/>
        <v>33</v>
      </c>
      <c r="C255" s="45"/>
      <c r="D255" s="45"/>
      <c r="E255" s="45"/>
      <c r="F255" s="45">
        <v>3.0</v>
      </c>
      <c r="G255" s="45"/>
      <c r="H255" s="45"/>
      <c r="I255" s="45"/>
      <c r="J255" s="45"/>
      <c r="K255" s="45"/>
      <c r="L255" s="45">
        <v>134.0</v>
      </c>
      <c r="M255" s="45">
        <v>136.0</v>
      </c>
      <c r="N255" s="108">
        <f t="shared" si="10"/>
        <v>3</v>
      </c>
      <c r="O255" s="109">
        <f t="shared" si="3"/>
        <v>0.0223880597</v>
      </c>
      <c r="P255" s="110" t="str">
        <f t="shared" si="4"/>
        <v>Aug-2022</v>
      </c>
      <c r="Q255" s="110">
        <f t="shared" si="5"/>
        <v>2022</v>
      </c>
      <c r="R255" s="45"/>
      <c r="S255" s="45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</row>
    <row r="256" ht="18.0" customHeight="1">
      <c r="A256" s="76">
        <v>44786.0</v>
      </c>
      <c r="B256" s="98">
        <f t="shared" si="1"/>
        <v>33</v>
      </c>
      <c r="C256" s="45"/>
      <c r="D256" s="45">
        <v>4.0</v>
      </c>
      <c r="E256" s="45">
        <v>3.0</v>
      </c>
      <c r="F256" s="45">
        <v>5.0</v>
      </c>
      <c r="G256" s="45"/>
      <c r="H256" s="45"/>
      <c r="I256" s="45"/>
      <c r="J256" s="45"/>
      <c r="K256" s="45"/>
      <c r="L256" s="45">
        <v>165.0</v>
      </c>
      <c r="M256" s="45">
        <v>168.0</v>
      </c>
      <c r="N256" s="108">
        <f t="shared" si="10"/>
        <v>12</v>
      </c>
      <c r="O256" s="109">
        <f t="shared" si="3"/>
        <v>0.07272727273</v>
      </c>
      <c r="P256" s="110" t="str">
        <f t="shared" si="4"/>
        <v>Aug-2022</v>
      </c>
      <c r="Q256" s="110">
        <f t="shared" si="5"/>
        <v>2022</v>
      </c>
      <c r="R256" s="45"/>
      <c r="S256" s="45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</row>
    <row r="257" ht="18.0" customHeight="1">
      <c r="A257" s="76">
        <v>44786.0</v>
      </c>
      <c r="B257" s="98">
        <f t="shared" si="1"/>
        <v>33</v>
      </c>
      <c r="C257" s="45"/>
      <c r="D257" s="45"/>
      <c r="E257" s="45"/>
      <c r="F257" s="45"/>
      <c r="G257" s="45"/>
      <c r="H257" s="45"/>
      <c r="I257" s="45"/>
      <c r="J257" s="45"/>
      <c r="K257" s="45">
        <v>26.0</v>
      </c>
      <c r="L257" s="45">
        <v>168.0</v>
      </c>
      <c r="M257" s="45">
        <v>169.0</v>
      </c>
      <c r="N257" s="108">
        <f t="shared" si="10"/>
        <v>26</v>
      </c>
      <c r="O257" s="109">
        <f t="shared" si="3"/>
        <v>0.1547619048</v>
      </c>
      <c r="P257" s="110" t="str">
        <f t="shared" si="4"/>
        <v>Aug-2022</v>
      </c>
      <c r="Q257" s="110">
        <f t="shared" si="5"/>
        <v>2022</v>
      </c>
      <c r="R257" s="45"/>
      <c r="S257" s="45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</row>
    <row r="258" ht="18.0" customHeight="1">
      <c r="A258" s="76">
        <v>44787.0</v>
      </c>
      <c r="B258" s="98">
        <f t="shared" si="1"/>
        <v>34</v>
      </c>
      <c r="C258" s="45"/>
      <c r="D258" s="45">
        <v>4.0</v>
      </c>
      <c r="E258" s="45">
        <v>2.0</v>
      </c>
      <c r="F258" s="45"/>
      <c r="G258" s="45"/>
      <c r="H258" s="45"/>
      <c r="I258" s="45"/>
      <c r="J258" s="45"/>
      <c r="K258" s="45"/>
      <c r="L258" s="45">
        <v>144.0</v>
      </c>
      <c r="M258" s="45">
        <v>147.0</v>
      </c>
      <c r="N258" s="108">
        <f t="shared" si="10"/>
        <v>6</v>
      </c>
      <c r="O258" s="109">
        <f t="shared" si="3"/>
        <v>0.04166666667</v>
      </c>
      <c r="P258" s="110" t="str">
        <f t="shared" si="4"/>
        <v>Aug-2022</v>
      </c>
      <c r="Q258" s="110">
        <f t="shared" si="5"/>
        <v>2022</v>
      </c>
      <c r="R258" s="45"/>
      <c r="S258" s="45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</row>
    <row r="259" ht="18.0" customHeight="1">
      <c r="A259" s="76">
        <v>44787.0</v>
      </c>
      <c r="B259" s="98">
        <f t="shared" si="1"/>
        <v>34</v>
      </c>
      <c r="C259" s="45"/>
      <c r="D259" s="45"/>
      <c r="E259" s="45"/>
      <c r="F259" s="45">
        <v>8.0</v>
      </c>
      <c r="G259" s="45"/>
      <c r="H259" s="45"/>
      <c r="I259" s="45"/>
      <c r="J259" s="45"/>
      <c r="K259" s="45"/>
      <c r="L259" s="45">
        <v>171.0</v>
      </c>
      <c r="M259" s="45">
        <v>172.0</v>
      </c>
      <c r="N259" s="108">
        <f t="shared" si="10"/>
        <v>8</v>
      </c>
      <c r="O259" s="109">
        <f t="shared" si="3"/>
        <v>0.04678362573</v>
      </c>
      <c r="P259" s="110" t="str">
        <f t="shared" si="4"/>
        <v>Aug-2022</v>
      </c>
      <c r="Q259" s="110">
        <f t="shared" si="5"/>
        <v>2022</v>
      </c>
      <c r="R259" s="45"/>
      <c r="S259" s="45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</row>
    <row r="260" ht="18.0" customHeight="1">
      <c r="A260" s="76">
        <v>44787.0</v>
      </c>
      <c r="B260" s="98">
        <f t="shared" si="1"/>
        <v>34</v>
      </c>
      <c r="C260" s="45"/>
      <c r="D260" s="45">
        <v>8.0</v>
      </c>
      <c r="E260" s="45">
        <v>8.0</v>
      </c>
      <c r="F260" s="45">
        <v>2.0</v>
      </c>
      <c r="G260" s="45"/>
      <c r="H260" s="45"/>
      <c r="I260" s="45"/>
      <c r="J260" s="45"/>
      <c r="K260" s="45"/>
      <c r="L260" s="45">
        <v>179.0</v>
      </c>
      <c r="M260" s="45">
        <v>183.0</v>
      </c>
      <c r="N260" s="108">
        <f t="shared" si="10"/>
        <v>18</v>
      </c>
      <c r="O260" s="109">
        <f t="shared" si="3"/>
        <v>0.1005586592</v>
      </c>
      <c r="P260" s="110" t="str">
        <f t="shared" si="4"/>
        <v>Aug-2022</v>
      </c>
      <c r="Q260" s="110">
        <f t="shared" si="5"/>
        <v>2022</v>
      </c>
      <c r="R260" s="45"/>
      <c r="S260" s="45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</row>
    <row r="261" ht="18.0" customHeight="1">
      <c r="A261" s="76">
        <v>44787.0</v>
      </c>
      <c r="B261" s="98">
        <f t="shared" si="1"/>
        <v>34</v>
      </c>
      <c r="C261" s="45"/>
      <c r="D261" s="45">
        <v>2.0</v>
      </c>
      <c r="E261" s="45"/>
      <c r="F261" s="45">
        <v>1.0</v>
      </c>
      <c r="G261" s="45"/>
      <c r="H261" s="45"/>
      <c r="I261" s="45"/>
      <c r="J261" s="45"/>
      <c r="K261" s="45">
        <v>29.0</v>
      </c>
      <c r="L261" s="45">
        <v>162.0</v>
      </c>
      <c r="M261" s="45">
        <v>165.0</v>
      </c>
      <c r="N261" s="108">
        <f t="shared" si="10"/>
        <v>32</v>
      </c>
      <c r="O261" s="109">
        <f t="shared" si="3"/>
        <v>0.1975308642</v>
      </c>
      <c r="P261" s="110" t="str">
        <f t="shared" si="4"/>
        <v>Aug-2022</v>
      </c>
      <c r="Q261" s="110">
        <f t="shared" si="5"/>
        <v>2022</v>
      </c>
      <c r="R261" s="45"/>
      <c r="S261" s="45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</row>
    <row r="262" ht="18.0" customHeight="1">
      <c r="A262" s="76">
        <v>44788.0</v>
      </c>
      <c r="B262" s="98">
        <f t="shared" si="1"/>
        <v>34</v>
      </c>
      <c r="C262" s="45"/>
      <c r="D262" s="45">
        <v>2.0</v>
      </c>
      <c r="E262" s="45">
        <v>10.0</v>
      </c>
      <c r="F262" s="45">
        <v>5.0</v>
      </c>
      <c r="G262" s="45"/>
      <c r="H262" s="45"/>
      <c r="I262" s="45"/>
      <c r="J262" s="45"/>
      <c r="K262" s="45"/>
      <c r="L262" s="45">
        <v>200.0</v>
      </c>
      <c r="M262" s="45">
        <v>203.0</v>
      </c>
      <c r="N262" s="108">
        <f t="shared" si="10"/>
        <v>17</v>
      </c>
      <c r="O262" s="109">
        <f t="shared" si="3"/>
        <v>0.085</v>
      </c>
      <c r="P262" s="110" t="str">
        <f t="shared" si="4"/>
        <v>Aug-2022</v>
      </c>
      <c r="Q262" s="110">
        <f t="shared" si="5"/>
        <v>2022</v>
      </c>
      <c r="R262" s="45"/>
      <c r="S262" s="45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</row>
    <row r="263" ht="18.0" customHeight="1">
      <c r="A263" s="76">
        <v>44789.0</v>
      </c>
      <c r="B263" s="98">
        <f t="shared" si="1"/>
        <v>34</v>
      </c>
      <c r="C263" s="45"/>
      <c r="D263" s="45">
        <v>2.0</v>
      </c>
      <c r="E263" s="45">
        <v>2.0</v>
      </c>
      <c r="F263" s="45">
        <v>4.0</v>
      </c>
      <c r="G263" s="45"/>
      <c r="H263" s="45"/>
      <c r="I263" s="45"/>
      <c r="J263" s="45"/>
      <c r="K263" s="45"/>
      <c r="L263" s="45">
        <v>159.0</v>
      </c>
      <c r="M263" s="45">
        <v>170.0</v>
      </c>
      <c r="N263" s="108">
        <f t="shared" si="10"/>
        <v>8</v>
      </c>
      <c r="O263" s="109">
        <f t="shared" si="3"/>
        <v>0.05031446541</v>
      </c>
      <c r="P263" s="110" t="str">
        <f t="shared" si="4"/>
        <v>Aug-2022</v>
      </c>
      <c r="Q263" s="110">
        <f t="shared" si="5"/>
        <v>2022</v>
      </c>
      <c r="R263" s="45"/>
      <c r="S263" s="45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</row>
    <row r="264" ht="18.0" customHeight="1">
      <c r="A264" s="76">
        <v>44789.0</v>
      </c>
      <c r="B264" s="98">
        <f t="shared" si="1"/>
        <v>34</v>
      </c>
      <c r="C264" s="45"/>
      <c r="D264" s="45">
        <v>2.0</v>
      </c>
      <c r="E264" s="45">
        <v>14.0</v>
      </c>
      <c r="F264" s="45">
        <v>8.0</v>
      </c>
      <c r="G264" s="45"/>
      <c r="H264" s="45"/>
      <c r="I264" s="45"/>
      <c r="J264" s="45"/>
      <c r="K264" s="45"/>
      <c r="L264" s="45">
        <v>151.0</v>
      </c>
      <c r="M264" s="45">
        <v>162.0</v>
      </c>
      <c r="N264" s="108">
        <f t="shared" si="10"/>
        <v>24</v>
      </c>
      <c r="O264" s="109">
        <f t="shared" si="3"/>
        <v>0.1589403974</v>
      </c>
      <c r="P264" s="110" t="str">
        <f t="shared" si="4"/>
        <v>Aug-2022</v>
      </c>
      <c r="Q264" s="110">
        <f t="shared" si="5"/>
        <v>2022</v>
      </c>
      <c r="R264" s="45"/>
      <c r="S264" s="45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</row>
    <row r="265" ht="18.0" customHeight="1">
      <c r="A265" s="76">
        <v>44790.0</v>
      </c>
      <c r="B265" s="98">
        <f t="shared" si="1"/>
        <v>34</v>
      </c>
      <c r="C265" s="45"/>
      <c r="D265" s="45"/>
      <c r="E265" s="45"/>
      <c r="F265" s="45"/>
      <c r="G265" s="45"/>
      <c r="H265" s="45"/>
      <c r="I265" s="45"/>
      <c r="J265" s="45"/>
      <c r="K265" s="45"/>
      <c r="L265" s="45">
        <v>143.0</v>
      </c>
      <c r="M265" s="45">
        <v>146.0</v>
      </c>
      <c r="N265" s="108">
        <f t="shared" si="10"/>
        <v>0</v>
      </c>
      <c r="O265" s="109">
        <f t="shared" si="3"/>
        <v>0</v>
      </c>
      <c r="P265" s="110" t="str">
        <f t="shared" si="4"/>
        <v>Aug-2022</v>
      </c>
      <c r="Q265" s="110">
        <f t="shared" si="5"/>
        <v>2022</v>
      </c>
      <c r="R265" s="45" t="s">
        <v>258</v>
      </c>
      <c r="S265" s="45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</row>
    <row r="266" ht="18.0" customHeight="1">
      <c r="A266" s="76">
        <v>44790.0</v>
      </c>
      <c r="B266" s="98">
        <f t="shared" si="1"/>
        <v>34</v>
      </c>
      <c r="C266" s="45"/>
      <c r="D266" s="45">
        <v>1.0</v>
      </c>
      <c r="E266" s="45"/>
      <c r="F266" s="45"/>
      <c r="G266" s="45"/>
      <c r="H266" s="45"/>
      <c r="I266" s="45"/>
      <c r="J266" s="45"/>
      <c r="K266" s="45"/>
      <c r="L266" s="45">
        <v>162.0</v>
      </c>
      <c r="M266" s="45">
        <v>165.0</v>
      </c>
      <c r="N266" s="108">
        <f t="shared" si="10"/>
        <v>1</v>
      </c>
      <c r="O266" s="109">
        <f t="shared" si="3"/>
        <v>0.006172839506</v>
      </c>
      <c r="P266" s="110" t="str">
        <f t="shared" si="4"/>
        <v>Aug-2022</v>
      </c>
      <c r="Q266" s="110">
        <f t="shared" si="5"/>
        <v>2022</v>
      </c>
      <c r="R266" s="45" t="s">
        <v>258</v>
      </c>
      <c r="S266" s="45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</row>
    <row r="267" ht="18.0" customHeight="1">
      <c r="A267" s="76">
        <v>44790.0</v>
      </c>
      <c r="B267" s="98">
        <f t="shared" si="1"/>
        <v>34</v>
      </c>
      <c r="C267" s="45"/>
      <c r="D267" s="45"/>
      <c r="E267" s="45">
        <v>6.0</v>
      </c>
      <c r="F267" s="45">
        <v>2.0</v>
      </c>
      <c r="G267" s="45"/>
      <c r="H267" s="45"/>
      <c r="I267" s="45"/>
      <c r="J267" s="45"/>
      <c r="K267" s="45"/>
      <c r="L267" s="45">
        <v>126.0</v>
      </c>
      <c r="M267" s="45">
        <v>129.0</v>
      </c>
      <c r="N267" s="108">
        <f t="shared" si="10"/>
        <v>8</v>
      </c>
      <c r="O267" s="109">
        <f t="shared" si="3"/>
        <v>0.06349206349</v>
      </c>
      <c r="P267" s="110" t="str">
        <f t="shared" si="4"/>
        <v>Aug-2022</v>
      </c>
      <c r="Q267" s="110">
        <f t="shared" si="5"/>
        <v>2022</v>
      </c>
      <c r="R267" s="45"/>
      <c r="S267" s="45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</row>
    <row r="268" ht="18.0" customHeight="1">
      <c r="A268" s="76">
        <v>44790.0</v>
      </c>
      <c r="B268" s="98">
        <f t="shared" si="1"/>
        <v>34</v>
      </c>
      <c r="C268" s="45"/>
      <c r="D268" s="45">
        <v>2.0</v>
      </c>
      <c r="E268" s="45"/>
      <c r="F268" s="45">
        <v>1.0</v>
      </c>
      <c r="G268" s="45"/>
      <c r="H268" s="45"/>
      <c r="I268" s="45"/>
      <c r="J268" s="45"/>
      <c r="K268" s="45">
        <v>10.0</v>
      </c>
      <c r="L268" s="45">
        <v>145.0</v>
      </c>
      <c r="M268" s="45">
        <v>151.0</v>
      </c>
      <c r="N268" s="108">
        <f t="shared" si="10"/>
        <v>13</v>
      </c>
      <c r="O268" s="109">
        <f t="shared" si="3"/>
        <v>0.08965517241</v>
      </c>
      <c r="P268" s="110" t="str">
        <f t="shared" si="4"/>
        <v>Aug-2022</v>
      </c>
      <c r="Q268" s="110">
        <f t="shared" si="5"/>
        <v>2022</v>
      </c>
      <c r="R268" s="45"/>
      <c r="S268" s="45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</row>
    <row r="269" ht="18.0" customHeight="1">
      <c r="A269" s="76">
        <v>44791.0</v>
      </c>
      <c r="B269" s="98">
        <f t="shared" si="1"/>
        <v>34</v>
      </c>
      <c r="C269" s="45"/>
      <c r="D269" s="45">
        <v>1.0</v>
      </c>
      <c r="E269" s="45">
        <v>12.0</v>
      </c>
      <c r="F269" s="45">
        <v>5.0</v>
      </c>
      <c r="G269" s="45"/>
      <c r="H269" s="45"/>
      <c r="I269" s="45"/>
      <c r="J269" s="45"/>
      <c r="K269" s="45"/>
      <c r="L269" s="45">
        <v>134.0</v>
      </c>
      <c r="M269" s="45">
        <v>140.0</v>
      </c>
      <c r="N269" s="108">
        <f t="shared" si="10"/>
        <v>18</v>
      </c>
      <c r="O269" s="109">
        <f t="shared" si="3"/>
        <v>0.1343283582</v>
      </c>
      <c r="P269" s="110" t="str">
        <f t="shared" si="4"/>
        <v>Aug-2022</v>
      </c>
      <c r="Q269" s="110">
        <f t="shared" si="5"/>
        <v>2022</v>
      </c>
      <c r="R269" s="45"/>
      <c r="S269" s="45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</row>
    <row r="270" ht="18.0" customHeight="1">
      <c r="A270" s="76">
        <v>44791.0</v>
      </c>
      <c r="B270" s="98">
        <f t="shared" si="1"/>
        <v>34</v>
      </c>
      <c r="C270" s="45"/>
      <c r="D270" s="45">
        <v>1.0</v>
      </c>
      <c r="E270" s="45"/>
      <c r="F270" s="45">
        <v>2.0</v>
      </c>
      <c r="G270" s="45"/>
      <c r="H270" s="45"/>
      <c r="I270" s="45"/>
      <c r="J270" s="45"/>
      <c r="K270" s="45">
        <v>34.0</v>
      </c>
      <c r="L270" s="45">
        <v>179.0</v>
      </c>
      <c r="M270" s="45">
        <v>183.0</v>
      </c>
      <c r="N270" s="108">
        <f t="shared" si="10"/>
        <v>37</v>
      </c>
      <c r="O270" s="109">
        <f t="shared" si="3"/>
        <v>0.2067039106</v>
      </c>
      <c r="P270" s="110" t="str">
        <f t="shared" si="4"/>
        <v>Aug-2022</v>
      </c>
      <c r="Q270" s="110">
        <f t="shared" si="5"/>
        <v>2022</v>
      </c>
      <c r="R270" s="45"/>
      <c r="S270" s="45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</row>
    <row r="271" ht="18.0" customHeight="1">
      <c r="A271" s="76">
        <v>44792.0</v>
      </c>
      <c r="B271" s="98">
        <f t="shared" si="1"/>
        <v>34</v>
      </c>
      <c r="C271" s="45"/>
      <c r="D271" s="45">
        <v>1.0</v>
      </c>
      <c r="E271" s="45">
        <v>1.0</v>
      </c>
      <c r="F271" s="45">
        <v>1.0</v>
      </c>
      <c r="G271" s="45"/>
      <c r="H271" s="45"/>
      <c r="I271" s="45"/>
      <c r="J271" s="45"/>
      <c r="K271" s="45"/>
      <c r="L271" s="45">
        <v>184.0</v>
      </c>
      <c r="M271" s="45">
        <v>185.0</v>
      </c>
      <c r="N271" s="108">
        <f t="shared" si="10"/>
        <v>3</v>
      </c>
      <c r="O271" s="109">
        <f t="shared" si="3"/>
        <v>0.01630434783</v>
      </c>
      <c r="P271" s="110" t="str">
        <f t="shared" si="4"/>
        <v>Aug-2022</v>
      </c>
      <c r="Q271" s="110">
        <f t="shared" si="5"/>
        <v>2022</v>
      </c>
      <c r="R271" s="45"/>
      <c r="S271" s="45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</row>
    <row r="272" ht="18.0" customHeight="1">
      <c r="A272" s="76">
        <v>44792.0</v>
      </c>
      <c r="B272" s="98">
        <f t="shared" si="1"/>
        <v>34</v>
      </c>
      <c r="C272" s="45"/>
      <c r="D272" s="45">
        <v>1.0</v>
      </c>
      <c r="E272" s="45">
        <v>9.0</v>
      </c>
      <c r="F272" s="45">
        <v>3.0</v>
      </c>
      <c r="G272" s="45"/>
      <c r="H272" s="45"/>
      <c r="I272" s="45"/>
      <c r="J272" s="45"/>
      <c r="K272" s="45"/>
      <c r="L272" s="45">
        <v>128.0</v>
      </c>
      <c r="M272" s="45">
        <v>128.0</v>
      </c>
      <c r="N272" s="108">
        <f t="shared" si="10"/>
        <v>13</v>
      </c>
      <c r="O272" s="109">
        <f t="shared" si="3"/>
        <v>0.1015625</v>
      </c>
      <c r="P272" s="110" t="str">
        <f t="shared" si="4"/>
        <v>Aug-2022</v>
      </c>
      <c r="Q272" s="110">
        <f t="shared" si="5"/>
        <v>2022</v>
      </c>
      <c r="R272" s="45"/>
      <c r="S272" s="45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</row>
    <row r="273" ht="18.0" customHeight="1">
      <c r="A273" s="76">
        <v>44792.0</v>
      </c>
      <c r="B273" s="98">
        <f t="shared" si="1"/>
        <v>34</v>
      </c>
      <c r="C273" s="45"/>
      <c r="D273" s="45">
        <v>1.0</v>
      </c>
      <c r="E273" s="45"/>
      <c r="F273" s="45">
        <v>1.0</v>
      </c>
      <c r="G273" s="45"/>
      <c r="H273" s="45"/>
      <c r="I273" s="45"/>
      <c r="J273" s="45"/>
      <c r="K273" s="45">
        <v>32.0</v>
      </c>
      <c r="L273" s="45">
        <v>147.0</v>
      </c>
      <c r="M273" s="45">
        <v>147.0</v>
      </c>
      <c r="N273" s="108">
        <f t="shared" si="10"/>
        <v>34</v>
      </c>
      <c r="O273" s="109">
        <f t="shared" si="3"/>
        <v>0.231292517</v>
      </c>
      <c r="P273" s="110" t="str">
        <f t="shared" si="4"/>
        <v>Aug-2022</v>
      </c>
      <c r="Q273" s="110">
        <f t="shared" si="5"/>
        <v>2022</v>
      </c>
      <c r="R273" s="45" t="s">
        <v>258</v>
      </c>
      <c r="S273" s="45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</row>
    <row r="274" ht="18.0" customHeight="1">
      <c r="A274" s="76">
        <v>44793.0</v>
      </c>
      <c r="B274" s="98">
        <f t="shared" si="1"/>
        <v>34</v>
      </c>
      <c r="C274" s="45"/>
      <c r="D274" s="45">
        <v>1.0</v>
      </c>
      <c r="E274" s="45">
        <v>2.0</v>
      </c>
      <c r="F274" s="45"/>
      <c r="G274" s="45"/>
      <c r="H274" s="45"/>
      <c r="I274" s="45"/>
      <c r="J274" s="45"/>
      <c r="K274" s="45"/>
      <c r="L274" s="45">
        <v>111.0</v>
      </c>
      <c r="M274" s="45">
        <v>112.0</v>
      </c>
      <c r="N274" s="108">
        <f t="shared" si="10"/>
        <v>3</v>
      </c>
      <c r="O274" s="109">
        <f t="shared" si="3"/>
        <v>0.02702702703</v>
      </c>
      <c r="P274" s="110" t="str">
        <f t="shared" si="4"/>
        <v>Aug-2022</v>
      </c>
      <c r="Q274" s="110">
        <f t="shared" si="5"/>
        <v>2022</v>
      </c>
      <c r="R274" s="45"/>
      <c r="S274" s="45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</row>
    <row r="275" ht="18.0" customHeight="1">
      <c r="A275" s="76">
        <v>44793.0</v>
      </c>
      <c r="B275" s="98">
        <f t="shared" si="1"/>
        <v>34</v>
      </c>
      <c r="C275" s="45"/>
      <c r="D275" s="45">
        <v>1.0</v>
      </c>
      <c r="E275" s="45"/>
      <c r="F275" s="45">
        <v>2.0</v>
      </c>
      <c r="G275" s="45"/>
      <c r="H275" s="45"/>
      <c r="I275" s="45"/>
      <c r="J275" s="45"/>
      <c r="K275" s="45"/>
      <c r="L275" s="45">
        <v>132.0</v>
      </c>
      <c r="M275" s="45">
        <v>137.0</v>
      </c>
      <c r="N275" s="108">
        <f t="shared" si="10"/>
        <v>3</v>
      </c>
      <c r="O275" s="109">
        <f t="shared" si="3"/>
        <v>0.02272727273</v>
      </c>
      <c r="P275" s="110" t="str">
        <f t="shared" si="4"/>
        <v>Aug-2022</v>
      </c>
      <c r="Q275" s="110">
        <f t="shared" si="5"/>
        <v>2022</v>
      </c>
      <c r="R275" s="45"/>
      <c r="S275" s="45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</row>
    <row r="276" ht="18.0" customHeight="1">
      <c r="A276" s="76">
        <v>44794.0</v>
      </c>
      <c r="B276" s="98">
        <f t="shared" si="1"/>
        <v>35</v>
      </c>
      <c r="C276" s="45"/>
      <c r="D276" s="45">
        <v>1.0</v>
      </c>
      <c r="E276" s="45">
        <v>1.0</v>
      </c>
      <c r="F276" s="45">
        <v>1.0</v>
      </c>
      <c r="G276" s="45"/>
      <c r="H276" s="45"/>
      <c r="I276" s="45"/>
      <c r="J276" s="45"/>
      <c r="K276" s="45"/>
      <c r="L276" s="45">
        <v>88.0</v>
      </c>
      <c r="M276" s="45">
        <v>90.0</v>
      </c>
      <c r="N276" s="108">
        <f t="shared" si="10"/>
        <v>3</v>
      </c>
      <c r="O276" s="109">
        <f t="shared" si="3"/>
        <v>0.03409090909</v>
      </c>
      <c r="P276" s="110" t="str">
        <f t="shared" si="4"/>
        <v>Aug-2022</v>
      </c>
      <c r="Q276" s="110">
        <f t="shared" si="5"/>
        <v>2022</v>
      </c>
      <c r="R276" s="45"/>
      <c r="S276" s="45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</row>
    <row r="277" ht="18.0" customHeight="1">
      <c r="A277" s="76">
        <v>44794.0</v>
      </c>
      <c r="B277" s="98">
        <f t="shared" si="1"/>
        <v>35</v>
      </c>
      <c r="C277" s="45"/>
      <c r="D277" s="45">
        <v>1.0</v>
      </c>
      <c r="E277" s="45"/>
      <c r="F277" s="45"/>
      <c r="G277" s="45"/>
      <c r="H277" s="45"/>
      <c r="I277" s="45"/>
      <c r="J277" s="45"/>
      <c r="K277" s="45">
        <v>19.0</v>
      </c>
      <c r="L277" s="45">
        <v>108.0</v>
      </c>
      <c r="M277" s="45">
        <v>110.0</v>
      </c>
      <c r="N277" s="108">
        <f t="shared" si="10"/>
        <v>20</v>
      </c>
      <c r="O277" s="109">
        <f t="shared" si="3"/>
        <v>0.1851851852</v>
      </c>
      <c r="P277" s="110" t="str">
        <f t="shared" si="4"/>
        <v>Aug-2022</v>
      </c>
      <c r="Q277" s="110">
        <f t="shared" si="5"/>
        <v>2022</v>
      </c>
      <c r="R277" s="45"/>
      <c r="S277" s="45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</row>
    <row r="278" ht="18.0" customHeight="1">
      <c r="A278" s="76">
        <v>44796.0</v>
      </c>
      <c r="B278" s="98">
        <f t="shared" si="1"/>
        <v>35</v>
      </c>
      <c r="C278" s="45"/>
      <c r="D278" s="45">
        <v>1.0</v>
      </c>
      <c r="E278" s="45">
        <v>2.0</v>
      </c>
      <c r="F278" s="45">
        <v>2.0</v>
      </c>
      <c r="G278" s="45"/>
      <c r="H278" s="45"/>
      <c r="I278" s="45"/>
      <c r="J278" s="45"/>
      <c r="K278" s="45"/>
      <c r="L278" s="45">
        <v>128.0</v>
      </c>
      <c r="M278" s="45">
        <v>138.0</v>
      </c>
      <c r="N278" s="108">
        <f t="shared" si="10"/>
        <v>5</v>
      </c>
      <c r="O278" s="109">
        <f t="shared" si="3"/>
        <v>0.0390625</v>
      </c>
      <c r="P278" s="110" t="str">
        <f t="shared" si="4"/>
        <v>Aug-2022</v>
      </c>
      <c r="Q278" s="110">
        <f t="shared" si="5"/>
        <v>2022</v>
      </c>
      <c r="R278" s="45"/>
      <c r="S278" s="45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</row>
    <row r="279" ht="18.0" customHeight="1">
      <c r="A279" s="76">
        <v>44796.0</v>
      </c>
      <c r="B279" s="98">
        <f t="shared" si="1"/>
        <v>35</v>
      </c>
      <c r="C279" s="45"/>
      <c r="D279" s="45">
        <v>1.0</v>
      </c>
      <c r="E279" s="45"/>
      <c r="F279" s="45">
        <v>3.0</v>
      </c>
      <c r="G279" s="45"/>
      <c r="H279" s="45">
        <v>2.0</v>
      </c>
      <c r="I279" s="45"/>
      <c r="J279" s="45">
        <v>2.0</v>
      </c>
      <c r="K279" s="45"/>
      <c r="L279" s="45">
        <v>90.0</v>
      </c>
      <c r="M279" s="45">
        <v>94.0</v>
      </c>
      <c r="N279" s="108">
        <f t="shared" si="10"/>
        <v>8</v>
      </c>
      <c r="O279" s="109">
        <f t="shared" si="3"/>
        <v>0.08888888889</v>
      </c>
      <c r="P279" s="110" t="str">
        <f t="shared" si="4"/>
        <v>Aug-2022</v>
      </c>
      <c r="Q279" s="110">
        <f t="shared" si="5"/>
        <v>2022</v>
      </c>
      <c r="R279" s="45"/>
      <c r="S279" s="45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</row>
    <row r="280" ht="18.0" customHeight="1">
      <c r="A280" s="76">
        <v>44797.0</v>
      </c>
      <c r="B280" s="98">
        <f t="shared" si="1"/>
        <v>35</v>
      </c>
      <c r="C280" s="45"/>
      <c r="D280" s="45">
        <v>2.0</v>
      </c>
      <c r="E280" s="45">
        <v>4.0</v>
      </c>
      <c r="F280" s="45">
        <v>4.0</v>
      </c>
      <c r="G280" s="45"/>
      <c r="H280" s="45"/>
      <c r="I280" s="45"/>
      <c r="J280" s="45"/>
      <c r="K280" s="45"/>
      <c r="L280" s="45">
        <v>178.0</v>
      </c>
      <c r="M280" s="45">
        <v>184.0</v>
      </c>
      <c r="N280" s="108">
        <f t="shared" si="10"/>
        <v>10</v>
      </c>
      <c r="O280" s="109">
        <f t="shared" si="3"/>
        <v>0.05617977528</v>
      </c>
      <c r="P280" s="110" t="str">
        <f t="shared" si="4"/>
        <v>Aug-2022</v>
      </c>
      <c r="Q280" s="110">
        <f t="shared" si="5"/>
        <v>2022</v>
      </c>
      <c r="R280" s="45"/>
      <c r="S280" s="45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</row>
    <row r="281" ht="18.0" customHeight="1">
      <c r="A281" s="76">
        <v>44798.0</v>
      </c>
      <c r="B281" s="98">
        <f t="shared" si="1"/>
        <v>35</v>
      </c>
      <c r="C281" s="45"/>
      <c r="D281" s="45">
        <v>1.0</v>
      </c>
      <c r="E281" s="45"/>
      <c r="F281" s="45">
        <v>1.0</v>
      </c>
      <c r="G281" s="45"/>
      <c r="H281" s="45"/>
      <c r="I281" s="45"/>
      <c r="J281" s="45"/>
      <c r="K281" s="45"/>
      <c r="L281" s="45">
        <v>95.0</v>
      </c>
      <c r="M281" s="45">
        <v>115.0</v>
      </c>
      <c r="N281" s="108">
        <f t="shared" si="10"/>
        <v>2</v>
      </c>
      <c r="O281" s="109">
        <f t="shared" si="3"/>
        <v>0.02105263158</v>
      </c>
      <c r="P281" s="110" t="str">
        <f t="shared" si="4"/>
        <v>Aug-2022</v>
      </c>
      <c r="Q281" s="110">
        <f t="shared" si="5"/>
        <v>2022</v>
      </c>
      <c r="R281" s="45"/>
      <c r="S281" s="45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</row>
    <row r="282" ht="18.0" customHeight="1">
      <c r="A282" s="76">
        <v>44798.0</v>
      </c>
      <c r="B282" s="98">
        <f t="shared" si="1"/>
        <v>35</v>
      </c>
      <c r="C282" s="45"/>
      <c r="D282" s="45">
        <v>1.0</v>
      </c>
      <c r="E282" s="45">
        <v>1.0</v>
      </c>
      <c r="F282" s="45"/>
      <c r="G282" s="45"/>
      <c r="H282" s="45"/>
      <c r="I282" s="45"/>
      <c r="J282" s="45"/>
      <c r="K282" s="45"/>
      <c r="L282" s="45">
        <v>124.0</v>
      </c>
      <c r="M282" s="45">
        <v>132.0</v>
      </c>
      <c r="N282" s="108">
        <f t="shared" si="10"/>
        <v>2</v>
      </c>
      <c r="O282" s="109">
        <f t="shared" si="3"/>
        <v>0.01612903226</v>
      </c>
      <c r="P282" s="110" t="str">
        <f t="shared" si="4"/>
        <v>Aug-2022</v>
      </c>
      <c r="Q282" s="110">
        <f t="shared" si="5"/>
        <v>2022</v>
      </c>
      <c r="R282" s="45"/>
      <c r="S282" s="45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</row>
    <row r="283" ht="18.0" customHeight="1">
      <c r="A283" s="76">
        <v>44798.0</v>
      </c>
      <c r="B283" s="98">
        <f t="shared" si="1"/>
        <v>35</v>
      </c>
      <c r="C283" s="45"/>
      <c r="D283" s="45"/>
      <c r="E283" s="45"/>
      <c r="F283" s="45">
        <v>4.0</v>
      </c>
      <c r="G283" s="45"/>
      <c r="H283" s="45"/>
      <c r="I283" s="45"/>
      <c r="J283" s="45"/>
      <c r="K283" s="45"/>
      <c r="L283" s="45">
        <v>108.0</v>
      </c>
      <c r="M283" s="45">
        <v>128.0</v>
      </c>
      <c r="N283" s="108">
        <f t="shared" si="10"/>
        <v>4</v>
      </c>
      <c r="O283" s="109">
        <f t="shared" si="3"/>
        <v>0.03703703704</v>
      </c>
      <c r="P283" s="110" t="str">
        <f t="shared" si="4"/>
        <v>Aug-2022</v>
      </c>
      <c r="Q283" s="110">
        <f t="shared" si="5"/>
        <v>2022</v>
      </c>
      <c r="R283" s="45"/>
      <c r="S283" s="45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</row>
    <row r="284" ht="18.0" customHeight="1">
      <c r="A284" s="76">
        <v>44798.0</v>
      </c>
      <c r="B284" s="98">
        <f t="shared" si="1"/>
        <v>35</v>
      </c>
      <c r="C284" s="45"/>
      <c r="D284" s="45">
        <v>1.0</v>
      </c>
      <c r="E284" s="45"/>
      <c r="F284" s="45">
        <v>1.0</v>
      </c>
      <c r="G284" s="45"/>
      <c r="H284" s="45"/>
      <c r="I284" s="45"/>
      <c r="J284" s="45"/>
      <c r="K284" s="45">
        <v>16.0</v>
      </c>
      <c r="L284" s="45">
        <v>145.0</v>
      </c>
      <c r="M284" s="45">
        <v>156.0</v>
      </c>
      <c r="N284" s="108">
        <f t="shared" si="10"/>
        <v>18</v>
      </c>
      <c r="O284" s="109">
        <f t="shared" si="3"/>
        <v>0.124137931</v>
      </c>
      <c r="P284" s="110" t="str">
        <f t="shared" si="4"/>
        <v>Aug-2022</v>
      </c>
      <c r="Q284" s="110">
        <f t="shared" si="5"/>
        <v>2022</v>
      </c>
      <c r="R284" s="45"/>
      <c r="S284" s="45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</row>
    <row r="285" ht="18.0" customHeight="1">
      <c r="A285" s="76">
        <v>44800.0</v>
      </c>
      <c r="B285" s="98">
        <f t="shared" si="1"/>
        <v>35</v>
      </c>
      <c r="C285" s="45"/>
      <c r="D285" s="45"/>
      <c r="E285" s="45">
        <v>2.0</v>
      </c>
      <c r="F285" s="45">
        <v>2.0</v>
      </c>
      <c r="G285" s="45"/>
      <c r="H285" s="45"/>
      <c r="I285" s="45"/>
      <c r="J285" s="45"/>
      <c r="K285" s="45"/>
      <c r="L285" s="45">
        <v>150.0</v>
      </c>
      <c r="M285" s="45">
        <v>304.0</v>
      </c>
      <c r="N285" s="108">
        <f t="shared" si="10"/>
        <v>4</v>
      </c>
      <c r="O285" s="109">
        <f t="shared" si="3"/>
        <v>0.02666666667</v>
      </c>
      <c r="P285" s="110" t="str">
        <f t="shared" si="4"/>
        <v>Aug-2022</v>
      </c>
      <c r="Q285" s="110">
        <f t="shared" si="5"/>
        <v>2022</v>
      </c>
      <c r="R285" s="45"/>
      <c r="S285" s="45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</row>
    <row r="286" ht="18.0" customHeight="1">
      <c r="A286" s="76">
        <v>44800.0</v>
      </c>
      <c r="B286" s="98">
        <f t="shared" si="1"/>
        <v>35</v>
      </c>
      <c r="C286" s="45"/>
      <c r="D286" s="45">
        <v>2.0</v>
      </c>
      <c r="E286" s="45"/>
      <c r="F286" s="45">
        <v>6.0</v>
      </c>
      <c r="G286" s="45"/>
      <c r="H286" s="45"/>
      <c r="I286" s="45"/>
      <c r="J286" s="45"/>
      <c r="K286" s="45">
        <v>33.0</v>
      </c>
      <c r="L286" s="45">
        <v>191.0</v>
      </c>
      <c r="M286" s="45">
        <v>384.0</v>
      </c>
      <c r="N286" s="108">
        <f t="shared" si="10"/>
        <v>41</v>
      </c>
      <c r="O286" s="109">
        <f t="shared" si="3"/>
        <v>0.2146596859</v>
      </c>
      <c r="P286" s="110" t="str">
        <f t="shared" si="4"/>
        <v>Aug-2022</v>
      </c>
      <c r="Q286" s="110">
        <f t="shared" si="5"/>
        <v>2022</v>
      </c>
      <c r="R286" s="45"/>
      <c r="S286" s="45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</row>
    <row r="287" ht="18.0" customHeight="1">
      <c r="A287" s="76">
        <v>44802.0</v>
      </c>
      <c r="B287" s="98">
        <f t="shared" si="1"/>
        <v>36</v>
      </c>
      <c r="C287" s="45"/>
      <c r="D287" s="45"/>
      <c r="E287" s="45">
        <v>4.0</v>
      </c>
      <c r="F287" s="45">
        <v>14.0</v>
      </c>
      <c r="G287" s="45"/>
      <c r="H287" s="45"/>
      <c r="I287" s="45"/>
      <c r="J287" s="45"/>
      <c r="K287" s="45"/>
      <c r="L287" s="45">
        <v>187.0</v>
      </c>
      <c r="M287" s="45">
        <v>357.0</v>
      </c>
      <c r="N287" s="108">
        <f t="shared" si="10"/>
        <v>18</v>
      </c>
      <c r="O287" s="109">
        <f t="shared" si="3"/>
        <v>0.09625668449</v>
      </c>
      <c r="P287" s="110" t="str">
        <f t="shared" si="4"/>
        <v>Aug-2022</v>
      </c>
      <c r="Q287" s="110">
        <f t="shared" si="5"/>
        <v>2022</v>
      </c>
      <c r="R287" s="45"/>
      <c r="S287" s="45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</row>
    <row r="288" ht="18.0" customHeight="1">
      <c r="A288" s="76">
        <v>44802.0</v>
      </c>
      <c r="B288" s="98">
        <f t="shared" si="1"/>
        <v>36</v>
      </c>
      <c r="C288" s="45"/>
      <c r="D288" s="45"/>
      <c r="E288" s="45"/>
      <c r="F288" s="45">
        <v>2.0</v>
      </c>
      <c r="G288" s="45"/>
      <c r="H288" s="45"/>
      <c r="I288" s="45"/>
      <c r="J288" s="45"/>
      <c r="K288" s="45">
        <v>38.0</v>
      </c>
      <c r="L288" s="45">
        <v>231.0</v>
      </c>
      <c r="M288" s="45">
        <v>433.0</v>
      </c>
      <c r="N288" s="108">
        <f t="shared" si="10"/>
        <v>40</v>
      </c>
      <c r="O288" s="109">
        <f t="shared" si="3"/>
        <v>0.1731601732</v>
      </c>
      <c r="P288" s="110" t="str">
        <f t="shared" si="4"/>
        <v>Aug-2022</v>
      </c>
      <c r="Q288" s="110">
        <f t="shared" si="5"/>
        <v>2022</v>
      </c>
      <c r="R288" s="45"/>
      <c r="S288" s="45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</row>
    <row r="289" ht="18.0" customHeight="1">
      <c r="A289" s="76">
        <v>44805.54722222222</v>
      </c>
      <c r="B289" s="98">
        <f t="shared" si="1"/>
        <v>36</v>
      </c>
      <c r="C289" s="45">
        <v>1.0</v>
      </c>
      <c r="D289" s="45">
        <v>3.0</v>
      </c>
      <c r="E289" s="45">
        <v>0.0</v>
      </c>
      <c r="F289" s="45">
        <v>16.0</v>
      </c>
      <c r="G289" s="45"/>
      <c r="H289" s="45">
        <v>16.0</v>
      </c>
      <c r="I289" s="45"/>
      <c r="J289" s="45">
        <v>0.0</v>
      </c>
      <c r="K289" s="45"/>
      <c r="L289" s="45">
        <v>671.0</v>
      </c>
      <c r="M289" s="45">
        <v>712.0</v>
      </c>
      <c r="N289" s="108">
        <f t="shared" si="10"/>
        <v>36</v>
      </c>
      <c r="O289" s="109">
        <f t="shared" si="3"/>
        <v>0.05365126677</v>
      </c>
      <c r="P289" s="110" t="str">
        <f t="shared" si="4"/>
        <v>Sep-2022</v>
      </c>
      <c r="Q289" s="110">
        <f t="shared" si="5"/>
        <v>2022</v>
      </c>
      <c r="R289" s="45"/>
      <c r="S289" s="45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</row>
    <row r="290" ht="18.0" customHeight="1">
      <c r="A290" s="76">
        <v>44805.54722222222</v>
      </c>
      <c r="B290" s="98">
        <f t="shared" si="1"/>
        <v>36</v>
      </c>
      <c r="C290" s="45">
        <v>0.0</v>
      </c>
      <c r="D290" s="45">
        <v>8.0</v>
      </c>
      <c r="E290" s="45">
        <v>0.0</v>
      </c>
      <c r="F290" s="45">
        <v>26.0</v>
      </c>
      <c r="G290" s="45"/>
      <c r="H290" s="45">
        <v>14.0</v>
      </c>
      <c r="I290" s="45"/>
      <c r="J290" s="45">
        <v>0.0</v>
      </c>
      <c r="K290" s="45"/>
      <c r="L290" s="45">
        <v>513.0</v>
      </c>
      <c r="M290" s="45">
        <v>540.0</v>
      </c>
      <c r="N290" s="108">
        <f t="shared" si="10"/>
        <v>48</v>
      </c>
      <c r="O290" s="109">
        <f t="shared" si="3"/>
        <v>0.09356725146</v>
      </c>
      <c r="P290" s="110" t="str">
        <f t="shared" si="4"/>
        <v>Sep-2022</v>
      </c>
      <c r="Q290" s="110">
        <f t="shared" si="5"/>
        <v>2022</v>
      </c>
      <c r="R290" s="45"/>
      <c r="S290" s="45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</row>
    <row r="291" ht="18.0" customHeight="1">
      <c r="A291" s="76">
        <v>44805.54722222222</v>
      </c>
      <c r="B291" s="98">
        <f t="shared" si="1"/>
        <v>36</v>
      </c>
      <c r="C291" s="45">
        <v>0.0</v>
      </c>
      <c r="D291" s="45">
        <v>0.0</v>
      </c>
      <c r="E291" s="45">
        <v>0.0</v>
      </c>
      <c r="F291" s="45">
        <v>9.0</v>
      </c>
      <c r="G291" s="45"/>
      <c r="H291" s="45">
        <v>46.0</v>
      </c>
      <c r="I291" s="45"/>
      <c r="J291" s="45">
        <v>0.0</v>
      </c>
      <c r="K291" s="45"/>
      <c r="L291" s="45">
        <v>567.0</v>
      </c>
      <c r="M291" s="45">
        <v>599.0</v>
      </c>
      <c r="N291" s="108">
        <f t="shared" si="10"/>
        <v>55</v>
      </c>
      <c r="O291" s="109">
        <f t="shared" si="3"/>
        <v>0.09700176367</v>
      </c>
      <c r="P291" s="110" t="str">
        <f t="shared" si="4"/>
        <v>Sep-2022</v>
      </c>
      <c r="Q291" s="110">
        <f t="shared" si="5"/>
        <v>2022</v>
      </c>
      <c r="R291" s="45"/>
      <c r="S291" s="45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</row>
    <row r="292" ht="18.0" customHeight="1">
      <c r="A292" s="76">
        <v>44805.631250000006</v>
      </c>
      <c r="B292" s="98">
        <f t="shared" si="1"/>
        <v>36</v>
      </c>
      <c r="C292" s="45">
        <v>0.0</v>
      </c>
      <c r="D292" s="45">
        <v>1.0</v>
      </c>
      <c r="E292" s="45">
        <v>5.0</v>
      </c>
      <c r="F292" s="45">
        <v>7.0</v>
      </c>
      <c r="G292" s="45"/>
      <c r="H292" s="45">
        <v>0.0</v>
      </c>
      <c r="I292" s="45"/>
      <c r="J292" s="45">
        <v>0.0</v>
      </c>
      <c r="K292" s="45"/>
      <c r="L292" s="45">
        <v>366.0</v>
      </c>
      <c r="M292" s="45">
        <v>374.0</v>
      </c>
      <c r="N292" s="108">
        <f t="shared" si="10"/>
        <v>13</v>
      </c>
      <c r="O292" s="109">
        <f t="shared" si="3"/>
        <v>0.03551912568</v>
      </c>
      <c r="P292" s="110" t="str">
        <f t="shared" si="4"/>
        <v>Sep-2022</v>
      </c>
      <c r="Q292" s="110">
        <f t="shared" si="5"/>
        <v>2022</v>
      </c>
      <c r="R292" s="45"/>
      <c r="S292" s="45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</row>
    <row r="293" ht="18.0" customHeight="1">
      <c r="A293" s="76">
        <v>44806.756250000006</v>
      </c>
      <c r="B293" s="98">
        <f t="shared" si="1"/>
        <v>36</v>
      </c>
      <c r="C293" s="45">
        <v>0.0</v>
      </c>
      <c r="D293" s="45">
        <v>0.0</v>
      </c>
      <c r="E293" s="45">
        <v>0.0</v>
      </c>
      <c r="F293" s="45">
        <v>1.0</v>
      </c>
      <c r="G293" s="45"/>
      <c r="H293" s="45">
        <v>0.0</v>
      </c>
      <c r="I293" s="45"/>
      <c r="J293" s="45">
        <v>0.0</v>
      </c>
      <c r="K293" s="45"/>
      <c r="L293" s="45">
        <v>165.0</v>
      </c>
      <c r="M293" s="45">
        <v>169.0</v>
      </c>
      <c r="N293" s="108">
        <f t="shared" si="10"/>
        <v>1</v>
      </c>
      <c r="O293" s="109">
        <f t="shared" si="3"/>
        <v>0.006060606061</v>
      </c>
      <c r="P293" s="110" t="str">
        <f t="shared" si="4"/>
        <v>Sep-2022</v>
      </c>
      <c r="Q293" s="110">
        <f t="shared" si="5"/>
        <v>2022</v>
      </c>
      <c r="R293" s="45"/>
      <c r="S293" s="45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</row>
    <row r="294" ht="18.0" customHeight="1">
      <c r="A294" s="76">
        <v>44806.756250000006</v>
      </c>
      <c r="B294" s="98">
        <f t="shared" si="1"/>
        <v>36</v>
      </c>
      <c r="C294" s="45">
        <v>0.0</v>
      </c>
      <c r="D294" s="45">
        <v>0.0</v>
      </c>
      <c r="E294" s="45">
        <v>0.0</v>
      </c>
      <c r="F294" s="45">
        <v>5.0</v>
      </c>
      <c r="G294" s="45"/>
      <c r="H294" s="45">
        <v>0.0</v>
      </c>
      <c r="I294" s="45"/>
      <c r="J294" s="45">
        <v>0.0</v>
      </c>
      <c r="K294" s="45">
        <v>18.0</v>
      </c>
      <c r="L294" s="45">
        <v>232.0</v>
      </c>
      <c r="M294" s="45">
        <v>236.0</v>
      </c>
      <c r="N294" s="108">
        <f t="shared" si="10"/>
        <v>23</v>
      </c>
      <c r="O294" s="109">
        <f t="shared" si="3"/>
        <v>0.09913793103</v>
      </c>
      <c r="P294" s="110" t="str">
        <f t="shared" si="4"/>
        <v>Sep-2022</v>
      </c>
      <c r="Q294" s="110">
        <f t="shared" si="5"/>
        <v>2022</v>
      </c>
      <c r="R294" s="45"/>
      <c r="S294" s="45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</row>
    <row r="295" ht="18.0" customHeight="1">
      <c r="A295" s="76">
        <v>44806.756250000006</v>
      </c>
      <c r="B295" s="98">
        <f t="shared" si="1"/>
        <v>36</v>
      </c>
      <c r="C295" s="45">
        <v>0.0</v>
      </c>
      <c r="D295" s="45">
        <v>0.0</v>
      </c>
      <c r="E295" s="45">
        <v>0.0</v>
      </c>
      <c r="F295" s="45">
        <v>0.0</v>
      </c>
      <c r="G295" s="45"/>
      <c r="H295" s="45">
        <v>0.0</v>
      </c>
      <c r="I295" s="45"/>
      <c r="J295" s="45">
        <v>0.0</v>
      </c>
      <c r="K295" s="45">
        <v>28.0</v>
      </c>
      <c r="L295" s="45">
        <v>182.0</v>
      </c>
      <c r="M295" s="45">
        <v>185.0</v>
      </c>
      <c r="N295" s="108">
        <f t="shared" si="10"/>
        <v>28</v>
      </c>
      <c r="O295" s="109">
        <f t="shared" si="3"/>
        <v>0.1538461538</v>
      </c>
      <c r="P295" s="110" t="str">
        <f t="shared" si="4"/>
        <v>Sep-2022</v>
      </c>
      <c r="Q295" s="110">
        <f t="shared" si="5"/>
        <v>2022</v>
      </c>
      <c r="R295" s="45"/>
      <c r="S295" s="45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</row>
    <row r="296" ht="18.0" customHeight="1">
      <c r="A296" s="76">
        <v>44806.756250000006</v>
      </c>
      <c r="B296" s="98">
        <f t="shared" si="1"/>
        <v>36</v>
      </c>
      <c r="C296" s="45">
        <v>0.0</v>
      </c>
      <c r="D296" s="45">
        <v>0.0</v>
      </c>
      <c r="E296" s="45">
        <v>29.0</v>
      </c>
      <c r="F296" s="45">
        <v>8.0</v>
      </c>
      <c r="G296" s="45">
        <v>1.0</v>
      </c>
      <c r="H296" s="45">
        <v>0.0</v>
      </c>
      <c r="I296" s="45"/>
      <c r="J296" s="45">
        <v>0.0</v>
      </c>
      <c r="K296" s="45"/>
      <c r="L296" s="45">
        <v>159.0</v>
      </c>
      <c r="M296" s="45">
        <v>167.0</v>
      </c>
      <c r="N296" s="108">
        <f t="shared" si="10"/>
        <v>38</v>
      </c>
      <c r="O296" s="109">
        <f t="shared" si="3"/>
        <v>0.2389937107</v>
      </c>
      <c r="P296" s="110" t="str">
        <f t="shared" si="4"/>
        <v>Sep-2022</v>
      </c>
      <c r="Q296" s="110">
        <f t="shared" si="5"/>
        <v>2022</v>
      </c>
      <c r="R296" s="45"/>
      <c r="S296" s="45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</row>
    <row r="297" ht="18.0" customHeight="1">
      <c r="A297" s="76">
        <v>44807.464583333334</v>
      </c>
      <c r="B297" s="98">
        <f t="shared" si="1"/>
        <v>36</v>
      </c>
      <c r="C297" s="45">
        <v>0.0</v>
      </c>
      <c r="D297" s="45">
        <v>0.0</v>
      </c>
      <c r="E297" s="45">
        <v>1.0</v>
      </c>
      <c r="F297" s="45">
        <v>0.0</v>
      </c>
      <c r="G297" s="45"/>
      <c r="H297" s="45">
        <v>0.0</v>
      </c>
      <c r="I297" s="45"/>
      <c r="J297" s="45">
        <v>0.0</v>
      </c>
      <c r="K297" s="45"/>
      <c r="L297" s="45">
        <v>130.0</v>
      </c>
      <c r="M297" s="45">
        <v>133.0</v>
      </c>
      <c r="N297" s="108">
        <f t="shared" si="10"/>
        <v>1</v>
      </c>
      <c r="O297" s="109">
        <f t="shared" si="3"/>
        <v>0.007692307692</v>
      </c>
      <c r="P297" s="110" t="str">
        <f t="shared" si="4"/>
        <v>Sep-2022</v>
      </c>
      <c r="Q297" s="110">
        <f t="shared" si="5"/>
        <v>2022</v>
      </c>
      <c r="R297" s="45"/>
      <c r="S297" s="45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</row>
    <row r="298" ht="18.0" customHeight="1">
      <c r="A298" s="76">
        <v>44807.464583333334</v>
      </c>
      <c r="B298" s="98">
        <f t="shared" si="1"/>
        <v>36</v>
      </c>
      <c r="C298" s="45">
        <v>0.0</v>
      </c>
      <c r="D298" s="45">
        <v>0.0</v>
      </c>
      <c r="E298" s="45">
        <v>0.0</v>
      </c>
      <c r="F298" s="45">
        <v>0.0</v>
      </c>
      <c r="G298" s="45"/>
      <c r="H298" s="45">
        <v>0.0</v>
      </c>
      <c r="I298" s="45"/>
      <c r="J298" s="45">
        <v>0.0</v>
      </c>
      <c r="K298" s="45">
        <v>23.0</v>
      </c>
      <c r="L298" s="45">
        <v>151.0</v>
      </c>
      <c r="M298" s="45">
        <v>154.0</v>
      </c>
      <c r="N298" s="108">
        <f t="shared" si="10"/>
        <v>23</v>
      </c>
      <c r="O298" s="109">
        <f t="shared" si="3"/>
        <v>0.1523178808</v>
      </c>
      <c r="P298" s="110" t="str">
        <f t="shared" si="4"/>
        <v>Sep-2022</v>
      </c>
      <c r="Q298" s="110">
        <f t="shared" si="5"/>
        <v>2022</v>
      </c>
      <c r="R298" s="45"/>
      <c r="S298" s="45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</row>
    <row r="299" ht="18.0" customHeight="1">
      <c r="A299" s="76">
        <v>44807.67291666667</v>
      </c>
      <c r="B299" s="98">
        <f t="shared" si="1"/>
        <v>36</v>
      </c>
      <c r="C299" s="45">
        <v>0.0</v>
      </c>
      <c r="D299" s="45">
        <v>0.0</v>
      </c>
      <c r="E299" s="45">
        <v>9.0</v>
      </c>
      <c r="F299" s="45">
        <v>1.0</v>
      </c>
      <c r="G299" s="45">
        <v>1.0</v>
      </c>
      <c r="H299" s="45">
        <v>0.0</v>
      </c>
      <c r="I299" s="45"/>
      <c r="J299" s="45">
        <v>0.0</v>
      </c>
      <c r="K299" s="45"/>
      <c r="L299" s="45">
        <v>132.0</v>
      </c>
      <c r="M299" s="45">
        <v>135.0</v>
      </c>
      <c r="N299" s="108">
        <f t="shared" si="10"/>
        <v>11</v>
      </c>
      <c r="O299" s="109">
        <f t="shared" si="3"/>
        <v>0.08333333333</v>
      </c>
      <c r="P299" s="110" t="str">
        <f t="shared" si="4"/>
        <v>Sep-2022</v>
      </c>
      <c r="Q299" s="110">
        <f t="shared" si="5"/>
        <v>2022</v>
      </c>
      <c r="R299" s="45"/>
      <c r="S299" s="45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</row>
    <row r="300" ht="18.0" customHeight="1">
      <c r="A300" s="76">
        <v>44808.464583333334</v>
      </c>
      <c r="B300" s="98">
        <f t="shared" si="1"/>
        <v>37</v>
      </c>
      <c r="C300" s="45">
        <v>0.0</v>
      </c>
      <c r="D300" s="45">
        <v>0.0</v>
      </c>
      <c r="E300" s="45">
        <v>0.0</v>
      </c>
      <c r="F300" s="45">
        <v>0.0</v>
      </c>
      <c r="G300" s="45"/>
      <c r="H300" s="45">
        <v>0.0</v>
      </c>
      <c r="I300" s="45"/>
      <c r="J300" s="45">
        <v>0.0</v>
      </c>
      <c r="K300" s="45">
        <v>2.0</v>
      </c>
      <c r="L300" s="45">
        <v>142.0</v>
      </c>
      <c r="M300" s="45">
        <v>144.0</v>
      </c>
      <c r="N300" s="108">
        <f t="shared" si="10"/>
        <v>2</v>
      </c>
      <c r="O300" s="109">
        <f t="shared" si="3"/>
        <v>0.01408450704</v>
      </c>
      <c r="P300" s="110" t="str">
        <f t="shared" si="4"/>
        <v>Sep-2022</v>
      </c>
      <c r="Q300" s="110">
        <f t="shared" si="5"/>
        <v>2022</v>
      </c>
      <c r="R300" s="45"/>
      <c r="S300" s="45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</row>
    <row r="301" ht="18.0" customHeight="1">
      <c r="A301" s="76">
        <v>44808.714583333334</v>
      </c>
      <c r="B301" s="98">
        <f t="shared" si="1"/>
        <v>37</v>
      </c>
      <c r="C301" s="45">
        <v>0.0</v>
      </c>
      <c r="D301" s="45">
        <v>0.0</v>
      </c>
      <c r="E301" s="45">
        <v>1.0</v>
      </c>
      <c r="F301" s="45">
        <v>0.0</v>
      </c>
      <c r="G301" s="45"/>
      <c r="H301" s="45">
        <v>0.0</v>
      </c>
      <c r="I301" s="45"/>
      <c r="J301" s="45">
        <v>0.0</v>
      </c>
      <c r="K301" s="45"/>
      <c r="L301" s="45">
        <v>101.0</v>
      </c>
      <c r="M301" s="45">
        <v>104.0</v>
      </c>
      <c r="N301" s="108">
        <f t="shared" si="10"/>
        <v>1</v>
      </c>
      <c r="O301" s="109">
        <f t="shared" si="3"/>
        <v>0.009900990099</v>
      </c>
      <c r="P301" s="110" t="str">
        <f t="shared" si="4"/>
        <v>Sep-2022</v>
      </c>
      <c r="Q301" s="110">
        <f t="shared" si="5"/>
        <v>2022</v>
      </c>
      <c r="R301" s="45"/>
      <c r="S301" s="45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</row>
    <row r="302" ht="18.0" customHeight="1">
      <c r="A302" s="76">
        <v>44808.714583333334</v>
      </c>
      <c r="B302" s="98">
        <f t="shared" si="1"/>
        <v>37</v>
      </c>
      <c r="C302" s="45">
        <v>6.0</v>
      </c>
      <c r="D302" s="45">
        <v>0.0</v>
      </c>
      <c r="E302" s="45">
        <v>0.0</v>
      </c>
      <c r="F302" s="45">
        <v>2.0</v>
      </c>
      <c r="G302" s="45"/>
      <c r="H302" s="45">
        <v>0.0</v>
      </c>
      <c r="I302" s="45"/>
      <c r="J302" s="45">
        <v>0.0</v>
      </c>
      <c r="K302" s="45"/>
      <c r="L302" s="45">
        <v>118.0</v>
      </c>
      <c r="M302" s="45">
        <v>120.0</v>
      </c>
      <c r="N302" s="108">
        <f t="shared" si="10"/>
        <v>8</v>
      </c>
      <c r="O302" s="109">
        <f t="shared" si="3"/>
        <v>0.06779661017</v>
      </c>
      <c r="P302" s="110" t="str">
        <f t="shared" si="4"/>
        <v>Sep-2022</v>
      </c>
      <c r="Q302" s="110">
        <f t="shared" si="5"/>
        <v>2022</v>
      </c>
      <c r="R302" s="45"/>
      <c r="S302" s="45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</row>
    <row r="303" ht="18.0" customHeight="1">
      <c r="A303" s="76">
        <v>44809.54791666667</v>
      </c>
      <c r="B303" s="98">
        <f t="shared" si="1"/>
        <v>37</v>
      </c>
      <c r="C303" s="45">
        <v>0.0</v>
      </c>
      <c r="D303" s="45">
        <v>0.0</v>
      </c>
      <c r="E303" s="45">
        <v>4.0</v>
      </c>
      <c r="F303" s="45">
        <v>3.0</v>
      </c>
      <c r="G303" s="45"/>
      <c r="H303" s="45">
        <v>0.0</v>
      </c>
      <c r="I303" s="45"/>
      <c r="J303" s="45">
        <v>0.0</v>
      </c>
      <c r="K303" s="45"/>
      <c r="L303" s="45">
        <v>166.0</v>
      </c>
      <c r="M303" s="45">
        <v>167.0</v>
      </c>
      <c r="N303" s="108">
        <f t="shared" si="10"/>
        <v>7</v>
      </c>
      <c r="O303" s="109">
        <f t="shared" si="3"/>
        <v>0.0421686747</v>
      </c>
      <c r="P303" s="110" t="str">
        <f t="shared" si="4"/>
        <v>Sep-2022</v>
      </c>
      <c r="Q303" s="110">
        <f t="shared" si="5"/>
        <v>2022</v>
      </c>
      <c r="R303" s="45"/>
      <c r="S303" s="45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</row>
    <row r="304" ht="18.0" customHeight="1">
      <c r="A304" s="76">
        <v>44811.631250000006</v>
      </c>
      <c r="B304" s="98">
        <f t="shared" si="1"/>
        <v>37</v>
      </c>
      <c r="C304" s="45">
        <v>3.0</v>
      </c>
      <c r="D304" s="45">
        <v>0.0</v>
      </c>
      <c r="E304" s="45">
        <v>0.0</v>
      </c>
      <c r="F304" s="45">
        <v>2.0</v>
      </c>
      <c r="G304" s="45"/>
      <c r="H304" s="45">
        <v>0.0</v>
      </c>
      <c r="I304" s="45"/>
      <c r="J304" s="45">
        <v>0.0</v>
      </c>
      <c r="K304" s="45"/>
      <c r="L304" s="45">
        <v>180.0</v>
      </c>
      <c r="M304" s="45">
        <v>180.0</v>
      </c>
      <c r="N304" s="108">
        <f t="shared" si="10"/>
        <v>5</v>
      </c>
      <c r="O304" s="109">
        <f t="shared" si="3"/>
        <v>0.02777777778</v>
      </c>
      <c r="P304" s="110" t="str">
        <f t="shared" si="4"/>
        <v>Sep-2022</v>
      </c>
      <c r="Q304" s="110">
        <f t="shared" si="5"/>
        <v>2022</v>
      </c>
      <c r="R304" s="45"/>
      <c r="S304" s="45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</row>
    <row r="305" ht="18.0" customHeight="1">
      <c r="A305" s="76">
        <v>44812.464583333334</v>
      </c>
      <c r="B305" s="98">
        <f t="shared" si="1"/>
        <v>37</v>
      </c>
      <c r="C305" s="45">
        <v>0.0</v>
      </c>
      <c r="D305" s="45">
        <v>1.0</v>
      </c>
      <c r="E305" s="45">
        <v>8.0</v>
      </c>
      <c r="F305" s="45">
        <v>2.0</v>
      </c>
      <c r="G305" s="45"/>
      <c r="H305" s="45">
        <v>0.0</v>
      </c>
      <c r="I305" s="45"/>
      <c r="J305" s="45">
        <v>0.0</v>
      </c>
      <c r="K305" s="45"/>
      <c r="L305" s="45">
        <v>146.0</v>
      </c>
      <c r="M305" s="45">
        <v>153.0</v>
      </c>
      <c r="N305" s="108">
        <f t="shared" si="10"/>
        <v>11</v>
      </c>
      <c r="O305" s="109">
        <f t="shared" si="3"/>
        <v>0.07534246575</v>
      </c>
      <c r="P305" s="110" t="str">
        <f t="shared" si="4"/>
        <v>Sep-2022</v>
      </c>
      <c r="Q305" s="110">
        <f t="shared" si="5"/>
        <v>2022</v>
      </c>
      <c r="R305" s="45"/>
      <c r="S305" s="45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</row>
    <row r="306" ht="18.0" customHeight="1">
      <c r="A306" s="76">
        <v>44812.464583333334</v>
      </c>
      <c r="B306" s="98">
        <f t="shared" si="1"/>
        <v>37</v>
      </c>
      <c r="C306" s="45">
        <v>0.0</v>
      </c>
      <c r="D306" s="45">
        <v>0.0</v>
      </c>
      <c r="E306" s="45">
        <v>0.0</v>
      </c>
      <c r="F306" s="45">
        <v>0.0</v>
      </c>
      <c r="G306" s="45"/>
      <c r="H306" s="45">
        <v>0.0</v>
      </c>
      <c r="I306" s="45"/>
      <c r="J306" s="45">
        <v>0.0</v>
      </c>
      <c r="K306" s="45">
        <v>19.0</v>
      </c>
      <c r="L306" s="45">
        <v>171.0</v>
      </c>
      <c r="M306" s="45">
        <v>176.0</v>
      </c>
      <c r="N306" s="108">
        <f t="shared" si="10"/>
        <v>19</v>
      </c>
      <c r="O306" s="109">
        <f t="shared" si="3"/>
        <v>0.1111111111</v>
      </c>
      <c r="P306" s="110" t="str">
        <f t="shared" si="4"/>
        <v>Sep-2022</v>
      </c>
      <c r="Q306" s="110">
        <f t="shared" si="5"/>
        <v>2022</v>
      </c>
      <c r="R306" s="45"/>
      <c r="S306" s="45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</row>
    <row r="307" ht="18.0" customHeight="1">
      <c r="A307" s="76">
        <v>44812.67291666667</v>
      </c>
      <c r="B307" s="98">
        <f t="shared" si="1"/>
        <v>37</v>
      </c>
      <c r="C307" s="45">
        <v>0.0</v>
      </c>
      <c r="D307" s="45">
        <v>0.0</v>
      </c>
      <c r="E307" s="45">
        <v>1.0</v>
      </c>
      <c r="F307" s="45">
        <v>5.0</v>
      </c>
      <c r="G307" s="45"/>
      <c r="H307" s="45">
        <v>0.0</v>
      </c>
      <c r="I307" s="45"/>
      <c r="J307" s="45">
        <v>0.0</v>
      </c>
      <c r="K307" s="45"/>
      <c r="L307" s="45">
        <v>123.0</v>
      </c>
      <c r="M307" s="45">
        <v>126.0</v>
      </c>
      <c r="N307" s="108">
        <f t="shared" si="10"/>
        <v>6</v>
      </c>
      <c r="O307" s="109">
        <f t="shared" si="3"/>
        <v>0.0487804878</v>
      </c>
      <c r="P307" s="110" t="str">
        <f t="shared" si="4"/>
        <v>Sep-2022</v>
      </c>
      <c r="Q307" s="110">
        <f t="shared" si="5"/>
        <v>2022</v>
      </c>
      <c r="R307" s="45"/>
      <c r="S307" s="45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</row>
    <row r="308" ht="18.0" customHeight="1">
      <c r="A308" s="76">
        <v>44813.42291666667</v>
      </c>
      <c r="B308" s="98">
        <f t="shared" si="1"/>
        <v>37</v>
      </c>
      <c r="C308" s="45">
        <v>0.0</v>
      </c>
      <c r="D308" s="45">
        <v>0.0</v>
      </c>
      <c r="E308" s="45">
        <v>0.0</v>
      </c>
      <c r="F308" s="45">
        <v>3.0</v>
      </c>
      <c r="G308" s="45"/>
      <c r="H308" s="45">
        <v>0.0</v>
      </c>
      <c r="I308" s="45"/>
      <c r="J308" s="45">
        <v>0.0</v>
      </c>
      <c r="K308" s="45"/>
      <c r="L308" s="45">
        <v>107.0</v>
      </c>
      <c r="M308" s="45">
        <v>109.0</v>
      </c>
      <c r="N308" s="108">
        <f t="shared" si="10"/>
        <v>3</v>
      </c>
      <c r="O308" s="109">
        <f t="shared" si="3"/>
        <v>0.02803738318</v>
      </c>
      <c r="P308" s="110" t="str">
        <f t="shared" si="4"/>
        <v>Sep-2022</v>
      </c>
      <c r="Q308" s="110">
        <f t="shared" si="5"/>
        <v>2022</v>
      </c>
      <c r="R308" s="45"/>
      <c r="S308" s="45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</row>
    <row r="309" ht="18.0" customHeight="1">
      <c r="A309" s="76">
        <v>44814.339583333334</v>
      </c>
      <c r="B309" s="98">
        <f t="shared" si="1"/>
        <v>37</v>
      </c>
      <c r="C309" s="45">
        <v>0.0</v>
      </c>
      <c r="D309" s="45">
        <v>0.0</v>
      </c>
      <c r="E309" s="45">
        <v>0.0</v>
      </c>
      <c r="F309" s="45">
        <v>5.0</v>
      </c>
      <c r="G309" s="45"/>
      <c r="H309" s="45">
        <v>0.0</v>
      </c>
      <c r="I309" s="45"/>
      <c r="J309" s="45">
        <v>0.0</v>
      </c>
      <c r="K309" s="45"/>
      <c r="L309" s="45">
        <v>156.0</v>
      </c>
      <c r="M309" s="45">
        <v>157.0</v>
      </c>
      <c r="N309" s="108">
        <f t="shared" si="10"/>
        <v>5</v>
      </c>
      <c r="O309" s="109">
        <f t="shared" si="3"/>
        <v>0.03205128205</v>
      </c>
      <c r="P309" s="110" t="str">
        <f t="shared" si="4"/>
        <v>Sep-2022</v>
      </c>
      <c r="Q309" s="110">
        <f t="shared" si="5"/>
        <v>2022</v>
      </c>
      <c r="R309" s="45"/>
      <c r="S309" s="45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</row>
    <row r="310" ht="18.0" customHeight="1">
      <c r="A310" s="76">
        <v>44814.589583333334</v>
      </c>
      <c r="B310" s="98">
        <f t="shared" si="1"/>
        <v>37</v>
      </c>
      <c r="C310" s="45">
        <v>0.0</v>
      </c>
      <c r="D310" s="45">
        <v>0.0</v>
      </c>
      <c r="E310" s="45">
        <v>0.0</v>
      </c>
      <c r="F310" s="45">
        <v>1.0</v>
      </c>
      <c r="G310" s="45"/>
      <c r="H310" s="45">
        <v>0.0</v>
      </c>
      <c r="I310" s="45"/>
      <c r="J310" s="45">
        <v>0.0</v>
      </c>
      <c r="K310" s="45"/>
      <c r="L310" s="45">
        <v>107.0</v>
      </c>
      <c r="M310" s="45">
        <v>107.0</v>
      </c>
      <c r="N310" s="108">
        <f t="shared" si="10"/>
        <v>1</v>
      </c>
      <c r="O310" s="109">
        <f t="shared" si="3"/>
        <v>0.009345794393</v>
      </c>
      <c r="P310" s="110" t="str">
        <f t="shared" si="4"/>
        <v>Sep-2022</v>
      </c>
      <c r="Q310" s="110">
        <f t="shared" si="5"/>
        <v>2022</v>
      </c>
      <c r="R310" s="45"/>
      <c r="S310" s="45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</row>
    <row r="311" ht="18.0" customHeight="1">
      <c r="A311" s="76">
        <v>44814.589583333334</v>
      </c>
      <c r="B311" s="98">
        <f t="shared" si="1"/>
        <v>37</v>
      </c>
      <c r="C311" s="45">
        <v>0.0</v>
      </c>
      <c r="D311" s="45">
        <v>0.0</v>
      </c>
      <c r="E311" s="45">
        <v>0.0</v>
      </c>
      <c r="F311" s="45">
        <v>0.0</v>
      </c>
      <c r="G311" s="45"/>
      <c r="H311" s="45">
        <v>0.0</v>
      </c>
      <c r="I311" s="45"/>
      <c r="J311" s="45">
        <v>0.0</v>
      </c>
      <c r="K311" s="45">
        <v>10.0</v>
      </c>
      <c r="L311" s="45">
        <v>124.0</v>
      </c>
      <c r="M311" s="45">
        <v>124.0</v>
      </c>
      <c r="N311" s="108">
        <f t="shared" si="10"/>
        <v>10</v>
      </c>
      <c r="O311" s="109">
        <f t="shared" si="3"/>
        <v>0.08064516129</v>
      </c>
      <c r="P311" s="110" t="str">
        <f t="shared" si="4"/>
        <v>Sep-2022</v>
      </c>
      <c r="Q311" s="110">
        <f t="shared" si="5"/>
        <v>2022</v>
      </c>
      <c r="R311" s="45"/>
      <c r="S311" s="45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</row>
    <row r="312" ht="18.0" customHeight="1">
      <c r="A312" s="76">
        <v>44814.67291666667</v>
      </c>
      <c r="B312" s="98">
        <f t="shared" si="1"/>
        <v>37</v>
      </c>
      <c r="C312" s="45">
        <v>0.0</v>
      </c>
      <c r="D312" s="45">
        <v>1.0</v>
      </c>
      <c r="E312" s="45">
        <v>3.0</v>
      </c>
      <c r="F312" s="45">
        <v>1.0</v>
      </c>
      <c r="G312" s="45"/>
      <c r="H312" s="45">
        <v>0.0</v>
      </c>
      <c r="I312" s="45"/>
      <c r="J312" s="45">
        <v>0.0</v>
      </c>
      <c r="K312" s="45"/>
      <c r="L312" s="45">
        <v>89.0</v>
      </c>
      <c r="M312" s="45">
        <v>89.0</v>
      </c>
      <c r="N312" s="108">
        <f t="shared" si="10"/>
        <v>5</v>
      </c>
      <c r="O312" s="109">
        <f t="shared" si="3"/>
        <v>0.05617977528</v>
      </c>
      <c r="P312" s="110" t="str">
        <f t="shared" si="4"/>
        <v>Sep-2022</v>
      </c>
      <c r="Q312" s="110">
        <f t="shared" si="5"/>
        <v>2022</v>
      </c>
      <c r="R312" s="45"/>
      <c r="S312" s="45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</row>
    <row r="313" ht="18.0" customHeight="1">
      <c r="A313" s="76">
        <v>44815.756250000006</v>
      </c>
      <c r="B313" s="98">
        <f t="shared" si="1"/>
        <v>38</v>
      </c>
      <c r="C313" s="45">
        <v>0.0</v>
      </c>
      <c r="D313" s="45">
        <v>1.0</v>
      </c>
      <c r="E313" s="45">
        <v>9.0</v>
      </c>
      <c r="F313" s="45">
        <v>9.0</v>
      </c>
      <c r="G313" s="45"/>
      <c r="H313" s="45">
        <v>0.0</v>
      </c>
      <c r="I313" s="45"/>
      <c r="J313" s="45">
        <v>0.0</v>
      </c>
      <c r="K313" s="45"/>
      <c r="L313" s="45">
        <v>169.0</v>
      </c>
      <c r="M313" s="45">
        <v>175.0</v>
      </c>
      <c r="N313" s="108">
        <f t="shared" si="10"/>
        <v>19</v>
      </c>
      <c r="O313" s="109">
        <f t="shared" si="3"/>
        <v>0.1124260355</v>
      </c>
      <c r="P313" s="110" t="str">
        <f t="shared" si="4"/>
        <v>Sep-2022</v>
      </c>
      <c r="Q313" s="110">
        <f t="shared" si="5"/>
        <v>2022</v>
      </c>
      <c r="R313" s="45"/>
      <c r="S313" s="45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</row>
    <row r="314" ht="18.0" customHeight="1">
      <c r="A314" s="76">
        <v>44817.506250000006</v>
      </c>
      <c r="B314" s="98">
        <f t="shared" si="1"/>
        <v>38</v>
      </c>
      <c r="C314" s="45">
        <v>0.0</v>
      </c>
      <c r="D314" s="45">
        <v>0.0</v>
      </c>
      <c r="E314" s="45">
        <v>0.0</v>
      </c>
      <c r="F314" s="45">
        <v>1.0</v>
      </c>
      <c r="G314" s="45"/>
      <c r="H314" s="45">
        <v>0.0</v>
      </c>
      <c r="I314" s="45"/>
      <c r="J314" s="45">
        <v>0.0</v>
      </c>
      <c r="K314" s="45"/>
      <c r="L314" s="45">
        <v>179.0</v>
      </c>
      <c r="M314" s="45">
        <v>184.0</v>
      </c>
      <c r="N314" s="108">
        <f t="shared" si="10"/>
        <v>1</v>
      </c>
      <c r="O314" s="109">
        <f t="shared" si="3"/>
        <v>0.005586592179</v>
      </c>
      <c r="P314" s="110" t="str">
        <f t="shared" si="4"/>
        <v>Sep-2022</v>
      </c>
      <c r="Q314" s="110">
        <f t="shared" si="5"/>
        <v>2022</v>
      </c>
      <c r="R314" s="45"/>
      <c r="S314" s="45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</row>
    <row r="315" ht="18.0" customHeight="1">
      <c r="A315" s="76">
        <v>44817.631250000006</v>
      </c>
      <c r="B315" s="98">
        <f t="shared" si="1"/>
        <v>38</v>
      </c>
      <c r="C315" s="45">
        <v>0.0</v>
      </c>
      <c r="D315" s="45">
        <v>0.0</v>
      </c>
      <c r="E315" s="45">
        <v>0.0</v>
      </c>
      <c r="F315" s="45">
        <v>2.0</v>
      </c>
      <c r="G315" s="45"/>
      <c r="H315" s="45">
        <v>0.0</v>
      </c>
      <c r="I315" s="45"/>
      <c r="J315" s="45">
        <v>0.0</v>
      </c>
      <c r="K315" s="45"/>
      <c r="L315" s="45">
        <v>102.0</v>
      </c>
      <c r="M315" s="45">
        <v>104.0</v>
      </c>
      <c r="N315" s="108">
        <f t="shared" si="10"/>
        <v>2</v>
      </c>
      <c r="O315" s="109">
        <f t="shared" si="3"/>
        <v>0.01960784314</v>
      </c>
      <c r="P315" s="110" t="str">
        <f t="shared" si="4"/>
        <v>Sep-2022</v>
      </c>
      <c r="Q315" s="110">
        <f t="shared" si="5"/>
        <v>2022</v>
      </c>
      <c r="R315" s="45"/>
      <c r="S315" s="45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</row>
    <row r="316" ht="18.0" customHeight="1">
      <c r="A316" s="76">
        <v>44817.631250000006</v>
      </c>
      <c r="B316" s="98">
        <f t="shared" si="1"/>
        <v>38</v>
      </c>
      <c r="C316" s="45">
        <v>0.0</v>
      </c>
      <c r="D316" s="45">
        <v>0.0</v>
      </c>
      <c r="E316" s="45">
        <v>0.0</v>
      </c>
      <c r="F316" s="45">
        <v>0.0</v>
      </c>
      <c r="G316" s="45"/>
      <c r="H316" s="45">
        <v>0.0</v>
      </c>
      <c r="I316" s="45"/>
      <c r="J316" s="45">
        <v>0.0</v>
      </c>
      <c r="K316" s="45">
        <v>7.0</v>
      </c>
      <c r="L316" s="45">
        <v>112.0</v>
      </c>
      <c r="M316" s="45">
        <v>114.0</v>
      </c>
      <c r="N316" s="108">
        <f t="shared" si="10"/>
        <v>7</v>
      </c>
      <c r="O316" s="109">
        <f t="shared" si="3"/>
        <v>0.0625</v>
      </c>
      <c r="P316" s="110" t="str">
        <f t="shared" si="4"/>
        <v>Sep-2022</v>
      </c>
      <c r="Q316" s="110">
        <f t="shared" si="5"/>
        <v>2022</v>
      </c>
      <c r="R316" s="45"/>
      <c r="S316" s="45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</row>
    <row r="317" ht="18.0" customHeight="1">
      <c r="A317" s="76">
        <v>44818.381250000006</v>
      </c>
      <c r="B317" s="98">
        <f t="shared" si="1"/>
        <v>38</v>
      </c>
      <c r="C317" s="45">
        <v>0.0</v>
      </c>
      <c r="D317" s="45">
        <v>0.0</v>
      </c>
      <c r="E317" s="45">
        <v>0.0</v>
      </c>
      <c r="F317" s="45">
        <v>1.0</v>
      </c>
      <c r="G317" s="45"/>
      <c r="H317" s="45">
        <v>0.0</v>
      </c>
      <c r="I317" s="45"/>
      <c r="J317" s="45">
        <v>0.0</v>
      </c>
      <c r="K317" s="45"/>
      <c r="L317" s="45">
        <v>82.0</v>
      </c>
      <c r="M317" s="45">
        <v>83.0</v>
      </c>
      <c r="N317" s="108">
        <f t="shared" si="10"/>
        <v>1</v>
      </c>
      <c r="O317" s="109">
        <f t="shared" si="3"/>
        <v>0.01219512195</v>
      </c>
      <c r="P317" s="110" t="str">
        <f t="shared" si="4"/>
        <v>Sep-2022</v>
      </c>
      <c r="Q317" s="110">
        <f t="shared" si="5"/>
        <v>2022</v>
      </c>
      <c r="R317" s="45"/>
      <c r="S317" s="45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</row>
    <row r="318" ht="18.0" customHeight="1">
      <c r="A318" s="76">
        <v>44818.381250000006</v>
      </c>
      <c r="B318" s="98">
        <f t="shared" si="1"/>
        <v>38</v>
      </c>
      <c r="C318" s="45">
        <v>0.0</v>
      </c>
      <c r="D318" s="45">
        <v>0.0</v>
      </c>
      <c r="E318" s="45">
        <v>0.0</v>
      </c>
      <c r="F318" s="45">
        <v>1.0</v>
      </c>
      <c r="G318" s="45"/>
      <c r="H318" s="45">
        <v>0.0</v>
      </c>
      <c r="I318" s="45"/>
      <c r="J318" s="45">
        <v>0.0</v>
      </c>
      <c r="K318" s="45"/>
      <c r="L318" s="45">
        <v>75.0</v>
      </c>
      <c r="M318" s="45">
        <v>75.0</v>
      </c>
      <c r="N318" s="108">
        <f t="shared" si="10"/>
        <v>1</v>
      </c>
      <c r="O318" s="109">
        <f t="shared" si="3"/>
        <v>0.01333333333</v>
      </c>
      <c r="P318" s="110" t="str">
        <f t="shared" si="4"/>
        <v>Sep-2022</v>
      </c>
      <c r="Q318" s="110">
        <f t="shared" si="5"/>
        <v>2022</v>
      </c>
      <c r="R318" s="45"/>
      <c r="S318" s="45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</row>
    <row r="319" ht="18.0" customHeight="1">
      <c r="A319" s="76">
        <v>44818.381250000006</v>
      </c>
      <c r="B319" s="98">
        <f t="shared" si="1"/>
        <v>38</v>
      </c>
      <c r="C319" s="45">
        <v>0.0</v>
      </c>
      <c r="D319" s="45">
        <v>0.0</v>
      </c>
      <c r="E319" s="45">
        <v>0.0</v>
      </c>
      <c r="F319" s="45">
        <v>0.0</v>
      </c>
      <c r="G319" s="45"/>
      <c r="H319" s="45">
        <v>0.0</v>
      </c>
      <c r="I319" s="45"/>
      <c r="J319" s="45">
        <v>0.0</v>
      </c>
      <c r="K319" s="45">
        <v>11.0</v>
      </c>
      <c r="L319" s="45">
        <v>100.0</v>
      </c>
      <c r="M319" s="45">
        <v>100.0</v>
      </c>
      <c r="N319" s="108">
        <f t="shared" si="10"/>
        <v>11</v>
      </c>
      <c r="O319" s="109">
        <f t="shared" si="3"/>
        <v>0.11</v>
      </c>
      <c r="P319" s="110" t="str">
        <f t="shared" si="4"/>
        <v>Sep-2022</v>
      </c>
      <c r="Q319" s="110">
        <f t="shared" si="5"/>
        <v>2022</v>
      </c>
      <c r="R319" s="45"/>
      <c r="S319" s="45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</row>
    <row r="320" ht="18.0" customHeight="1">
      <c r="A320" s="76">
        <v>44819.339583333334</v>
      </c>
      <c r="B320" s="98">
        <f t="shared" si="1"/>
        <v>38</v>
      </c>
      <c r="C320" s="45">
        <v>0.0</v>
      </c>
      <c r="D320" s="45">
        <v>0.0</v>
      </c>
      <c r="E320" s="45">
        <v>0.0</v>
      </c>
      <c r="F320" s="45">
        <v>1.0</v>
      </c>
      <c r="G320" s="45"/>
      <c r="H320" s="45">
        <v>0.0</v>
      </c>
      <c r="I320" s="45"/>
      <c r="J320" s="45">
        <v>0.0</v>
      </c>
      <c r="K320" s="45"/>
      <c r="L320" s="45">
        <v>117.0</v>
      </c>
      <c r="M320" s="45">
        <v>118.0</v>
      </c>
      <c r="N320" s="108">
        <f t="shared" si="10"/>
        <v>1</v>
      </c>
      <c r="O320" s="109">
        <f t="shared" si="3"/>
        <v>0.008547008547</v>
      </c>
      <c r="P320" s="110" t="str">
        <f t="shared" si="4"/>
        <v>Sep-2022</v>
      </c>
      <c r="Q320" s="110">
        <f t="shared" si="5"/>
        <v>2022</v>
      </c>
      <c r="R320" s="45"/>
      <c r="S320" s="45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</row>
    <row r="321" ht="18.0" customHeight="1">
      <c r="A321" s="76">
        <v>44820.54791666667</v>
      </c>
      <c r="B321" s="98">
        <f t="shared" si="1"/>
        <v>38</v>
      </c>
      <c r="C321" s="45">
        <v>0.0</v>
      </c>
      <c r="D321" s="45">
        <v>0.0</v>
      </c>
      <c r="E321" s="45">
        <v>0.0</v>
      </c>
      <c r="F321" s="45">
        <v>4.0</v>
      </c>
      <c r="G321" s="45"/>
      <c r="H321" s="45">
        <v>0.0</v>
      </c>
      <c r="I321" s="45"/>
      <c r="J321" s="45">
        <v>0.0</v>
      </c>
      <c r="K321" s="45"/>
      <c r="L321" s="45">
        <v>118.0</v>
      </c>
      <c r="M321" s="45">
        <v>118.0</v>
      </c>
      <c r="N321" s="108">
        <f t="shared" si="10"/>
        <v>4</v>
      </c>
      <c r="O321" s="109">
        <f t="shared" si="3"/>
        <v>0.03389830508</v>
      </c>
      <c r="P321" s="110" t="str">
        <f t="shared" si="4"/>
        <v>Sep-2022</v>
      </c>
      <c r="Q321" s="110">
        <f t="shared" si="5"/>
        <v>2022</v>
      </c>
      <c r="R321" s="45"/>
      <c r="S321" s="45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</row>
    <row r="322" ht="18.0" customHeight="1">
      <c r="A322" s="76">
        <v>44820.714583333334</v>
      </c>
      <c r="B322" s="98">
        <f t="shared" si="1"/>
        <v>38</v>
      </c>
      <c r="C322" s="45">
        <v>0.0</v>
      </c>
      <c r="D322" s="45">
        <v>0.0</v>
      </c>
      <c r="E322" s="45">
        <v>1.0</v>
      </c>
      <c r="F322" s="45">
        <v>1.0</v>
      </c>
      <c r="G322" s="45"/>
      <c r="H322" s="45">
        <v>0.0</v>
      </c>
      <c r="I322" s="45"/>
      <c r="J322" s="45">
        <v>0.0</v>
      </c>
      <c r="K322" s="45"/>
      <c r="L322" s="45">
        <v>95.0</v>
      </c>
      <c r="M322" s="45">
        <v>96.0</v>
      </c>
      <c r="N322" s="108">
        <f t="shared" si="10"/>
        <v>2</v>
      </c>
      <c r="O322" s="109">
        <f t="shared" si="3"/>
        <v>0.02105263158</v>
      </c>
      <c r="P322" s="110" t="str">
        <f t="shared" si="4"/>
        <v>Sep-2022</v>
      </c>
      <c r="Q322" s="110">
        <f t="shared" si="5"/>
        <v>2022</v>
      </c>
      <c r="R322" s="45"/>
      <c r="S322" s="45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</row>
    <row r="323" ht="18.0" customHeight="1">
      <c r="A323" s="76">
        <v>44822.714583333334</v>
      </c>
      <c r="B323" s="98">
        <f t="shared" si="1"/>
        <v>39</v>
      </c>
      <c r="C323" s="45">
        <v>0.0</v>
      </c>
      <c r="D323" s="45">
        <v>0.0</v>
      </c>
      <c r="E323" s="45">
        <v>0.0</v>
      </c>
      <c r="F323" s="45">
        <v>1.0</v>
      </c>
      <c r="G323" s="45"/>
      <c r="H323" s="45">
        <v>0.0</v>
      </c>
      <c r="I323" s="45"/>
      <c r="J323" s="45">
        <v>0.0</v>
      </c>
      <c r="K323" s="45"/>
      <c r="L323" s="45">
        <v>174.0</v>
      </c>
      <c r="M323" s="45">
        <v>175.0</v>
      </c>
      <c r="N323" s="108">
        <f t="shared" si="10"/>
        <v>1</v>
      </c>
      <c r="O323" s="109">
        <f t="shared" si="3"/>
        <v>0.005747126437</v>
      </c>
      <c r="P323" s="110" t="str">
        <f t="shared" si="4"/>
        <v>Sep-2022</v>
      </c>
      <c r="Q323" s="110">
        <f t="shared" si="5"/>
        <v>2022</v>
      </c>
      <c r="R323" s="45"/>
      <c r="S323" s="45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</row>
    <row r="324" ht="18.0" customHeight="1">
      <c r="A324" s="76">
        <v>44824.464583333334</v>
      </c>
      <c r="B324" s="98">
        <f t="shared" si="1"/>
        <v>39</v>
      </c>
      <c r="C324" s="45">
        <v>0.0</v>
      </c>
      <c r="D324" s="45">
        <v>1.0</v>
      </c>
      <c r="E324" s="45">
        <v>10.0</v>
      </c>
      <c r="F324" s="45">
        <v>7.0</v>
      </c>
      <c r="G324" s="45"/>
      <c r="H324" s="45">
        <v>0.0</v>
      </c>
      <c r="I324" s="45"/>
      <c r="J324" s="45">
        <v>0.0</v>
      </c>
      <c r="K324" s="45"/>
      <c r="L324" s="45">
        <v>205.0</v>
      </c>
      <c r="M324" s="45">
        <v>210.0</v>
      </c>
      <c r="N324" s="108">
        <f t="shared" si="10"/>
        <v>18</v>
      </c>
      <c r="O324" s="109">
        <f t="shared" si="3"/>
        <v>0.08780487805</v>
      </c>
      <c r="P324" s="110" t="str">
        <f t="shared" si="4"/>
        <v>Sep-2022</v>
      </c>
      <c r="Q324" s="110">
        <f t="shared" si="5"/>
        <v>2022</v>
      </c>
      <c r="R324" s="45"/>
      <c r="S324" s="45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</row>
    <row r="325" ht="18.0" customHeight="1">
      <c r="A325" s="76">
        <v>44824.67291666667</v>
      </c>
      <c r="B325" s="98">
        <f t="shared" si="1"/>
        <v>39</v>
      </c>
      <c r="C325" s="45">
        <v>0.0</v>
      </c>
      <c r="D325" s="45">
        <v>0.0</v>
      </c>
      <c r="E325" s="45">
        <v>5.0</v>
      </c>
      <c r="F325" s="45">
        <v>1.0</v>
      </c>
      <c r="G325" s="45"/>
      <c r="H325" s="45">
        <v>0.0</v>
      </c>
      <c r="I325" s="45"/>
      <c r="J325" s="45">
        <v>0.0</v>
      </c>
      <c r="K325" s="45"/>
      <c r="L325" s="45">
        <v>112.0</v>
      </c>
      <c r="M325" s="45">
        <v>113.0</v>
      </c>
      <c r="N325" s="108">
        <f t="shared" si="10"/>
        <v>6</v>
      </c>
      <c r="O325" s="109">
        <f t="shared" si="3"/>
        <v>0.05357142857</v>
      </c>
      <c r="P325" s="110" t="str">
        <f t="shared" si="4"/>
        <v>Sep-2022</v>
      </c>
      <c r="Q325" s="110">
        <f t="shared" si="5"/>
        <v>2022</v>
      </c>
      <c r="R325" s="45"/>
      <c r="S325" s="45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</row>
    <row r="326" ht="18.0" customHeight="1">
      <c r="A326" s="76">
        <v>44824.67291666667</v>
      </c>
      <c r="B326" s="98">
        <f t="shared" si="1"/>
        <v>39</v>
      </c>
      <c r="C326" s="45">
        <v>0.0</v>
      </c>
      <c r="D326" s="45">
        <v>0.0</v>
      </c>
      <c r="E326" s="45">
        <v>16.0</v>
      </c>
      <c r="F326" s="45">
        <v>3.0</v>
      </c>
      <c r="G326" s="45"/>
      <c r="H326" s="45">
        <v>0.0</v>
      </c>
      <c r="I326" s="45"/>
      <c r="J326" s="45">
        <v>0.0</v>
      </c>
      <c r="K326" s="45"/>
      <c r="L326" s="45">
        <v>121.0</v>
      </c>
      <c r="M326" s="45">
        <v>123.0</v>
      </c>
      <c r="N326" s="108">
        <f t="shared" si="10"/>
        <v>19</v>
      </c>
      <c r="O326" s="109">
        <f t="shared" si="3"/>
        <v>0.1570247934</v>
      </c>
      <c r="P326" s="110" t="str">
        <f t="shared" si="4"/>
        <v>Sep-2022</v>
      </c>
      <c r="Q326" s="110">
        <f t="shared" si="5"/>
        <v>2022</v>
      </c>
      <c r="R326" s="45"/>
      <c r="S326" s="45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</row>
    <row r="327" ht="18.0" customHeight="1">
      <c r="A327" s="76">
        <v>44824.67291666667</v>
      </c>
      <c r="B327" s="98">
        <f t="shared" si="1"/>
        <v>39</v>
      </c>
      <c r="C327" s="45">
        <v>0.0</v>
      </c>
      <c r="D327" s="45">
        <v>0.0</v>
      </c>
      <c r="E327" s="45">
        <v>0.0</v>
      </c>
      <c r="F327" s="45">
        <v>5.0</v>
      </c>
      <c r="G327" s="45"/>
      <c r="H327" s="45">
        <v>0.0</v>
      </c>
      <c r="I327" s="45"/>
      <c r="J327" s="45">
        <v>0.0</v>
      </c>
      <c r="K327" s="45">
        <v>19.0</v>
      </c>
      <c r="L327" s="45">
        <v>142.0</v>
      </c>
      <c r="M327" s="45">
        <v>143.0</v>
      </c>
      <c r="N327" s="108">
        <f t="shared" si="10"/>
        <v>24</v>
      </c>
      <c r="O327" s="109">
        <f t="shared" si="3"/>
        <v>0.1690140845</v>
      </c>
      <c r="P327" s="110" t="str">
        <f t="shared" si="4"/>
        <v>Sep-2022</v>
      </c>
      <c r="Q327" s="110">
        <f t="shared" si="5"/>
        <v>2022</v>
      </c>
      <c r="R327" s="45"/>
      <c r="S327" s="45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</row>
    <row r="328" ht="18.0" customHeight="1">
      <c r="A328" s="76">
        <v>44828.42291666667</v>
      </c>
      <c r="B328" s="98">
        <f t="shared" si="1"/>
        <v>39</v>
      </c>
      <c r="C328" s="45">
        <v>0.0</v>
      </c>
      <c r="D328" s="45">
        <v>0.0</v>
      </c>
      <c r="E328" s="45">
        <v>0.0</v>
      </c>
      <c r="F328" s="45">
        <v>2.0</v>
      </c>
      <c r="G328" s="45"/>
      <c r="H328" s="45">
        <v>0.0</v>
      </c>
      <c r="I328" s="45"/>
      <c r="J328" s="45">
        <v>0.0</v>
      </c>
      <c r="K328" s="45"/>
      <c r="L328" s="45">
        <v>213.0</v>
      </c>
      <c r="M328" s="45">
        <v>219.0</v>
      </c>
      <c r="N328" s="108">
        <f t="shared" si="10"/>
        <v>2</v>
      </c>
      <c r="O328" s="109">
        <f t="shared" si="3"/>
        <v>0.009389671362</v>
      </c>
      <c r="P328" s="110" t="str">
        <f t="shared" si="4"/>
        <v>Sep-2022</v>
      </c>
      <c r="Q328" s="110">
        <f t="shared" si="5"/>
        <v>2022</v>
      </c>
      <c r="R328" s="45"/>
      <c r="S328" s="45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</row>
    <row r="329" ht="18.0" customHeight="1">
      <c r="A329" s="76">
        <v>44828.54791666667</v>
      </c>
      <c r="B329" s="98">
        <f t="shared" si="1"/>
        <v>39</v>
      </c>
      <c r="C329" s="45">
        <v>0.0</v>
      </c>
      <c r="D329" s="45">
        <v>0.0</v>
      </c>
      <c r="E329" s="45">
        <v>0.0</v>
      </c>
      <c r="F329" s="45">
        <v>2.0</v>
      </c>
      <c r="G329" s="45"/>
      <c r="H329" s="45">
        <v>0.0</v>
      </c>
      <c r="I329" s="45"/>
      <c r="J329" s="45">
        <v>0.0</v>
      </c>
      <c r="K329" s="45"/>
      <c r="L329" s="45">
        <v>154.0</v>
      </c>
      <c r="M329" s="45">
        <v>155.0</v>
      </c>
      <c r="N329" s="108">
        <f t="shared" si="10"/>
        <v>2</v>
      </c>
      <c r="O329" s="109">
        <f t="shared" si="3"/>
        <v>0.01298701299</v>
      </c>
      <c r="P329" s="110" t="str">
        <f t="shared" si="4"/>
        <v>Sep-2022</v>
      </c>
      <c r="Q329" s="110">
        <f t="shared" si="5"/>
        <v>2022</v>
      </c>
      <c r="R329" s="45"/>
      <c r="S329" s="45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</row>
    <row r="330" ht="18.0" customHeight="1">
      <c r="A330" s="76">
        <v>44828.631250000006</v>
      </c>
      <c r="B330" s="98">
        <f t="shared" si="1"/>
        <v>39</v>
      </c>
      <c r="C330" s="45">
        <v>0.0</v>
      </c>
      <c r="D330" s="45">
        <v>0.0</v>
      </c>
      <c r="E330" s="45">
        <v>2.0</v>
      </c>
      <c r="F330" s="45">
        <v>4.0</v>
      </c>
      <c r="G330" s="45"/>
      <c r="H330" s="45">
        <v>0.0</v>
      </c>
      <c r="I330" s="45"/>
      <c r="J330" s="45">
        <v>0.0</v>
      </c>
      <c r="K330" s="45"/>
      <c r="L330" s="45">
        <v>114.0</v>
      </c>
      <c r="M330" s="45">
        <v>115.0</v>
      </c>
      <c r="N330" s="108">
        <f t="shared" si="10"/>
        <v>6</v>
      </c>
      <c r="O330" s="109">
        <f t="shared" si="3"/>
        <v>0.05263157895</v>
      </c>
      <c r="P330" s="110" t="str">
        <f t="shared" si="4"/>
        <v>Sep-2022</v>
      </c>
      <c r="Q330" s="110">
        <f t="shared" si="5"/>
        <v>2022</v>
      </c>
      <c r="R330" s="45"/>
      <c r="S330" s="45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</row>
    <row r="331" ht="18.0" customHeight="1">
      <c r="A331" s="76">
        <v>44828.631250000006</v>
      </c>
      <c r="B331" s="98">
        <f t="shared" si="1"/>
        <v>39</v>
      </c>
      <c r="C331" s="45">
        <v>0.0</v>
      </c>
      <c r="D331" s="45">
        <v>0.0</v>
      </c>
      <c r="E331" s="45">
        <v>0.0</v>
      </c>
      <c r="F331" s="45">
        <v>0.0</v>
      </c>
      <c r="G331" s="45"/>
      <c r="H331" s="45">
        <v>0.0</v>
      </c>
      <c r="I331" s="45"/>
      <c r="J331" s="45">
        <v>0.0</v>
      </c>
      <c r="K331" s="45">
        <v>15.0</v>
      </c>
      <c r="L331" s="45">
        <v>128.0</v>
      </c>
      <c r="M331" s="45">
        <v>128.0</v>
      </c>
      <c r="N331" s="108">
        <f t="shared" si="10"/>
        <v>15</v>
      </c>
      <c r="O331" s="109">
        <f t="shared" si="3"/>
        <v>0.1171875</v>
      </c>
      <c r="P331" s="110" t="str">
        <f t="shared" si="4"/>
        <v>Sep-2022</v>
      </c>
      <c r="Q331" s="110">
        <f t="shared" si="5"/>
        <v>2022</v>
      </c>
      <c r="R331" s="45"/>
      <c r="S331" s="45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</row>
    <row r="332" ht="18.0" customHeight="1">
      <c r="A332" s="76">
        <v>44829.464583333334</v>
      </c>
      <c r="B332" s="98">
        <f t="shared" si="1"/>
        <v>40</v>
      </c>
      <c r="C332" s="45">
        <v>0.0</v>
      </c>
      <c r="D332" s="45">
        <v>0.0</v>
      </c>
      <c r="E332" s="45">
        <v>0.0</v>
      </c>
      <c r="F332" s="45">
        <v>3.0</v>
      </c>
      <c r="G332" s="45"/>
      <c r="H332" s="45">
        <v>0.0</v>
      </c>
      <c r="I332" s="45"/>
      <c r="J332" s="45">
        <v>0.0</v>
      </c>
      <c r="K332" s="45"/>
      <c r="L332" s="45">
        <v>118.0</v>
      </c>
      <c r="M332" s="45">
        <v>118.0</v>
      </c>
      <c r="N332" s="108">
        <f t="shared" si="10"/>
        <v>3</v>
      </c>
      <c r="O332" s="109">
        <f t="shared" si="3"/>
        <v>0.02542372881</v>
      </c>
      <c r="P332" s="110" t="str">
        <f t="shared" si="4"/>
        <v>Sep-2022</v>
      </c>
      <c r="Q332" s="110">
        <f t="shared" si="5"/>
        <v>2022</v>
      </c>
      <c r="R332" s="45"/>
      <c r="S332" s="45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</row>
    <row r="333" ht="18.0" customHeight="1">
      <c r="A333" s="76">
        <v>44831.42291666667</v>
      </c>
      <c r="B333" s="98">
        <f t="shared" si="1"/>
        <v>40</v>
      </c>
      <c r="C333" s="45">
        <v>7.0</v>
      </c>
      <c r="D333" s="45">
        <v>0.0</v>
      </c>
      <c r="E333" s="45">
        <v>0.0</v>
      </c>
      <c r="F333" s="45">
        <v>2.0</v>
      </c>
      <c r="G333" s="45"/>
      <c r="H333" s="45">
        <v>0.0</v>
      </c>
      <c r="I333" s="45"/>
      <c r="J333" s="45">
        <v>0.0</v>
      </c>
      <c r="K333" s="45"/>
      <c r="L333" s="45">
        <v>112.0</v>
      </c>
      <c r="M333" s="45">
        <v>113.0</v>
      </c>
      <c r="N333" s="108">
        <f t="shared" si="10"/>
        <v>9</v>
      </c>
      <c r="O333" s="109">
        <f t="shared" si="3"/>
        <v>0.08035714286</v>
      </c>
      <c r="P333" s="110" t="str">
        <f t="shared" si="4"/>
        <v>Sep-2022</v>
      </c>
      <c r="Q333" s="110">
        <f t="shared" si="5"/>
        <v>2022</v>
      </c>
      <c r="R333" s="45"/>
      <c r="S333" s="45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</row>
    <row r="334" ht="18.0" customHeight="1">
      <c r="A334" s="76">
        <v>44831.464583333334</v>
      </c>
      <c r="B334" s="98">
        <f t="shared" si="1"/>
        <v>40</v>
      </c>
      <c r="C334" s="45">
        <v>0.0</v>
      </c>
      <c r="D334" s="45">
        <v>1.0</v>
      </c>
      <c r="E334" s="45">
        <v>0.0</v>
      </c>
      <c r="F334" s="45">
        <v>2.0</v>
      </c>
      <c r="G334" s="45"/>
      <c r="H334" s="45">
        <v>0.0</v>
      </c>
      <c r="I334" s="45"/>
      <c r="J334" s="45">
        <v>0.0</v>
      </c>
      <c r="K334" s="45"/>
      <c r="L334" s="45">
        <v>111.0</v>
      </c>
      <c r="M334" s="45">
        <v>111.0</v>
      </c>
      <c r="N334" s="108">
        <f t="shared" si="10"/>
        <v>3</v>
      </c>
      <c r="O334" s="109">
        <f t="shared" si="3"/>
        <v>0.02702702703</v>
      </c>
      <c r="P334" s="110" t="str">
        <f t="shared" si="4"/>
        <v>Sep-2022</v>
      </c>
      <c r="Q334" s="110">
        <f t="shared" si="5"/>
        <v>2022</v>
      </c>
      <c r="R334" s="45"/>
      <c r="S334" s="45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</row>
    <row r="335" ht="18.0" customHeight="1">
      <c r="A335" s="76">
        <v>44832.54791666667</v>
      </c>
      <c r="B335" s="98">
        <f t="shared" si="1"/>
        <v>40</v>
      </c>
      <c r="C335" s="45">
        <v>0.0</v>
      </c>
      <c r="D335" s="45">
        <v>1.0</v>
      </c>
      <c r="E335" s="45">
        <v>0.0</v>
      </c>
      <c r="F335" s="45">
        <v>5.0</v>
      </c>
      <c r="G335" s="45"/>
      <c r="H335" s="45">
        <v>0.0</v>
      </c>
      <c r="I335" s="45"/>
      <c r="J335" s="45">
        <v>0.0</v>
      </c>
      <c r="K335" s="45"/>
      <c r="L335" s="45">
        <v>200.0</v>
      </c>
      <c r="M335" s="45">
        <v>202.0</v>
      </c>
      <c r="N335" s="108">
        <f t="shared" si="10"/>
        <v>6</v>
      </c>
      <c r="O335" s="109">
        <f t="shared" si="3"/>
        <v>0.03</v>
      </c>
      <c r="P335" s="110" t="str">
        <f t="shared" si="4"/>
        <v>Sep-2022</v>
      </c>
      <c r="Q335" s="110">
        <f t="shared" si="5"/>
        <v>2022</v>
      </c>
      <c r="R335" s="45"/>
      <c r="S335" s="45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</row>
    <row r="336" ht="18.0" customHeight="1">
      <c r="A336" s="76">
        <v>44832.714583333334</v>
      </c>
      <c r="B336" s="98">
        <f t="shared" si="1"/>
        <v>40</v>
      </c>
      <c r="C336" s="45">
        <v>0.0</v>
      </c>
      <c r="D336" s="45">
        <v>0.0</v>
      </c>
      <c r="E336" s="45">
        <v>2.0</v>
      </c>
      <c r="F336" s="45">
        <v>2.0</v>
      </c>
      <c r="G336" s="45"/>
      <c r="H336" s="45">
        <v>0.0</v>
      </c>
      <c r="I336" s="45"/>
      <c r="J336" s="45">
        <v>0.0</v>
      </c>
      <c r="K336" s="45"/>
      <c r="L336" s="45">
        <v>176.0</v>
      </c>
      <c r="M336" s="45">
        <v>177.0</v>
      </c>
      <c r="N336" s="108">
        <f t="shared" si="10"/>
        <v>4</v>
      </c>
      <c r="O336" s="109">
        <f t="shared" si="3"/>
        <v>0.02272727273</v>
      </c>
      <c r="P336" s="110" t="str">
        <f t="shared" si="4"/>
        <v>Sep-2022</v>
      </c>
      <c r="Q336" s="110">
        <f t="shared" si="5"/>
        <v>2022</v>
      </c>
      <c r="R336" s="45"/>
      <c r="S336" s="45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</row>
    <row r="337" ht="18.0" customHeight="1">
      <c r="A337" s="76">
        <v>44833.631250000006</v>
      </c>
      <c r="B337" s="98">
        <f t="shared" si="1"/>
        <v>40</v>
      </c>
      <c r="C337" s="45">
        <v>0.0</v>
      </c>
      <c r="D337" s="45">
        <v>0.0</v>
      </c>
      <c r="E337" s="45">
        <v>1.0</v>
      </c>
      <c r="F337" s="45">
        <v>3.0</v>
      </c>
      <c r="G337" s="45"/>
      <c r="H337" s="45">
        <v>0.0</v>
      </c>
      <c r="I337" s="45"/>
      <c r="J337" s="45">
        <v>0.0</v>
      </c>
      <c r="K337" s="45"/>
      <c r="L337" s="45">
        <v>180.0</v>
      </c>
      <c r="M337" s="45">
        <v>182.0</v>
      </c>
      <c r="N337" s="108">
        <f t="shared" si="10"/>
        <v>4</v>
      </c>
      <c r="O337" s="109">
        <f t="shared" si="3"/>
        <v>0.02222222222</v>
      </c>
      <c r="P337" s="110" t="str">
        <f t="shared" si="4"/>
        <v>Sep-2022</v>
      </c>
      <c r="Q337" s="110">
        <f t="shared" si="5"/>
        <v>2022</v>
      </c>
      <c r="R337" s="45"/>
      <c r="S337" s="45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</row>
    <row r="338" ht="18.0" customHeight="1">
      <c r="A338" s="76">
        <v>44852.67361111112</v>
      </c>
      <c r="B338" s="98">
        <f t="shared" si="1"/>
        <v>43</v>
      </c>
      <c r="C338" s="45">
        <v>0.0</v>
      </c>
      <c r="D338" s="45">
        <v>2.0</v>
      </c>
      <c r="E338" s="45">
        <v>0.0</v>
      </c>
      <c r="F338" s="45">
        <v>18.0</v>
      </c>
      <c r="G338" s="45"/>
      <c r="H338" s="45">
        <v>64.0</v>
      </c>
      <c r="I338" s="45"/>
      <c r="J338" s="45">
        <v>2.0</v>
      </c>
      <c r="K338" s="45"/>
      <c r="L338" s="45">
        <v>323.0</v>
      </c>
      <c r="M338" s="45">
        <v>341.0</v>
      </c>
      <c r="N338" s="108">
        <f t="shared" si="10"/>
        <v>86</v>
      </c>
      <c r="O338" s="109">
        <f t="shared" si="3"/>
        <v>0.26625387</v>
      </c>
      <c r="P338" s="110" t="str">
        <f t="shared" si="4"/>
        <v>Oct-2022</v>
      </c>
      <c r="Q338" s="110">
        <f t="shared" si="5"/>
        <v>2022</v>
      </c>
      <c r="R338" s="45"/>
      <c r="S338" s="45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</row>
    <row r="339" ht="18.0" customHeight="1">
      <c r="A339" s="76">
        <v>44846.631944444445</v>
      </c>
      <c r="B339" s="98">
        <f t="shared" si="1"/>
        <v>42</v>
      </c>
      <c r="C339" s="45">
        <v>0.0</v>
      </c>
      <c r="D339" s="45">
        <v>0.0</v>
      </c>
      <c r="E339" s="45">
        <v>15.0</v>
      </c>
      <c r="F339" s="45">
        <v>8.0</v>
      </c>
      <c r="G339" s="45"/>
      <c r="H339" s="45">
        <v>0.0</v>
      </c>
      <c r="I339" s="45"/>
      <c r="J339" s="45">
        <v>0.0</v>
      </c>
      <c r="K339" s="45">
        <v>57.0</v>
      </c>
      <c r="L339" s="45">
        <v>352.0</v>
      </c>
      <c r="M339" s="45">
        <v>366.0</v>
      </c>
      <c r="N339" s="108">
        <f t="shared" si="10"/>
        <v>80</v>
      </c>
      <c r="O339" s="109">
        <f t="shared" si="3"/>
        <v>0.2272727273</v>
      </c>
      <c r="P339" s="110" t="str">
        <f t="shared" si="4"/>
        <v>Oct-2022</v>
      </c>
      <c r="Q339" s="110">
        <f t="shared" si="5"/>
        <v>2022</v>
      </c>
      <c r="R339" s="45"/>
      <c r="S339" s="45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</row>
    <row r="340" ht="18.0" customHeight="1">
      <c r="A340" s="76">
        <v>44851.59027777778</v>
      </c>
      <c r="B340" s="98">
        <f t="shared" si="1"/>
        <v>43</v>
      </c>
      <c r="C340" s="45">
        <v>0.0</v>
      </c>
      <c r="D340" s="45">
        <v>0.0</v>
      </c>
      <c r="E340" s="45">
        <v>0.0</v>
      </c>
      <c r="F340" s="45">
        <v>2.0</v>
      </c>
      <c r="G340" s="45"/>
      <c r="H340" s="45">
        <v>0.0</v>
      </c>
      <c r="I340" s="45"/>
      <c r="J340" s="45">
        <v>0.0</v>
      </c>
      <c r="K340" s="45">
        <v>64.0</v>
      </c>
      <c r="L340" s="45">
        <v>277.0</v>
      </c>
      <c r="M340" s="45">
        <v>277.0</v>
      </c>
      <c r="N340" s="108">
        <f t="shared" si="10"/>
        <v>66</v>
      </c>
      <c r="O340" s="109">
        <f t="shared" si="3"/>
        <v>0.238267148</v>
      </c>
      <c r="P340" s="110" t="str">
        <f t="shared" si="4"/>
        <v>Oct-2022</v>
      </c>
      <c r="Q340" s="110">
        <f t="shared" si="5"/>
        <v>2022</v>
      </c>
      <c r="R340" s="45"/>
      <c r="S340" s="45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</row>
    <row r="341" ht="18.0" customHeight="1">
      <c r="A341" s="76">
        <v>44852.67361111112</v>
      </c>
      <c r="B341" s="98">
        <f t="shared" si="1"/>
        <v>43</v>
      </c>
      <c r="C341" s="45">
        <v>0.0</v>
      </c>
      <c r="D341" s="45">
        <v>0.0</v>
      </c>
      <c r="E341" s="45">
        <v>0.0</v>
      </c>
      <c r="F341" s="45">
        <v>10.0</v>
      </c>
      <c r="G341" s="45"/>
      <c r="H341" s="45">
        <v>0.0</v>
      </c>
      <c r="I341" s="45"/>
      <c r="J341" s="45">
        <v>0.0</v>
      </c>
      <c r="K341" s="45">
        <v>40.0</v>
      </c>
      <c r="L341" s="45">
        <v>400.0</v>
      </c>
      <c r="M341" s="45">
        <v>413.0</v>
      </c>
      <c r="N341" s="108">
        <f t="shared" si="10"/>
        <v>50</v>
      </c>
      <c r="O341" s="109">
        <f t="shared" si="3"/>
        <v>0.125</v>
      </c>
      <c r="P341" s="110" t="str">
        <f t="shared" si="4"/>
        <v>Oct-2022</v>
      </c>
      <c r="Q341" s="110">
        <f t="shared" si="5"/>
        <v>2022</v>
      </c>
      <c r="R341" s="45"/>
      <c r="S341" s="45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</row>
    <row r="342" ht="18.0" customHeight="1">
      <c r="A342" s="76">
        <v>44837.42361111112</v>
      </c>
      <c r="B342" s="98">
        <f t="shared" si="1"/>
        <v>41</v>
      </c>
      <c r="C342" s="45">
        <v>0.0</v>
      </c>
      <c r="D342" s="45">
        <v>0.0</v>
      </c>
      <c r="E342" s="45">
        <v>0.0</v>
      </c>
      <c r="F342" s="45">
        <v>4.0</v>
      </c>
      <c r="G342" s="45"/>
      <c r="H342" s="45">
        <v>0.0</v>
      </c>
      <c r="I342" s="45"/>
      <c r="J342" s="45">
        <v>0.0</v>
      </c>
      <c r="K342" s="45">
        <v>45.0</v>
      </c>
      <c r="L342" s="45">
        <v>338.0</v>
      </c>
      <c r="M342" s="45">
        <v>341.0</v>
      </c>
      <c r="N342" s="108">
        <f t="shared" si="10"/>
        <v>49</v>
      </c>
      <c r="O342" s="109">
        <f t="shared" si="3"/>
        <v>0.1449704142</v>
      </c>
      <c r="P342" s="110" t="str">
        <f t="shared" si="4"/>
        <v>Oct-2022</v>
      </c>
      <c r="Q342" s="110">
        <f t="shared" si="5"/>
        <v>2022</v>
      </c>
      <c r="R342" s="45"/>
      <c r="S342" s="45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</row>
    <row r="343" ht="18.0" customHeight="1">
      <c r="A343" s="76">
        <v>44860.71527777778</v>
      </c>
      <c r="B343" s="98">
        <f t="shared" si="1"/>
        <v>44</v>
      </c>
      <c r="C343" s="45">
        <v>5.0</v>
      </c>
      <c r="D343" s="45">
        <v>6.0</v>
      </c>
      <c r="E343" s="45">
        <v>0.0</v>
      </c>
      <c r="F343" s="45">
        <v>8.0</v>
      </c>
      <c r="G343" s="45"/>
      <c r="H343" s="45">
        <v>27.0</v>
      </c>
      <c r="I343" s="45"/>
      <c r="J343" s="45">
        <v>0.0</v>
      </c>
      <c r="K343" s="45"/>
      <c r="L343" s="45">
        <v>299.0</v>
      </c>
      <c r="M343" s="45">
        <v>302.0</v>
      </c>
      <c r="N343" s="108">
        <f t="shared" si="10"/>
        <v>46</v>
      </c>
      <c r="O343" s="109">
        <f t="shared" si="3"/>
        <v>0.1538461538</v>
      </c>
      <c r="P343" s="110" t="str">
        <f t="shared" si="4"/>
        <v>Oct-2022</v>
      </c>
      <c r="Q343" s="110">
        <f t="shared" si="5"/>
        <v>2022</v>
      </c>
      <c r="R343" s="45"/>
      <c r="S343" s="45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</row>
    <row r="344" ht="18.0" customHeight="1">
      <c r="A344" s="76">
        <v>44846.71527777778</v>
      </c>
      <c r="B344" s="98">
        <f t="shared" si="1"/>
        <v>42</v>
      </c>
      <c r="C344" s="45">
        <v>0.0</v>
      </c>
      <c r="D344" s="45">
        <v>2.0</v>
      </c>
      <c r="E344" s="45">
        <v>0.0</v>
      </c>
      <c r="F344" s="45">
        <v>1.0</v>
      </c>
      <c r="G344" s="45"/>
      <c r="H344" s="45">
        <v>0.0</v>
      </c>
      <c r="I344" s="45"/>
      <c r="J344" s="45">
        <v>0.0</v>
      </c>
      <c r="K344" s="45">
        <v>37.0</v>
      </c>
      <c r="L344" s="45">
        <v>273.0</v>
      </c>
      <c r="M344" s="45">
        <v>284.0</v>
      </c>
      <c r="N344" s="108">
        <f t="shared" si="10"/>
        <v>40</v>
      </c>
      <c r="O344" s="109">
        <f t="shared" si="3"/>
        <v>0.1465201465</v>
      </c>
      <c r="P344" s="110" t="str">
        <f t="shared" si="4"/>
        <v>Oct-2022</v>
      </c>
      <c r="Q344" s="110">
        <f t="shared" si="5"/>
        <v>2022</v>
      </c>
      <c r="R344" s="45"/>
      <c r="S344" s="45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</row>
    <row r="345" ht="18.0" customHeight="1">
      <c r="A345" s="76">
        <v>44846.631944444445</v>
      </c>
      <c r="B345" s="98">
        <f t="shared" si="1"/>
        <v>42</v>
      </c>
      <c r="C345" s="45">
        <v>0.0</v>
      </c>
      <c r="D345" s="45">
        <v>0.0</v>
      </c>
      <c r="E345" s="45">
        <v>0.0</v>
      </c>
      <c r="F345" s="45">
        <v>1.0</v>
      </c>
      <c r="G345" s="45"/>
      <c r="H345" s="45">
        <v>0.0</v>
      </c>
      <c r="I345" s="45"/>
      <c r="J345" s="45">
        <v>0.0</v>
      </c>
      <c r="K345" s="45">
        <v>37.0</v>
      </c>
      <c r="L345" s="45">
        <v>293.0</v>
      </c>
      <c r="M345" s="45">
        <v>306.0</v>
      </c>
      <c r="N345" s="108">
        <f t="shared" si="10"/>
        <v>38</v>
      </c>
      <c r="O345" s="109">
        <f t="shared" si="3"/>
        <v>0.1296928328</v>
      </c>
      <c r="P345" s="110" t="str">
        <f t="shared" si="4"/>
        <v>Oct-2022</v>
      </c>
      <c r="Q345" s="110">
        <f t="shared" si="5"/>
        <v>2022</v>
      </c>
      <c r="R345" s="45"/>
      <c r="S345" s="45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</row>
    <row r="346" ht="18.0" customHeight="1">
      <c r="A346" s="76">
        <v>44846.631944444445</v>
      </c>
      <c r="B346" s="98">
        <f t="shared" si="1"/>
        <v>42</v>
      </c>
      <c r="C346" s="45">
        <v>1.0</v>
      </c>
      <c r="D346" s="45">
        <v>10.0</v>
      </c>
      <c r="E346" s="45">
        <v>0.0</v>
      </c>
      <c r="F346" s="45">
        <v>14.0</v>
      </c>
      <c r="G346" s="45"/>
      <c r="H346" s="45">
        <v>12.0</v>
      </c>
      <c r="I346" s="45"/>
      <c r="J346" s="45">
        <v>0.0</v>
      </c>
      <c r="K346" s="45"/>
      <c r="L346" s="45">
        <v>294.0</v>
      </c>
      <c r="M346" s="45">
        <v>305.0</v>
      </c>
      <c r="N346" s="108">
        <f t="shared" si="10"/>
        <v>37</v>
      </c>
      <c r="O346" s="109">
        <f t="shared" si="3"/>
        <v>0.1258503401</v>
      </c>
      <c r="P346" s="110" t="str">
        <f t="shared" si="4"/>
        <v>Oct-2022</v>
      </c>
      <c r="Q346" s="110">
        <f t="shared" si="5"/>
        <v>2022</v>
      </c>
      <c r="R346" s="45"/>
      <c r="S346" s="45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</row>
    <row r="347" ht="18.0" customHeight="1">
      <c r="A347" s="76">
        <v>44837.881944444445</v>
      </c>
      <c r="B347" s="98">
        <f t="shared" si="1"/>
        <v>41</v>
      </c>
      <c r="C347" s="45">
        <v>0.0</v>
      </c>
      <c r="D347" s="45">
        <v>0.0</v>
      </c>
      <c r="E347" s="45">
        <v>0.0</v>
      </c>
      <c r="F347" s="45">
        <v>0.0</v>
      </c>
      <c r="G347" s="45"/>
      <c r="H347" s="45">
        <v>0.0</v>
      </c>
      <c r="I347" s="45"/>
      <c r="J347" s="45">
        <v>0.0</v>
      </c>
      <c r="K347" s="45">
        <v>33.0</v>
      </c>
      <c r="L347" s="45">
        <v>234.0</v>
      </c>
      <c r="M347" s="45">
        <v>236.0</v>
      </c>
      <c r="N347" s="108">
        <f t="shared" si="10"/>
        <v>33</v>
      </c>
      <c r="O347" s="109">
        <f t="shared" si="3"/>
        <v>0.141025641</v>
      </c>
      <c r="P347" s="110" t="str">
        <f t="shared" si="4"/>
        <v>Oct-2022</v>
      </c>
      <c r="Q347" s="110">
        <f t="shared" si="5"/>
        <v>2022</v>
      </c>
      <c r="R347" s="45"/>
      <c r="S347" s="45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</row>
    <row r="348" ht="18.0" customHeight="1">
      <c r="A348" s="76">
        <v>44843.71527777778</v>
      </c>
      <c r="B348" s="98">
        <f t="shared" si="1"/>
        <v>42</v>
      </c>
      <c r="C348" s="45">
        <v>0.0</v>
      </c>
      <c r="D348" s="45">
        <v>0.0</v>
      </c>
      <c r="E348" s="45">
        <v>0.0</v>
      </c>
      <c r="F348" s="45">
        <v>0.0</v>
      </c>
      <c r="G348" s="45"/>
      <c r="H348" s="45">
        <v>0.0</v>
      </c>
      <c r="I348" s="45"/>
      <c r="J348" s="45">
        <v>0.0</v>
      </c>
      <c r="K348" s="45">
        <v>32.0</v>
      </c>
      <c r="L348" s="45">
        <v>207.0</v>
      </c>
      <c r="M348" s="45">
        <v>208.0</v>
      </c>
      <c r="N348" s="108">
        <f t="shared" si="10"/>
        <v>32</v>
      </c>
      <c r="O348" s="109">
        <f t="shared" si="3"/>
        <v>0.154589372</v>
      </c>
      <c r="P348" s="110" t="str">
        <f t="shared" si="4"/>
        <v>Oct-2022</v>
      </c>
      <c r="Q348" s="110">
        <f t="shared" si="5"/>
        <v>2022</v>
      </c>
      <c r="R348" s="45"/>
      <c r="S348" s="45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</row>
    <row r="349" ht="18.0" customHeight="1">
      <c r="A349" s="76">
        <v>44858.59027777778</v>
      </c>
      <c r="B349" s="98">
        <f t="shared" si="1"/>
        <v>44</v>
      </c>
      <c r="C349" s="45">
        <v>0.0</v>
      </c>
      <c r="D349" s="45">
        <v>0.0</v>
      </c>
      <c r="E349" s="45">
        <v>0.0</v>
      </c>
      <c r="F349" s="45">
        <v>5.0</v>
      </c>
      <c r="G349" s="45"/>
      <c r="H349" s="45">
        <v>0.0</v>
      </c>
      <c r="I349" s="45"/>
      <c r="J349" s="45">
        <v>0.0</v>
      </c>
      <c r="K349" s="45">
        <v>27.0</v>
      </c>
      <c r="L349" s="45">
        <v>279.0</v>
      </c>
      <c r="M349" s="45">
        <v>288.0</v>
      </c>
      <c r="N349" s="108">
        <f t="shared" si="10"/>
        <v>32</v>
      </c>
      <c r="O349" s="109">
        <f t="shared" si="3"/>
        <v>0.1146953405</v>
      </c>
      <c r="P349" s="110" t="str">
        <f t="shared" si="4"/>
        <v>Oct-2022</v>
      </c>
      <c r="Q349" s="110">
        <f t="shared" si="5"/>
        <v>2022</v>
      </c>
      <c r="R349" s="45"/>
      <c r="S349" s="45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</row>
    <row r="350" ht="18.0" customHeight="1">
      <c r="A350" s="76">
        <v>44860.71527777778</v>
      </c>
      <c r="B350" s="98">
        <f t="shared" si="1"/>
        <v>44</v>
      </c>
      <c r="C350" s="45">
        <v>0.0</v>
      </c>
      <c r="D350" s="45">
        <v>1.0</v>
      </c>
      <c r="E350" s="45">
        <v>0.0</v>
      </c>
      <c r="F350" s="45">
        <v>1.0</v>
      </c>
      <c r="G350" s="45"/>
      <c r="H350" s="45">
        <v>0.0</v>
      </c>
      <c r="I350" s="45"/>
      <c r="J350" s="45">
        <v>0.0</v>
      </c>
      <c r="K350" s="45">
        <v>28.0</v>
      </c>
      <c r="L350" s="45">
        <v>315.0</v>
      </c>
      <c r="M350" s="45">
        <v>324.0</v>
      </c>
      <c r="N350" s="108">
        <f t="shared" si="10"/>
        <v>30</v>
      </c>
      <c r="O350" s="109">
        <f t="shared" si="3"/>
        <v>0.09523809524</v>
      </c>
      <c r="P350" s="110" t="str">
        <f t="shared" si="4"/>
        <v>Oct-2022</v>
      </c>
      <c r="Q350" s="110">
        <f t="shared" si="5"/>
        <v>2022</v>
      </c>
      <c r="R350" s="45"/>
      <c r="S350" s="45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</row>
    <row r="351" ht="18.0" customHeight="1">
      <c r="A351" s="76">
        <v>44851.631944444445</v>
      </c>
      <c r="B351" s="98">
        <f t="shared" si="1"/>
        <v>43</v>
      </c>
      <c r="C351" s="45">
        <v>0.0</v>
      </c>
      <c r="D351" s="45">
        <v>0.0</v>
      </c>
      <c r="E351" s="45">
        <v>24.0</v>
      </c>
      <c r="F351" s="45">
        <v>5.0</v>
      </c>
      <c r="G351" s="45"/>
      <c r="H351" s="45">
        <v>0.0</v>
      </c>
      <c r="I351" s="45"/>
      <c r="J351" s="45">
        <v>0.0</v>
      </c>
      <c r="K351" s="45"/>
      <c r="L351" s="45">
        <v>201.0</v>
      </c>
      <c r="M351" s="45">
        <v>205.0</v>
      </c>
      <c r="N351" s="108">
        <f t="shared" si="10"/>
        <v>29</v>
      </c>
      <c r="O351" s="109">
        <f t="shared" si="3"/>
        <v>0.144278607</v>
      </c>
      <c r="P351" s="110" t="str">
        <f t="shared" si="4"/>
        <v>Oct-2022</v>
      </c>
      <c r="Q351" s="110">
        <f t="shared" si="5"/>
        <v>2022</v>
      </c>
      <c r="R351" s="45"/>
      <c r="S351" s="45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</row>
    <row r="352" ht="18.0" customHeight="1">
      <c r="A352" s="76">
        <v>44846.71527777778</v>
      </c>
      <c r="B352" s="98">
        <f t="shared" si="1"/>
        <v>42</v>
      </c>
      <c r="C352" s="45">
        <v>0.0</v>
      </c>
      <c r="D352" s="45">
        <v>2.0</v>
      </c>
      <c r="E352" s="45">
        <v>18.0</v>
      </c>
      <c r="F352" s="45">
        <v>3.0</v>
      </c>
      <c r="G352" s="45"/>
      <c r="H352" s="45">
        <v>0.0</v>
      </c>
      <c r="I352" s="45"/>
      <c r="J352" s="45">
        <v>0.0</v>
      </c>
      <c r="K352" s="45"/>
      <c r="L352" s="45">
        <v>259.0</v>
      </c>
      <c r="M352" s="45">
        <v>265.0</v>
      </c>
      <c r="N352" s="108">
        <f t="shared" si="10"/>
        <v>23</v>
      </c>
      <c r="O352" s="109">
        <f t="shared" si="3"/>
        <v>0.0888030888</v>
      </c>
      <c r="P352" s="110" t="str">
        <f t="shared" si="4"/>
        <v>Oct-2022</v>
      </c>
      <c r="Q352" s="110">
        <f t="shared" si="5"/>
        <v>2022</v>
      </c>
      <c r="R352" s="45"/>
      <c r="S352" s="45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</row>
    <row r="353" ht="18.0" customHeight="1">
      <c r="A353" s="76">
        <v>44841.71527777778</v>
      </c>
      <c r="B353" s="98">
        <f t="shared" si="1"/>
        <v>41</v>
      </c>
      <c r="C353" s="45">
        <v>0.0</v>
      </c>
      <c r="D353" s="45">
        <v>0.0</v>
      </c>
      <c r="E353" s="45">
        <v>16.0</v>
      </c>
      <c r="F353" s="45">
        <v>4.0</v>
      </c>
      <c r="G353" s="45"/>
      <c r="H353" s="45">
        <v>0.0</v>
      </c>
      <c r="I353" s="45"/>
      <c r="J353" s="45">
        <v>0.0</v>
      </c>
      <c r="K353" s="45"/>
      <c r="L353" s="45">
        <v>169.0</v>
      </c>
      <c r="M353" s="45">
        <v>170.0</v>
      </c>
      <c r="N353" s="108">
        <f t="shared" si="10"/>
        <v>20</v>
      </c>
      <c r="O353" s="109">
        <f t="shared" si="3"/>
        <v>0.1183431953</v>
      </c>
      <c r="P353" s="110" t="str">
        <f t="shared" si="4"/>
        <v>Oct-2022</v>
      </c>
      <c r="Q353" s="110">
        <f t="shared" si="5"/>
        <v>2022</v>
      </c>
      <c r="R353" s="45"/>
      <c r="S353" s="45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</row>
    <row r="354" ht="18.0" customHeight="1">
      <c r="A354" s="76">
        <v>44839.631944444445</v>
      </c>
      <c r="B354" s="98">
        <f t="shared" si="1"/>
        <v>41</v>
      </c>
      <c r="C354" s="45">
        <v>0.0</v>
      </c>
      <c r="D354" s="45">
        <v>0.0</v>
      </c>
      <c r="E354" s="45">
        <v>0.0</v>
      </c>
      <c r="F354" s="45">
        <v>1.0</v>
      </c>
      <c r="G354" s="45"/>
      <c r="H354" s="45">
        <v>0.0</v>
      </c>
      <c r="I354" s="45"/>
      <c r="J354" s="45">
        <v>0.0</v>
      </c>
      <c r="K354" s="45">
        <v>15.0</v>
      </c>
      <c r="L354" s="45">
        <v>128.0</v>
      </c>
      <c r="M354" s="45">
        <v>128.0</v>
      </c>
      <c r="N354" s="108">
        <f t="shared" si="10"/>
        <v>16</v>
      </c>
      <c r="O354" s="109">
        <f t="shared" si="3"/>
        <v>0.125</v>
      </c>
      <c r="P354" s="110" t="str">
        <f t="shared" si="4"/>
        <v>Oct-2022</v>
      </c>
      <c r="Q354" s="110">
        <f t="shared" si="5"/>
        <v>2022</v>
      </c>
      <c r="R354" s="45"/>
      <c r="S354" s="45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</row>
    <row r="355" ht="18.0" customHeight="1">
      <c r="A355" s="76">
        <v>44841.71527777778</v>
      </c>
      <c r="B355" s="98">
        <f t="shared" si="1"/>
        <v>41</v>
      </c>
      <c r="C355" s="45">
        <v>1.0</v>
      </c>
      <c r="D355" s="45">
        <v>0.0</v>
      </c>
      <c r="E355" s="45">
        <v>7.0</v>
      </c>
      <c r="F355" s="45">
        <v>7.0</v>
      </c>
      <c r="G355" s="45"/>
      <c r="H355" s="45">
        <v>0.0</v>
      </c>
      <c r="I355" s="45"/>
      <c r="J355" s="45">
        <v>0.0</v>
      </c>
      <c r="K355" s="45"/>
      <c r="L355" s="45">
        <v>183.0</v>
      </c>
      <c r="M355" s="45">
        <v>185.0</v>
      </c>
      <c r="N355" s="108">
        <f t="shared" si="10"/>
        <v>15</v>
      </c>
      <c r="O355" s="109">
        <f t="shared" si="3"/>
        <v>0.08196721311</v>
      </c>
      <c r="P355" s="110" t="str">
        <f t="shared" si="4"/>
        <v>Oct-2022</v>
      </c>
      <c r="Q355" s="110">
        <f t="shared" si="5"/>
        <v>2022</v>
      </c>
      <c r="R355" s="45"/>
      <c r="S355" s="45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</row>
    <row r="356" ht="18.0" customHeight="1">
      <c r="A356" s="76">
        <v>44854.756944444445</v>
      </c>
      <c r="B356" s="98">
        <f t="shared" si="1"/>
        <v>43</v>
      </c>
      <c r="C356" s="45">
        <v>0.0</v>
      </c>
      <c r="D356" s="45">
        <v>0.0</v>
      </c>
      <c r="E356" s="45">
        <v>0.0</v>
      </c>
      <c r="F356" s="45">
        <v>4.0</v>
      </c>
      <c r="G356" s="45"/>
      <c r="H356" s="45">
        <v>7.0</v>
      </c>
      <c r="I356" s="45"/>
      <c r="J356" s="45">
        <v>0.0</v>
      </c>
      <c r="K356" s="45"/>
      <c r="L356" s="45">
        <v>283.0</v>
      </c>
      <c r="M356" s="45">
        <v>283.0</v>
      </c>
      <c r="N356" s="108">
        <f t="shared" si="10"/>
        <v>11</v>
      </c>
      <c r="O356" s="109">
        <f t="shared" si="3"/>
        <v>0.03886925795</v>
      </c>
      <c r="P356" s="110" t="str">
        <f t="shared" si="4"/>
        <v>Oct-2022</v>
      </c>
      <c r="Q356" s="110">
        <f t="shared" si="5"/>
        <v>2022</v>
      </c>
      <c r="R356" s="45"/>
      <c r="S356" s="45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</row>
    <row r="357" ht="18.0" customHeight="1">
      <c r="A357" s="76">
        <v>44852.71527777778</v>
      </c>
      <c r="B357" s="98">
        <f t="shared" si="1"/>
        <v>43</v>
      </c>
      <c r="C357" s="45">
        <v>0.0</v>
      </c>
      <c r="D357" s="45">
        <v>0.0</v>
      </c>
      <c r="E357" s="45">
        <v>3.0</v>
      </c>
      <c r="F357" s="45">
        <v>5.0</v>
      </c>
      <c r="G357" s="45"/>
      <c r="H357" s="45">
        <v>0.0</v>
      </c>
      <c r="I357" s="45"/>
      <c r="J357" s="45">
        <v>0.0</v>
      </c>
      <c r="K357" s="45"/>
      <c r="L357" s="45">
        <v>260.0</v>
      </c>
      <c r="M357" s="45">
        <v>268.0</v>
      </c>
      <c r="N357" s="108">
        <f t="shared" si="10"/>
        <v>8</v>
      </c>
      <c r="O357" s="109">
        <f t="shared" si="3"/>
        <v>0.03076923077</v>
      </c>
      <c r="P357" s="110" t="str">
        <f t="shared" si="4"/>
        <v>Oct-2022</v>
      </c>
      <c r="Q357" s="110">
        <f t="shared" si="5"/>
        <v>2022</v>
      </c>
      <c r="R357" s="45"/>
      <c r="S357" s="45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</row>
    <row r="358" ht="18.0" customHeight="1">
      <c r="A358" s="76">
        <v>44846.46527777778</v>
      </c>
      <c r="B358" s="98">
        <f t="shared" si="1"/>
        <v>42</v>
      </c>
      <c r="C358" s="45">
        <v>0.0</v>
      </c>
      <c r="D358" s="45">
        <v>1.0</v>
      </c>
      <c r="E358" s="45">
        <v>0.0</v>
      </c>
      <c r="F358" s="45">
        <v>7.0</v>
      </c>
      <c r="G358" s="45"/>
      <c r="H358" s="45">
        <v>0.0</v>
      </c>
      <c r="I358" s="45"/>
      <c r="J358" s="45">
        <v>0.0</v>
      </c>
      <c r="K358" s="49"/>
      <c r="L358" s="45">
        <v>330.0</v>
      </c>
      <c r="M358" s="45">
        <v>352.0</v>
      </c>
      <c r="N358" s="108">
        <f t="shared" si="10"/>
        <v>8</v>
      </c>
      <c r="O358" s="109">
        <f t="shared" si="3"/>
        <v>0.02424242424</v>
      </c>
      <c r="P358" s="110" t="str">
        <f t="shared" si="4"/>
        <v>Oct-2022</v>
      </c>
      <c r="Q358" s="110">
        <f t="shared" si="5"/>
        <v>2022</v>
      </c>
      <c r="R358" s="45"/>
      <c r="S358" s="45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</row>
    <row r="359" ht="18.0" customHeight="1">
      <c r="A359" s="76">
        <v>44860.71527777778</v>
      </c>
      <c r="B359" s="98">
        <f t="shared" si="1"/>
        <v>44</v>
      </c>
      <c r="C359" s="45">
        <v>0.0</v>
      </c>
      <c r="D359" s="45">
        <v>0.0</v>
      </c>
      <c r="E359" s="45">
        <v>1.0</v>
      </c>
      <c r="F359" s="45">
        <v>7.0</v>
      </c>
      <c r="G359" s="45"/>
      <c r="H359" s="45">
        <v>0.0</v>
      </c>
      <c r="I359" s="45"/>
      <c r="J359" s="45">
        <v>0.0</v>
      </c>
      <c r="K359" s="45"/>
      <c r="L359" s="45">
        <v>375.0</v>
      </c>
      <c r="M359" s="45">
        <v>389.0</v>
      </c>
      <c r="N359" s="108">
        <f t="shared" si="10"/>
        <v>8</v>
      </c>
      <c r="O359" s="109">
        <f t="shared" si="3"/>
        <v>0.02133333333</v>
      </c>
      <c r="P359" s="110" t="str">
        <f t="shared" si="4"/>
        <v>Oct-2022</v>
      </c>
      <c r="Q359" s="110">
        <f t="shared" si="5"/>
        <v>2022</v>
      </c>
      <c r="R359" s="45"/>
      <c r="S359" s="45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</row>
    <row r="360" ht="18.0" customHeight="1">
      <c r="A360" s="76">
        <v>44845.42361111112</v>
      </c>
      <c r="B360" s="98">
        <f t="shared" si="1"/>
        <v>42</v>
      </c>
      <c r="C360" s="45">
        <v>0.0</v>
      </c>
      <c r="D360" s="45">
        <v>0.0</v>
      </c>
      <c r="E360" s="45">
        <v>3.0</v>
      </c>
      <c r="F360" s="45">
        <v>4.0</v>
      </c>
      <c r="G360" s="45"/>
      <c r="H360" s="45">
        <v>0.0</v>
      </c>
      <c r="I360" s="45"/>
      <c r="J360" s="45">
        <v>0.0</v>
      </c>
      <c r="K360" s="45"/>
      <c r="L360" s="45">
        <v>197.0</v>
      </c>
      <c r="M360" s="45">
        <v>198.0</v>
      </c>
      <c r="N360" s="108">
        <f t="shared" si="10"/>
        <v>7</v>
      </c>
      <c r="O360" s="109">
        <f t="shared" si="3"/>
        <v>0.03553299492</v>
      </c>
      <c r="P360" s="110" t="str">
        <f t="shared" si="4"/>
        <v>Oct-2022</v>
      </c>
      <c r="Q360" s="110">
        <f t="shared" si="5"/>
        <v>2022</v>
      </c>
      <c r="R360" s="45"/>
      <c r="S360" s="45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</row>
    <row r="361" ht="18.0" customHeight="1">
      <c r="A361" s="76">
        <v>44837.881944444445</v>
      </c>
      <c r="B361" s="98">
        <f t="shared" si="1"/>
        <v>41</v>
      </c>
      <c r="C361" s="45">
        <v>0.0</v>
      </c>
      <c r="D361" s="45">
        <v>0.0</v>
      </c>
      <c r="E361" s="45">
        <v>2.0</v>
      </c>
      <c r="F361" s="45">
        <v>5.0</v>
      </c>
      <c r="G361" s="45"/>
      <c r="H361" s="45">
        <v>0.0</v>
      </c>
      <c r="I361" s="45"/>
      <c r="J361" s="45">
        <v>0.0</v>
      </c>
      <c r="K361" s="45"/>
      <c r="L361" s="45">
        <v>201.0</v>
      </c>
      <c r="M361" s="45">
        <v>202.0</v>
      </c>
      <c r="N361" s="108">
        <f t="shared" si="10"/>
        <v>7</v>
      </c>
      <c r="O361" s="109">
        <f t="shared" si="3"/>
        <v>0.03482587065</v>
      </c>
      <c r="P361" s="110" t="str">
        <f t="shared" si="4"/>
        <v>Oct-2022</v>
      </c>
      <c r="Q361" s="110">
        <f t="shared" si="5"/>
        <v>2022</v>
      </c>
      <c r="R361" s="45"/>
      <c r="S361" s="45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</row>
    <row r="362" ht="18.0" customHeight="1">
      <c r="A362" s="76">
        <v>44858.59027777778</v>
      </c>
      <c r="B362" s="98">
        <f t="shared" si="1"/>
        <v>44</v>
      </c>
      <c r="C362" s="45">
        <v>0.0</v>
      </c>
      <c r="D362" s="45">
        <v>0.0</v>
      </c>
      <c r="E362" s="45">
        <v>6.0</v>
      </c>
      <c r="F362" s="45">
        <v>1.0</v>
      </c>
      <c r="G362" s="45"/>
      <c r="H362" s="45">
        <v>0.0</v>
      </c>
      <c r="I362" s="45"/>
      <c r="J362" s="45">
        <v>0.0</v>
      </c>
      <c r="K362" s="45"/>
      <c r="L362" s="45">
        <v>237.0</v>
      </c>
      <c r="M362" s="45">
        <v>240.0</v>
      </c>
      <c r="N362" s="108">
        <f t="shared" si="10"/>
        <v>7</v>
      </c>
      <c r="O362" s="109">
        <f t="shared" si="3"/>
        <v>0.02953586498</v>
      </c>
      <c r="P362" s="110" t="str">
        <f t="shared" si="4"/>
        <v>Oct-2022</v>
      </c>
      <c r="Q362" s="110">
        <f t="shared" si="5"/>
        <v>2022</v>
      </c>
      <c r="R362" s="45"/>
      <c r="S362" s="45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</row>
    <row r="363" ht="18.0" customHeight="1">
      <c r="A363" s="76">
        <v>44855.756944444445</v>
      </c>
      <c r="B363" s="98">
        <f t="shared" si="1"/>
        <v>43</v>
      </c>
      <c r="C363" s="45">
        <v>0.0</v>
      </c>
      <c r="D363" s="45">
        <v>1.0</v>
      </c>
      <c r="E363" s="45">
        <v>3.0</v>
      </c>
      <c r="F363" s="45">
        <v>3.0</v>
      </c>
      <c r="G363" s="45"/>
      <c r="H363" s="45">
        <v>0.0</v>
      </c>
      <c r="I363" s="45"/>
      <c r="J363" s="45">
        <v>0.0</v>
      </c>
      <c r="K363" s="45"/>
      <c r="L363" s="45">
        <v>253.0</v>
      </c>
      <c r="M363" s="45">
        <v>254.0</v>
      </c>
      <c r="N363" s="108">
        <f t="shared" si="10"/>
        <v>7</v>
      </c>
      <c r="O363" s="109">
        <f t="shared" si="3"/>
        <v>0.02766798419</v>
      </c>
      <c r="P363" s="110" t="str">
        <f t="shared" si="4"/>
        <v>Oct-2022</v>
      </c>
      <c r="Q363" s="110">
        <f t="shared" si="5"/>
        <v>2022</v>
      </c>
      <c r="R363" s="45"/>
      <c r="S363" s="45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</row>
    <row r="364" ht="18.0" customHeight="1">
      <c r="A364" s="76">
        <v>44837.42361111112</v>
      </c>
      <c r="B364" s="98">
        <f t="shared" si="1"/>
        <v>41</v>
      </c>
      <c r="C364" s="45">
        <v>0.0</v>
      </c>
      <c r="D364" s="45">
        <v>1.0</v>
      </c>
      <c r="E364" s="45">
        <v>1.0</v>
      </c>
      <c r="F364" s="45">
        <v>4.0</v>
      </c>
      <c r="G364" s="45"/>
      <c r="H364" s="45">
        <v>0.0</v>
      </c>
      <c r="I364" s="45"/>
      <c r="J364" s="45">
        <v>0.0</v>
      </c>
      <c r="K364" s="49"/>
      <c r="L364" s="45">
        <v>268.0</v>
      </c>
      <c r="M364" s="45">
        <v>271.0</v>
      </c>
      <c r="N364" s="108">
        <f t="shared" si="10"/>
        <v>6</v>
      </c>
      <c r="O364" s="109">
        <f t="shared" si="3"/>
        <v>0.0223880597</v>
      </c>
      <c r="P364" s="110" t="str">
        <f t="shared" si="4"/>
        <v>Oct-2022</v>
      </c>
      <c r="Q364" s="110">
        <f t="shared" si="5"/>
        <v>2022</v>
      </c>
      <c r="R364" s="45"/>
      <c r="S364" s="45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</row>
    <row r="365" ht="18.0" customHeight="1">
      <c r="A365" s="76">
        <v>44841.71527777778</v>
      </c>
      <c r="B365" s="98">
        <f t="shared" si="1"/>
        <v>41</v>
      </c>
      <c r="C365" s="45">
        <v>0.0</v>
      </c>
      <c r="D365" s="45">
        <v>2.0</v>
      </c>
      <c r="E365" s="45">
        <v>0.0</v>
      </c>
      <c r="F365" s="45">
        <v>3.0</v>
      </c>
      <c r="G365" s="45"/>
      <c r="H365" s="45">
        <v>0.0</v>
      </c>
      <c r="I365" s="45"/>
      <c r="J365" s="45">
        <v>0.0</v>
      </c>
      <c r="K365" s="45"/>
      <c r="L365" s="45">
        <v>241.0</v>
      </c>
      <c r="M365" s="45">
        <v>245.0</v>
      </c>
      <c r="N365" s="108">
        <f t="shared" si="10"/>
        <v>5</v>
      </c>
      <c r="O365" s="109">
        <f t="shared" si="3"/>
        <v>0.02074688797</v>
      </c>
      <c r="P365" s="110" t="str">
        <f t="shared" si="4"/>
        <v>Oct-2022</v>
      </c>
      <c r="Q365" s="110">
        <f t="shared" si="5"/>
        <v>2022</v>
      </c>
      <c r="R365" s="45"/>
      <c r="S365" s="45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</row>
    <row r="366" ht="18.0" customHeight="1">
      <c r="A366" s="76">
        <v>44858.79861111112</v>
      </c>
      <c r="B366" s="98">
        <f t="shared" si="1"/>
        <v>44</v>
      </c>
      <c r="C366" s="45">
        <v>0.0</v>
      </c>
      <c r="D366" s="45">
        <v>0.0</v>
      </c>
      <c r="E366" s="45">
        <v>0.0</v>
      </c>
      <c r="F366" s="45">
        <v>4.0</v>
      </c>
      <c r="G366" s="45"/>
      <c r="H366" s="45">
        <v>0.0</v>
      </c>
      <c r="I366" s="45"/>
      <c r="J366" s="45">
        <v>0.0</v>
      </c>
      <c r="K366" s="45"/>
      <c r="L366" s="45">
        <v>211.0</v>
      </c>
      <c r="M366" s="45">
        <v>216.0</v>
      </c>
      <c r="N366" s="108">
        <f t="shared" si="10"/>
        <v>4</v>
      </c>
      <c r="O366" s="109">
        <f t="shared" si="3"/>
        <v>0.01895734597</v>
      </c>
      <c r="P366" s="110" t="str">
        <f t="shared" si="4"/>
        <v>Oct-2022</v>
      </c>
      <c r="Q366" s="110">
        <f t="shared" si="5"/>
        <v>2022</v>
      </c>
      <c r="R366" s="45"/>
      <c r="S366" s="45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</row>
    <row r="367" ht="18.0" customHeight="1">
      <c r="A367" s="76">
        <v>44861.42361111112</v>
      </c>
      <c r="B367" s="98">
        <f t="shared" si="1"/>
        <v>44</v>
      </c>
      <c r="C367" s="45">
        <v>0.0</v>
      </c>
      <c r="D367" s="45">
        <v>0.0</v>
      </c>
      <c r="E367" s="45">
        <v>0.0</v>
      </c>
      <c r="F367" s="45">
        <v>2.0</v>
      </c>
      <c r="G367" s="45"/>
      <c r="H367" s="45">
        <v>0.0</v>
      </c>
      <c r="I367" s="45"/>
      <c r="J367" s="45">
        <v>2.0</v>
      </c>
      <c r="K367" s="45"/>
      <c r="L367" s="45">
        <v>222.0</v>
      </c>
      <c r="M367" s="45">
        <v>227.0</v>
      </c>
      <c r="N367" s="108">
        <f t="shared" si="10"/>
        <v>4</v>
      </c>
      <c r="O367" s="109">
        <f t="shared" si="3"/>
        <v>0.01801801802</v>
      </c>
      <c r="P367" s="110" t="str">
        <f t="shared" si="4"/>
        <v>Oct-2022</v>
      </c>
      <c r="Q367" s="110">
        <f t="shared" si="5"/>
        <v>2022</v>
      </c>
      <c r="R367" s="45"/>
      <c r="S367" s="45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</row>
    <row r="368" ht="18.0" customHeight="1">
      <c r="A368" s="76">
        <v>44847.506944444445</v>
      </c>
      <c r="B368" s="98">
        <f t="shared" si="1"/>
        <v>42</v>
      </c>
      <c r="C368" s="45">
        <v>0.0</v>
      </c>
      <c r="D368" s="45">
        <v>0.0</v>
      </c>
      <c r="E368" s="45">
        <v>0.0</v>
      </c>
      <c r="F368" s="45">
        <v>4.0</v>
      </c>
      <c r="G368" s="45"/>
      <c r="H368" s="45">
        <v>0.0</v>
      </c>
      <c r="I368" s="45"/>
      <c r="J368" s="45">
        <v>0.0</v>
      </c>
      <c r="K368" s="45"/>
      <c r="L368" s="45">
        <v>233.0</v>
      </c>
      <c r="M368" s="45">
        <v>234.0</v>
      </c>
      <c r="N368" s="108">
        <f t="shared" si="10"/>
        <v>4</v>
      </c>
      <c r="O368" s="109">
        <f t="shared" si="3"/>
        <v>0.01716738197</v>
      </c>
      <c r="P368" s="110" t="str">
        <f t="shared" si="4"/>
        <v>Oct-2022</v>
      </c>
      <c r="Q368" s="110">
        <f t="shared" si="5"/>
        <v>2022</v>
      </c>
      <c r="R368" s="45"/>
      <c r="S368" s="45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</row>
    <row r="369" ht="18.0" customHeight="1">
      <c r="A369" s="76">
        <v>44853.506944444445</v>
      </c>
      <c r="B369" s="98">
        <f t="shared" si="1"/>
        <v>43</v>
      </c>
      <c r="C369" s="45">
        <v>0.0</v>
      </c>
      <c r="D369" s="45">
        <v>0.0</v>
      </c>
      <c r="E369" s="45">
        <v>3.0</v>
      </c>
      <c r="F369" s="45">
        <v>1.0</v>
      </c>
      <c r="G369" s="45"/>
      <c r="H369" s="45">
        <v>0.0</v>
      </c>
      <c r="I369" s="45"/>
      <c r="J369" s="45">
        <v>0.0</v>
      </c>
      <c r="K369" s="45"/>
      <c r="L369" s="45">
        <v>238.0</v>
      </c>
      <c r="M369" s="45">
        <v>246.0</v>
      </c>
      <c r="N369" s="108">
        <f t="shared" si="10"/>
        <v>4</v>
      </c>
      <c r="O369" s="109">
        <f t="shared" si="3"/>
        <v>0.01680672269</v>
      </c>
      <c r="P369" s="110" t="str">
        <f t="shared" si="4"/>
        <v>Oct-2022</v>
      </c>
      <c r="Q369" s="110">
        <f t="shared" si="5"/>
        <v>2022</v>
      </c>
      <c r="R369" s="45"/>
      <c r="S369" s="45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</row>
    <row r="370" ht="18.0" customHeight="1">
      <c r="A370" s="76">
        <v>44859.67361111112</v>
      </c>
      <c r="B370" s="98">
        <f t="shared" si="1"/>
        <v>44</v>
      </c>
      <c r="C370" s="45">
        <v>0.0</v>
      </c>
      <c r="D370" s="45">
        <v>0.0</v>
      </c>
      <c r="E370" s="45">
        <v>1.0</v>
      </c>
      <c r="F370" s="45">
        <v>3.0</v>
      </c>
      <c r="G370" s="45"/>
      <c r="H370" s="45">
        <v>0.0</v>
      </c>
      <c r="I370" s="45"/>
      <c r="J370" s="45">
        <v>0.0</v>
      </c>
      <c r="K370" s="45"/>
      <c r="L370" s="45">
        <v>241.0</v>
      </c>
      <c r="M370" s="45">
        <v>243.0</v>
      </c>
      <c r="N370" s="108">
        <f t="shared" si="10"/>
        <v>4</v>
      </c>
      <c r="O370" s="109">
        <f t="shared" si="3"/>
        <v>0.01659751037</v>
      </c>
      <c r="P370" s="110" t="str">
        <f t="shared" si="4"/>
        <v>Oct-2022</v>
      </c>
      <c r="Q370" s="110">
        <f t="shared" si="5"/>
        <v>2022</v>
      </c>
      <c r="R370" s="45"/>
      <c r="S370" s="45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</row>
    <row r="371" ht="18.0" customHeight="1">
      <c r="A371" s="76">
        <v>44839.631944444445</v>
      </c>
      <c r="B371" s="98">
        <f t="shared" si="1"/>
        <v>41</v>
      </c>
      <c r="C371" s="45">
        <v>0.0</v>
      </c>
      <c r="D371" s="45">
        <v>0.0</v>
      </c>
      <c r="E371" s="45">
        <v>1.0</v>
      </c>
      <c r="F371" s="45">
        <v>2.0</v>
      </c>
      <c r="G371" s="45"/>
      <c r="H371" s="45">
        <v>0.0</v>
      </c>
      <c r="I371" s="45"/>
      <c r="J371" s="45">
        <v>0.0</v>
      </c>
      <c r="K371" s="45"/>
      <c r="L371" s="45">
        <v>115.0</v>
      </c>
      <c r="M371" s="45">
        <v>115.0</v>
      </c>
      <c r="N371" s="108">
        <f t="shared" si="10"/>
        <v>3</v>
      </c>
      <c r="O371" s="109">
        <f t="shared" si="3"/>
        <v>0.02608695652</v>
      </c>
      <c r="P371" s="110" t="str">
        <f t="shared" si="4"/>
        <v>Oct-2022</v>
      </c>
      <c r="Q371" s="110">
        <f t="shared" si="5"/>
        <v>2022</v>
      </c>
      <c r="R371" s="45"/>
      <c r="S371" s="45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</row>
    <row r="372" ht="18.0" customHeight="1">
      <c r="A372" s="76">
        <v>44839.42361111112</v>
      </c>
      <c r="B372" s="98">
        <f t="shared" si="1"/>
        <v>41</v>
      </c>
      <c r="C372" s="45">
        <v>0.0</v>
      </c>
      <c r="D372" s="45">
        <v>0.0</v>
      </c>
      <c r="E372" s="45">
        <v>0.0</v>
      </c>
      <c r="F372" s="45">
        <v>1.0</v>
      </c>
      <c r="G372" s="45"/>
      <c r="H372" s="45">
        <v>2.0</v>
      </c>
      <c r="I372" s="45"/>
      <c r="J372" s="45">
        <v>0.0</v>
      </c>
      <c r="K372" s="45"/>
      <c r="L372" s="45">
        <v>159.0</v>
      </c>
      <c r="M372" s="45">
        <v>161.0</v>
      </c>
      <c r="N372" s="108">
        <f t="shared" si="10"/>
        <v>3</v>
      </c>
      <c r="O372" s="109">
        <f t="shared" si="3"/>
        <v>0.01886792453</v>
      </c>
      <c r="P372" s="110" t="str">
        <f t="shared" si="4"/>
        <v>Oct-2022</v>
      </c>
      <c r="Q372" s="110">
        <f t="shared" si="5"/>
        <v>2022</v>
      </c>
      <c r="R372" s="45"/>
      <c r="S372" s="45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</row>
    <row r="373" ht="18.0" customHeight="1">
      <c r="A373" s="76">
        <v>44840.71527777778</v>
      </c>
      <c r="B373" s="98">
        <f t="shared" si="1"/>
        <v>41</v>
      </c>
      <c r="C373" s="45">
        <v>0.0</v>
      </c>
      <c r="D373" s="45">
        <v>0.0</v>
      </c>
      <c r="E373" s="45">
        <v>0.0</v>
      </c>
      <c r="F373" s="45">
        <v>2.0</v>
      </c>
      <c r="G373" s="45"/>
      <c r="H373" s="45">
        <v>0.0</v>
      </c>
      <c r="I373" s="45"/>
      <c r="J373" s="45">
        <v>0.0</v>
      </c>
      <c r="K373" s="45"/>
      <c r="L373" s="45">
        <v>128.0</v>
      </c>
      <c r="M373" s="45">
        <v>131.0</v>
      </c>
      <c r="N373" s="108">
        <f t="shared" si="10"/>
        <v>2</v>
      </c>
      <c r="O373" s="109">
        <f t="shared" si="3"/>
        <v>0.015625</v>
      </c>
      <c r="P373" s="110" t="str">
        <f t="shared" si="4"/>
        <v>Oct-2022</v>
      </c>
      <c r="Q373" s="110">
        <f t="shared" si="5"/>
        <v>2022</v>
      </c>
      <c r="R373" s="45"/>
      <c r="S373" s="45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</row>
    <row r="374" ht="18.0" customHeight="1">
      <c r="A374" s="76">
        <v>44842.59027777778</v>
      </c>
      <c r="B374" s="98">
        <f t="shared" si="1"/>
        <v>41</v>
      </c>
      <c r="C374" s="45">
        <v>0.0</v>
      </c>
      <c r="D374" s="45">
        <v>0.0</v>
      </c>
      <c r="E374" s="45">
        <v>0.0</v>
      </c>
      <c r="F374" s="45">
        <v>2.0</v>
      </c>
      <c r="G374" s="45"/>
      <c r="H374" s="45">
        <v>0.0</v>
      </c>
      <c r="I374" s="45"/>
      <c r="J374" s="45">
        <v>0.0</v>
      </c>
      <c r="K374" s="45"/>
      <c r="L374" s="45">
        <v>150.0</v>
      </c>
      <c r="M374" s="45">
        <v>156.0</v>
      </c>
      <c r="N374" s="108">
        <f t="shared" si="10"/>
        <v>2</v>
      </c>
      <c r="O374" s="109">
        <f t="shared" si="3"/>
        <v>0.01333333333</v>
      </c>
      <c r="P374" s="110" t="str">
        <f t="shared" si="4"/>
        <v>Oct-2022</v>
      </c>
      <c r="Q374" s="110">
        <f t="shared" si="5"/>
        <v>2022</v>
      </c>
      <c r="R374" s="45"/>
      <c r="S374" s="45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</row>
    <row r="375" ht="18.0" customHeight="1">
      <c r="A375" s="76">
        <v>44861.67361111112</v>
      </c>
      <c r="B375" s="98">
        <f t="shared" si="1"/>
        <v>44</v>
      </c>
      <c r="C375" s="45">
        <v>0.0</v>
      </c>
      <c r="D375" s="45">
        <v>0.0</v>
      </c>
      <c r="E375" s="45">
        <v>1.0</v>
      </c>
      <c r="F375" s="45">
        <v>1.0</v>
      </c>
      <c r="G375" s="45"/>
      <c r="H375" s="45">
        <v>0.0</v>
      </c>
      <c r="I375" s="45"/>
      <c r="J375" s="45">
        <v>0.0</v>
      </c>
      <c r="K375" s="45"/>
      <c r="L375" s="45">
        <v>191.0</v>
      </c>
      <c r="M375" s="45">
        <v>194.0</v>
      </c>
      <c r="N375" s="108">
        <f t="shared" si="10"/>
        <v>2</v>
      </c>
      <c r="O375" s="109">
        <f t="shared" si="3"/>
        <v>0.01047120419</v>
      </c>
      <c r="P375" s="110" t="str">
        <f t="shared" si="4"/>
        <v>Oct-2022</v>
      </c>
      <c r="Q375" s="110">
        <f t="shared" si="5"/>
        <v>2022</v>
      </c>
      <c r="R375" s="45"/>
      <c r="S375" s="45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</row>
    <row r="376" ht="18.0" customHeight="1">
      <c r="A376" s="76">
        <v>44862.42361111112</v>
      </c>
      <c r="B376" s="98">
        <f t="shared" si="1"/>
        <v>44</v>
      </c>
      <c r="C376" s="45">
        <v>0.0</v>
      </c>
      <c r="D376" s="45">
        <v>0.0</v>
      </c>
      <c r="E376" s="45">
        <v>0.0</v>
      </c>
      <c r="F376" s="45">
        <v>1.0</v>
      </c>
      <c r="G376" s="45"/>
      <c r="H376" s="45">
        <v>0.0</v>
      </c>
      <c r="I376" s="45"/>
      <c r="J376" s="45">
        <v>0.0</v>
      </c>
      <c r="K376" s="45"/>
      <c r="L376" s="45">
        <v>162.0</v>
      </c>
      <c r="M376" s="45">
        <v>164.0</v>
      </c>
      <c r="N376" s="108">
        <f t="shared" si="10"/>
        <v>1</v>
      </c>
      <c r="O376" s="109">
        <f t="shared" si="3"/>
        <v>0.006172839506</v>
      </c>
      <c r="P376" s="110" t="str">
        <f t="shared" si="4"/>
        <v>Oct-2022</v>
      </c>
      <c r="Q376" s="110">
        <f t="shared" si="5"/>
        <v>2022</v>
      </c>
      <c r="R376" s="45"/>
      <c r="S376" s="45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</row>
    <row r="377" ht="18.0" customHeight="1">
      <c r="A377" s="76">
        <v>44843.71527777778</v>
      </c>
      <c r="B377" s="98">
        <f t="shared" si="1"/>
        <v>42</v>
      </c>
      <c r="C377" s="45">
        <v>0.0</v>
      </c>
      <c r="D377" s="45">
        <v>0.0</v>
      </c>
      <c r="E377" s="45">
        <v>0.0</v>
      </c>
      <c r="F377" s="45">
        <v>1.0</v>
      </c>
      <c r="G377" s="45"/>
      <c r="H377" s="45">
        <v>0.0</v>
      </c>
      <c r="I377" s="45"/>
      <c r="J377" s="45">
        <v>0.0</v>
      </c>
      <c r="K377" s="45"/>
      <c r="L377" s="45">
        <v>167.0</v>
      </c>
      <c r="M377" s="45">
        <v>169.0</v>
      </c>
      <c r="N377" s="108">
        <f t="shared" si="10"/>
        <v>1</v>
      </c>
      <c r="O377" s="109">
        <f t="shared" si="3"/>
        <v>0.005988023952</v>
      </c>
      <c r="P377" s="110" t="str">
        <f t="shared" si="4"/>
        <v>Oct-2022</v>
      </c>
      <c r="Q377" s="110">
        <f t="shared" si="5"/>
        <v>2022</v>
      </c>
      <c r="R377" s="45"/>
      <c r="S377" s="45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</row>
    <row r="378" ht="18.0" customHeight="1">
      <c r="A378" s="76">
        <v>44840.67361111112</v>
      </c>
      <c r="B378" s="98">
        <f t="shared" si="1"/>
        <v>41</v>
      </c>
      <c r="C378" s="45">
        <v>0.0</v>
      </c>
      <c r="D378" s="45">
        <v>0.0</v>
      </c>
      <c r="E378" s="45">
        <v>0.0</v>
      </c>
      <c r="F378" s="45">
        <v>0.0</v>
      </c>
      <c r="G378" s="45"/>
      <c r="H378" s="45">
        <v>0.0</v>
      </c>
      <c r="I378" s="45"/>
      <c r="J378" s="45">
        <v>0.0</v>
      </c>
      <c r="K378" s="45"/>
      <c r="L378" s="45">
        <v>165.0</v>
      </c>
      <c r="M378" s="45">
        <v>169.0</v>
      </c>
      <c r="N378" s="108">
        <f t="shared" si="10"/>
        <v>0</v>
      </c>
      <c r="O378" s="109">
        <f t="shared" si="3"/>
        <v>0</v>
      </c>
      <c r="P378" s="110" t="str">
        <f t="shared" si="4"/>
        <v>Oct-2022</v>
      </c>
      <c r="Q378" s="110">
        <f t="shared" si="5"/>
        <v>2022</v>
      </c>
      <c r="R378" s="45"/>
      <c r="S378" s="45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</row>
    <row r="379" ht="18.0" customHeight="1">
      <c r="A379" s="123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</row>
    <row r="380" ht="18.0" customHeight="1">
      <c r="A380" s="123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</row>
    <row r="381" ht="18.0" customHeight="1">
      <c r="A381" s="123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</row>
    <row r="382" ht="18.0" customHeight="1">
      <c r="A382" s="123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</row>
    <row r="383" ht="18.0" customHeight="1">
      <c r="A383" s="123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</row>
    <row r="384" ht="18.0" customHeight="1">
      <c r="A384" s="123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</row>
    <row r="385" ht="18.0" customHeight="1">
      <c r="A385" s="123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</row>
    <row r="386" ht="18.0" customHeight="1">
      <c r="A386" s="123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</row>
    <row r="387" ht="18.0" customHeight="1">
      <c r="A387" s="123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</row>
    <row r="388" ht="18.0" customHeight="1">
      <c r="A388" s="123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</row>
    <row r="389" ht="18.0" customHeight="1">
      <c r="A389" s="123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</row>
    <row r="390" ht="18.0" customHeight="1">
      <c r="A390" s="123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</row>
    <row r="391" ht="18.0" customHeight="1">
      <c r="A391" s="123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</row>
    <row r="392" ht="18.0" customHeight="1">
      <c r="A392" s="123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</row>
    <row r="393" ht="18.0" customHeight="1">
      <c r="A393" s="123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</row>
    <row r="394" ht="18.0" customHeight="1">
      <c r="A394" s="123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</row>
    <row r="395" ht="18.0" customHeight="1">
      <c r="A395" s="123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</row>
    <row r="396" ht="18.0" customHeight="1">
      <c r="A396" s="123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</row>
    <row r="397" ht="18.0" customHeight="1">
      <c r="A397" s="123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</row>
    <row r="398" ht="18.0" customHeight="1">
      <c r="A398" s="123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</row>
    <row r="399" ht="18.0" customHeight="1">
      <c r="A399" s="123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</row>
    <row r="400" ht="18.0" customHeight="1">
      <c r="A400" s="123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</row>
    <row r="401" ht="18.0" customHeight="1">
      <c r="A401" s="123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</row>
    <row r="402" ht="18.0" customHeight="1">
      <c r="A402" s="123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</row>
    <row r="403" ht="18.0" customHeight="1">
      <c r="A403" s="123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</row>
    <row r="404" ht="18.0" customHeight="1">
      <c r="A404" s="123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</row>
    <row r="405" ht="18.0" customHeight="1">
      <c r="A405" s="123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</row>
    <row r="406" ht="18.0" customHeight="1">
      <c r="A406" s="123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</row>
    <row r="407" ht="18.0" customHeight="1">
      <c r="A407" s="123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</row>
    <row r="408" ht="18.0" customHeight="1">
      <c r="A408" s="123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</row>
    <row r="409" ht="18.0" customHeight="1">
      <c r="A409" s="123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</row>
    <row r="410" ht="18.0" customHeight="1">
      <c r="A410" s="123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</row>
    <row r="411" ht="18.0" customHeight="1">
      <c r="A411" s="123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</row>
    <row r="412" ht="18.0" customHeight="1">
      <c r="A412" s="123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</row>
    <row r="413" ht="18.0" customHeight="1">
      <c r="A413" s="123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</row>
    <row r="414" ht="18.0" customHeight="1">
      <c r="A414" s="123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</row>
    <row r="415" ht="18.0" customHeight="1">
      <c r="A415" s="123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</row>
    <row r="416" ht="18.0" customHeight="1">
      <c r="A416" s="123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</row>
    <row r="417" ht="18.0" customHeight="1">
      <c r="A417" s="123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</row>
    <row r="418" ht="18.0" customHeight="1">
      <c r="A418" s="123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</row>
    <row r="419" ht="18.0" customHeight="1">
      <c r="A419" s="123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</row>
    <row r="420" ht="18.0" customHeight="1">
      <c r="A420" s="123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</row>
    <row r="421" ht="18.0" customHeight="1">
      <c r="A421" s="123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</row>
    <row r="422" ht="18.0" customHeight="1">
      <c r="A422" s="123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</row>
    <row r="423" ht="18.0" customHeight="1">
      <c r="A423" s="123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</row>
    <row r="424" ht="18.0" customHeight="1">
      <c r="A424" s="123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</row>
    <row r="425" ht="18.0" customHeight="1">
      <c r="A425" s="123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</row>
    <row r="426" ht="18.0" customHeight="1">
      <c r="A426" s="123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</row>
    <row r="427" ht="18.0" customHeight="1">
      <c r="A427" s="123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</row>
    <row r="428" ht="18.0" customHeight="1">
      <c r="A428" s="123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</row>
    <row r="429" ht="18.0" customHeight="1">
      <c r="A429" s="123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</row>
    <row r="430" ht="18.0" customHeight="1">
      <c r="A430" s="123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</row>
    <row r="431" ht="18.0" customHeight="1">
      <c r="A431" s="123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</row>
    <row r="432" ht="18.0" customHeight="1">
      <c r="A432" s="123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</row>
    <row r="433" ht="18.0" customHeight="1">
      <c r="A433" s="123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</row>
    <row r="434" ht="18.0" customHeight="1">
      <c r="A434" s="123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</row>
    <row r="435" ht="18.0" customHeight="1">
      <c r="A435" s="123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</row>
    <row r="436" ht="18.0" customHeight="1">
      <c r="A436" s="123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</row>
    <row r="437" ht="18.0" customHeight="1">
      <c r="A437" s="123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</row>
    <row r="438" ht="18.0" customHeight="1">
      <c r="A438" s="123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</row>
    <row r="439" ht="18.0" customHeight="1">
      <c r="A439" s="123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</row>
    <row r="440" ht="18.0" customHeight="1">
      <c r="A440" s="123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</row>
    <row r="441" ht="18.0" customHeight="1">
      <c r="A441" s="123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</row>
    <row r="442" ht="18.0" customHeight="1">
      <c r="A442" s="123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</row>
    <row r="443" ht="18.0" customHeight="1">
      <c r="A443" s="123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</row>
    <row r="444" ht="18.0" customHeight="1">
      <c r="A444" s="123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</row>
    <row r="445" ht="18.0" customHeight="1">
      <c r="A445" s="123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</row>
    <row r="446" ht="18.0" customHeight="1">
      <c r="A446" s="123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</row>
    <row r="447" ht="18.0" customHeight="1">
      <c r="A447" s="123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</row>
    <row r="448" ht="18.0" customHeight="1">
      <c r="A448" s="123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</row>
    <row r="449" ht="18.0" customHeight="1">
      <c r="A449" s="123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</row>
    <row r="450" ht="18.0" customHeight="1">
      <c r="A450" s="123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</row>
    <row r="451" ht="18.0" customHeight="1">
      <c r="A451" s="123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</row>
    <row r="452" ht="18.0" customHeight="1">
      <c r="A452" s="123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</row>
    <row r="453" ht="18.0" customHeight="1">
      <c r="A453" s="123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</row>
    <row r="454" ht="18.0" customHeight="1">
      <c r="A454" s="123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</row>
    <row r="455" ht="18.0" customHeight="1">
      <c r="A455" s="123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</row>
    <row r="456" ht="18.0" customHeight="1">
      <c r="A456" s="123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</row>
    <row r="457" ht="18.0" customHeight="1">
      <c r="A457" s="123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</row>
    <row r="458" ht="18.0" customHeight="1">
      <c r="A458" s="123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</row>
    <row r="459" ht="18.0" customHeight="1">
      <c r="A459" s="123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</row>
    <row r="460" ht="18.0" customHeight="1">
      <c r="A460" s="123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</row>
    <row r="461" ht="18.0" customHeight="1">
      <c r="A461" s="123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</row>
    <row r="462" ht="18.0" customHeight="1">
      <c r="A462" s="123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</row>
    <row r="463" ht="18.0" customHeight="1">
      <c r="A463" s="123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</row>
    <row r="464" ht="18.0" customHeight="1">
      <c r="A464" s="123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</row>
    <row r="465" ht="18.0" customHeight="1">
      <c r="A465" s="123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</row>
    <row r="466" ht="18.0" customHeight="1">
      <c r="A466" s="123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</row>
    <row r="467" ht="18.0" customHeight="1">
      <c r="A467" s="123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</row>
    <row r="468" ht="18.0" customHeight="1">
      <c r="A468" s="123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</row>
    <row r="469" ht="18.0" customHeight="1">
      <c r="A469" s="123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</row>
    <row r="470" ht="18.0" customHeight="1">
      <c r="A470" s="123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</row>
    <row r="471" ht="18.0" customHeight="1">
      <c r="A471" s="123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</row>
    <row r="472" ht="18.0" customHeight="1">
      <c r="A472" s="123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</row>
    <row r="473" ht="18.0" customHeight="1">
      <c r="A473" s="123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</row>
    <row r="474" ht="18.0" customHeight="1">
      <c r="A474" s="123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</row>
    <row r="475" ht="18.0" customHeight="1">
      <c r="A475" s="123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</row>
    <row r="476" ht="18.0" customHeight="1">
      <c r="A476" s="123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</row>
    <row r="477" ht="18.0" customHeight="1">
      <c r="A477" s="123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</row>
    <row r="478" ht="18.0" customHeight="1">
      <c r="A478" s="123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</row>
    <row r="479" ht="18.0" customHeight="1">
      <c r="A479" s="123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</row>
    <row r="480" ht="18.0" customHeight="1">
      <c r="A480" s="123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</row>
    <row r="481" ht="18.0" customHeight="1">
      <c r="A481" s="123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</row>
    <row r="482" ht="18.0" customHeight="1">
      <c r="A482" s="123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</row>
    <row r="483" ht="18.0" customHeight="1">
      <c r="A483" s="123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</row>
    <row r="484" ht="18.0" customHeight="1">
      <c r="A484" s="123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</row>
    <row r="485" ht="18.0" customHeight="1">
      <c r="A485" s="123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</row>
    <row r="486" ht="18.0" customHeight="1">
      <c r="A486" s="123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</row>
    <row r="487" ht="18.0" customHeight="1">
      <c r="A487" s="123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</row>
    <row r="488" ht="18.0" customHeight="1">
      <c r="A488" s="123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</row>
    <row r="489" ht="18.0" customHeight="1">
      <c r="A489" s="123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</row>
    <row r="490" ht="18.0" customHeight="1">
      <c r="A490" s="123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</row>
    <row r="491" ht="18.0" customHeight="1">
      <c r="A491" s="123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</row>
    <row r="492" ht="18.0" customHeight="1">
      <c r="A492" s="123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</row>
    <row r="493" ht="18.0" customHeight="1">
      <c r="A493" s="123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</row>
    <row r="494" ht="18.0" customHeight="1">
      <c r="A494" s="123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</row>
    <row r="495" ht="18.0" customHeight="1">
      <c r="A495" s="123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</row>
    <row r="496" ht="18.0" customHeight="1">
      <c r="A496" s="123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</row>
    <row r="497" ht="18.0" customHeight="1">
      <c r="A497" s="123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</row>
    <row r="498" ht="18.0" customHeight="1">
      <c r="A498" s="123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</row>
    <row r="499" ht="18.0" customHeight="1">
      <c r="A499" s="123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</row>
    <row r="500" ht="18.0" customHeight="1">
      <c r="A500" s="123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</row>
    <row r="501" ht="18.0" customHeight="1">
      <c r="A501" s="123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</row>
    <row r="502" ht="18.0" customHeight="1">
      <c r="A502" s="123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</row>
    <row r="503" ht="18.0" customHeight="1">
      <c r="A503" s="123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</row>
    <row r="504" ht="18.0" customHeight="1">
      <c r="A504" s="123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</row>
    <row r="505" ht="18.0" customHeight="1">
      <c r="A505" s="123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</row>
    <row r="506" ht="18.0" customHeight="1">
      <c r="A506" s="123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</row>
    <row r="507" ht="18.0" customHeight="1">
      <c r="A507" s="123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</row>
    <row r="508" ht="18.0" customHeight="1">
      <c r="A508" s="123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</row>
    <row r="509" ht="18.0" customHeight="1">
      <c r="A509" s="123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</row>
    <row r="510" ht="18.0" customHeight="1">
      <c r="A510" s="123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</row>
    <row r="511" ht="18.0" customHeight="1">
      <c r="A511" s="123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</row>
    <row r="512" ht="18.0" customHeight="1">
      <c r="A512" s="123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</row>
    <row r="513" ht="18.0" customHeight="1">
      <c r="A513" s="123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</row>
    <row r="514" ht="18.0" customHeight="1">
      <c r="A514" s="123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</row>
    <row r="515" ht="18.0" customHeight="1">
      <c r="A515" s="123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</row>
    <row r="516" ht="18.0" customHeight="1">
      <c r="A516" s="123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</row>
    <row r="517" ht="18.0" customHeight="1">
      <c r="A517" s="123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</row>
    <row r="518" ht="18.0" customHeight="1">
      <c r="A518" s="123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</row>
    <row r="519" ht="18.0" customHeight="1">
      <c r="A519" s="123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</row>
    <row r="520" ht="18.0" customHeight="1">
      <c r="A520" s="123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</row>
    <row r="521" ht="18.0" customHeight="1">
      <c r="A521" s="123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</row>
    <row r="522" ht="18.0" customHeight="1">
      <c r="A522" s="123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</row>
    <row r="523" ht="18.0" customHeight="1">
      <c r="A523" s="123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</row>
    <row r="524" ht="18.0" customHeight="1">
      <c r="A524" s="123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</row>
    <row r="525" ht="18.0" customHeight="1">
      <c r="A525" s="123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</row>
    <row r="526" ht="18.0" customHeight="1">
      <c r="A526" s="123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</row>
    <row r="527" ht="18.0" customHeight="1">
      <c r="A527" s="123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</row>
    <row r="528" ht="18.0" customHeight="1">
      <c r="A528" s="123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</row>
    <row r="529" ht="18.0" customHeight="1">
      <c r="A529" s="123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</row>
    <row r="530" ht="18.0" customHeight="1">
      <c r="A530" s="123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</row>
    <row r="531" ht="18.0" customHeight="1">
      <c r="A531" s="123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</row>
    <row r="532" ht="18.0" customHeight="1">
      <c r="A532" s="123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</row>
    <row r="533" ht="18.0" customHeight="1">
      <c r="A533" s="123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</row>
    <row r="534" ht="18.0" customHeight="1">
      <c r="A534" s="123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</row>
    <row r="535" ht="18.0" customHeight="1">
      <c r="A535" s="123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</row>
    <row r="536" ht="18.0" customHeight="1">
      <c r="A536" s="123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</row>
    <row r="537" ht="18.0" customHeight="1">
      <c r="A537" s="123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</row>
    <row r="538" ht="18.0" customHeight="1">
      <c r="A538" s="123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</row>
    <row r="539" ht="18.0" customHeight="1">
      <c r="A539" s="123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</row>
    <row r="540" ht="18.0" customHeight="1">
      <c r="A540" s="123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</row>
    <row r="541" ht="18.0" customHeight="1">
      <c r="A541" s="123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</row>
    <row r="542" ht="18.0" customHeight="1">
      <c r="A542" s="123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</row>
    <row r="543" ht="18.0" customHeight="1">
      <c r="A543" s="123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</row>
    <row r="544" ht="18.0" customHeight="1">
      <c r="A544" s="123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</row>
    <row r="545" ht="18.0" customHeight="1">
      <c r="A545" s="123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</row>
    <row r="546" ht="18.0" customHeight="1">
      <c r="A546" s="123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</row>
    <row r="547" ht="18.0" customHeight="1">
      <c r="A547" s="123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</row>
    <row r="548" ht="18.0" customHeight="1">
      <c r="A548" s="123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</row>
    <row r="549" ht="18.0" customHeight="1">
      <c r="A549" s="123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</row>
    <row r="550" ht="18.0" customHeight="1">
      <c r="A550" s="123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</row>
    <row r="551" ht="18.0" customHeight="1">
      <c r="A551" s="123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</row>
    <row r="552" ht="18.0" customHeight="1">
      <c r="A552" s="123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</row>
    <row r="553" ht="18.0" customHeight="1">
      <c r="A553" s="123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</row>
    <row r="554" ht="18.0" customHeight="1">
      <c r="A554" s="123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</row>
    <row r="555" ht="18.0" customHeight="1">
      <c r="A555" s="123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</row>
    <row r="556" ht="18.0" customHeight="1">
      <c r="A556" s="123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</row>
    <row r="557" ht="18.0" customHeight="1">
      <c r="A557" s="123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</row>
    <row r="558" ht="18.0" customHeight="1">
      <c r="A558" s="123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</row>
    <row r="559" ht="18.0" customHeight="1">
      <c r="A559" s="123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</row>
    <row r="560" ht="18.0" customHeight="1">
      <c r="A560" s="123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</row>
    <row r="561" ht="18.0" customHeight="1">
      <c r="A561" s="123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</row>
    <row r="562" ht="18.0" customHeight="1">
      <c r="A562" s="123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</row>
    <row r="563" ht="18.0" customHeight="1">
      <c r="A563" s="123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</row>
    <row r="564" ht="18.0" customHeight="1">
      <c r="A564" s="123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</row>
    <row r="565" ht="18.0" customHeight="1">
      <c r="A565" s="123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</row>
    <row r="566" ht="18.0" customHeight="1">
      <c r="A566" s="123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</row>
    <row r="567" ht="18.0" customHeight="1">
      <c r="A567" s="123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</row>
    <row r="568" ht="18.0" customHeight="1">
      <c r="A568" s="123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</row>
    <row r="569" ht="18.0" customHeight="1">
      <c r="A569" s="123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</row>
    <row r="570" ht="18.0" customHeight="1">
      <c r="A570" s="123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</row>
    <row r="571" ht="18.0" customHeight="1">
      <c r="A571" s="123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</row>
    <row r="572" ht="18.0" customHeight="1">
      <c r="A572" s="123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</row>
    <row r="573" ht="18.0" customHeight="1">
      <c r="A573" s="123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</row>
    <row r="574" ht="18.0" customHeight="1">
      <c r="A574" s="123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</row>
    <row r="575" ht="18.0" customHeight="1">
      <c r="A575" s="123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</row>
    <row r="576" ht="18.0" customHeight="1">
      <c r="A576" s="123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</row>
    <row r="577" ht="18.0" customHeight="1">
      <c r="A577" s="123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</row>
    <row r="578" ht="18.0" customHeight="1">
      <c r="A578" s="123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</row>
  </sheetData>
  <autoFilter ref="$A$1:$S$378"/>
  <customSheetViews>
    <customSheetView guid="{F5DB5A3F-7583-4B92-99C0-CF52C14651D9}" filter="1" showAutoFilter="1">
      <autoFilter ref="$A$1:$R$578"/>
      <extLst>
        <ext uri="GoogleSheetsCustomDataVersion1">
          <go:sheetsCustomData xmlns:go="http://customooxmlschemas.google.com/" filterViewId="1346457376"/>
        </ext>
      </extLst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24.38"/>
  </cols>
  <sheetData>
    <row r="1" ht="18.75" customHeight="1">
      <c r="A1" s="124" t="s">
        <v>646</v>
      </c>
      <c r="B1" s="5" t="s">
        <v>647</v>
      </c>
      <c r="C1" s="5" t="s">
        <v>648</v>
      </c>
      <c r="D1" s="5" t="s">
        <v>354</v>
      </c>
      <c r="E1" s="125" t="s">
        <v>649</v>
      </c>
      <c r="F1" s="2" t="s">
        <v>14</v>
      </c>
      <c r="G1" s="2" t="s">
        <v>1</v>
      </c>
      <c r="H1" s="2" t="s">
        <v>359</v>
      </c>
      <c r="I1" s="2" t="s">
        <v>16</v>
      </c>
      <c r="J1" s="126" t="s">
        <v>17</v>
      </c>
      <c r="K1" s="6" t="s">
        <v>15</v>
      </c>
      <c r="L1" s="127" t="s">
        <v>650</v>
      </c>
      <c r="M1" s="128" t="s">
        <v>651</v>
      </c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</row>
    <row r="2" ht="18.75" customHeight="1">
      <c r="A2" s="130">
        <v>44562.0</v>
      </c>
      <c r="B2" s="35"/>
      <c r="C2" s="35">
        <v>167.0</v>
      </c>
      <c r="D2" s="35">
        <v>11.0</v>
      </c>
      <c r="E2" s="37">
        <v>0.065868</v>
      </c>
      <c r="F2" s="130" t="str">
        <f t="shared" ref="F2:F338" si="1">TEXT(A2,"MMM-YYYY")</f>
        <v>Jan-2022</v>
      </c>
      <c r="G2" s="131">
        <f t="shared" ref="G2:G338" si="2">WEEKNUM(A2,13)</f>
        <v>1</v>
      </c>
      <c r="H2" s="131"/>
      <c r="I2" s="131" t="s">
        <v>363</v>
      </c>
      <c r="J2" s="132" t="s">
        <v>26</v>
      </c>
      <c r="K2" s="131">
        <f t="shared" ref="K2:K338" si="3">YEAR(A2)</f>
        <v>2022</v>
      </c>
      <c r="L2" s="133">
        <f t="shared" ref="L2:L338" si="4">D2/C2</f>
        <v>0.06586826347</v>
      </c>
      <c r="M2" s="133">
        <f t="shared" ref="M2:M338" si="5">L2-E2</f>
        <v>0.0000002634730539</v>
      </c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</row>
    <row r="3" ht="18.75" customHeight="1">
      <c r="A3" s="130">
        <v>44563.0</v>
      </c>
      <c r="B3" s="35"/>
      <c r="C3" s="35">
        <v>308.0</v>
      </c>
      <c r="D3" s="35">
        <v>28.0</v>
      </c>
      <c r="E3" s="37">
        <v>0.090909</v>
      </c>
      <c r="F3" s="130" t="str">
        <f t="shared" si="1"/>
        <v>Jan-2022</v>
      </c>
      <c r="G3" s="131">
        <f t="shared" si="2"/>
        <v>1</v>
      </c>
      <c r="H3" s="131"/>
      <c r="I3" s="131" t="s">
        <v>363</v>
      </c>
      <c r="J3" s="132" t="s">
        <v>29</v>
      </c>
      <c r="K3" s="131">
        <f t="shared" si="3"/>
        <v>2022</v>
      </c>
      <c r="L3" s="133">
        <f t="shared" si="4"/>
        <v>0.09090909091</v>
      </c>
      <c r="M3" s="133">
        <f t="shared" si="5"/>
        <v>0.00000009090909091</v>
      </c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</row>
    <row r="4" ht="18.75" customHeight="1">
      <c r="A4" s="130">
        <v>44565.0</v>
      </c>
      <c r="B4" s="35"/>
      <c r="C4" s="35">
        <v>194.0</v>
      </c>
      <c r="D4" s="35">
        <v>13.0</v>
      </c>
      <c r="E4" s="37">
        <v>0.06701</v>
      </c>
      <c r="F4" s="130" t="str">
        <f t="shared" si="1"/>
        <v>Jan-2022</v>
      </c>
      <c r="G4" s="131">
        <f t="shared" si="2"/>
        <v>1</v>
      </c>
      <c r="H4" s="131"/>
      <c r="I4" s="131" t="s">
        <v>365</v>
      </c>
      <c r="J4" s="132" t="s">
        <v>31</v>
      </c>
      <c r="K4" s="131">
        <f t="shared" si="3"/>
        <v>2022</v>
      </c>
      <c r="L4" s="133">
        <f t="shared" si="4"/>
        <v>0.06701030928</v>
      </c>
      <c r="M4" s="133">
        <f t="shared" si="5"/>
        <v>0.0000003092783505</v>
      </c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</row>
    <row r="5" ht="18.75" customHeight="1">
      <c r="A5" s="130">
        <v>44566.0</v>
      </c>
      <c r="B5" s="35"/>
      <c r="C5" s="35">
        <v>195.0</v>
      </c>
      <c r="D5" s="35">
        <v>19.0</v>
      </c>
      <c r="E5" s="37">
        <v>0.097436</v>
      </c>
      <c r="F5" s="130" t="str">
        <f t="shared" si="1"/>
        <v>Jan-2022</v>
      </c>
      <c r="G5" s="131">
        <f t="shared" si="2"/>
        <v>2</v>
      </c>
      <c r="H5" s="131"/>
      <c r="I5" s="131" t="s">
        <v>363</v>
      </c>
      <c r="J5" s="132" t="s">
        <v>33</v>
      </c>
      <c r="K5" s="131">
        <f t="shared" si="3"/>
        <v>2022</v>
      </c>
      <c r="L5" s="133">
        <f t="shared" si="4"/>
        <v>0.09743589744</v>
      </c>
      <c r="M5" s="133">
        <f t="shared" si="5"/>
        <v>-0.0000001025641026</v>
      </c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</row>
    <row r="6" ht="18.75" customHeight="1">
      <c r="A6" s="130">
        <v>44567.0</v>
      </c>
      <c r="B6" s="35"/>
      <c r="C6" s="35">
        <v>127.0</v>
      </c>
      <c r="D6" s="35">
        <v>11.0</v>
      </c>
      <c r="E6" s="37">
        <v>0.086614</v>
      </c>
      <c r="F6" s="130" t="str">
        <f t="shared" si="1"/>
        <v>Jan-2022</v>
      </c>
      <c r="G6" s="131">
        <f t="shared" si="2"/>
        <v>2</v>
      </c>
      <c r="H6" s="131"/>
      <c r="I6" s="131" t="s">
        <v>365</v>
      </c>
      <c r="J6" s="132" t="s">
        <v>35</v>
      </c>
      <c r="K6" s="131">
        <f t="shared" si="3"/>
        <v>2022</v>
      </c>
      <c r="L6" s="133">
        <f t="shared" si="4"/>
        <v>0.08661417323</v>
      </c>
      <c r="M6" s="133">
        <f t="shared" si="5"/>
        <v>0.0000001732283465</v>
      </c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</row>
    <row r="7" ht="18.75" customHeight="1">
      <c r="A7" s="130">
        <v>44569.0</v>
      </c>
      <c r="B7" s="35"/>
      <c r="C7" s="35">
        <v>238.0</v>
      </c>
      <c r="D7" s="35">
        <v>21.0</v>
      </c>
      <c r="E7" s="37">
        <v>0.088235</v>
      </c>
      <c r="F7" s="130" t="str">
        <f t="shared" si="1"/>
        <v>Jan-2022</v>
      </c>
      <c r="G7" s="131">
        <f t="shared" si="2"/>
        <v>2</v>
      </c>
      <c r="H7" s="131"/>
      <c r="I7" s="131" t="s">
        <v>363</v>
      </c>
      <c r="J7" s="132" t="s">
        <v>29</v>
      </c>
      <c r="K7" s="131">
        <f t="shared" si="3"/>
        <v>2022</v>
      </c>
      <c r="L7" s="133">
        <f t="shared" si="4"/>
        <v>0.08823529412</v>
      </c>
      <c r="M7" s="133">
        <f t="shared" si="5"/>
        <v>0.0000002941176471</v>
      </c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</row>
    <row r="8" ht="18.75" customHeight="1">
      <c r="A8" s="130">
        <v>44573.0</v>
      </c>
      <c r="B8" s="35"/>
      <c r="C8" s="35">
        <v>158.0</v>
      </c>
      <c r="D8" s="35">
        <v>21.0</v>
      </c>
      <c r="E8" s="37">
        <v>0.132911</v>
      </c>
      <c r="F8" s="130" t="str">
        <f t="shared" si="1"/>
        <v>Jan-2022</v>
      </c>
      <c r="G8" s="131">
        <f t="shared" si="2"/>
        <v>3</v>
      </c>
      <c r="H8" s="131"/>
      <c r="I8" s="131" t="s">
        <v>363</v>
      </c>
      <c r="J8" s="132" t="s">
        <v>33</v>
      </c>
      <c r="K8" s="131">
        <f t="shared" si="3"/>
        <v>2022</v>
      </c>
      <c r="L8" s="133">
        <f t="shared" si="4"/>
        <v>0.1329113924</v>
      </c>
      <c r="M8" s="133">
        <f t="shared" si="5"/>
        <v>0.0000003924050633</v>
      </c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</row>
    <row r="9" ht="18.75" customHeight="1">
      <c r="A9" s="130">
        <v>44574.0</v>
      </c>
      <c r="B9" s="35"/>
      <c r="C9" s="35">
        <v>110.0</v>
      </c>
      <c r="D9" s="35">
        <v>9.0</v>
      </c>
      <c r="E9" s="37">
        <v>0.081818</v>
      </c>
      <c r="F9" s="130" t="str">
        <f t="shared" si="1"/>
        <v>Jan-2022</v>
      </c>
      <c r="G9" s="131">
        <f t="shared" si="2"/>
        <v>3</v>
      </c>
      <c r="H9" s="131"/>
      <c r="I9" s="131" t="s">
        <v>365</v>
      </c>
      <c r="J9" s="132" t="s">
        <v>31</v>
      </c>
      <c r="K9" s="131">
        <f t="shared" si="3"/>
        <v>2022</v>
      </c>
      <c r="L9" s="133">
        <f t="shared" si="4"/>
        <v>0.08181818182</v>
      </c>
      <c r="M9" s="133">
        <f t="shared" si="5"/>
        <v>0.0000001818181818</v>
      </c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</row>
    <row r="10" ht="18.75" customHeight="1">
      <c r="A10" s="130">
        <v>44574.0</v>
      </c>
      <c r="B10" s="35"/>
      <c r="C10" s="35">
        <v>94.0</v>
      </c>
      <c r="D10" s="35">
        <v>8.0</v>
      </c>
      <c r="E10" s="37">
        <v>0.085106</v>
      </c>
      <c r="F10" s="130" t="str">
        <f t="shared" si="1"/>
        <v>Jan-2022</v>
      </c>
      <c r="G10" s="131">
        <f t="shared" si="2"/>
        <v>3</v>
      </c>
      <c r="H10" s="131"/>
      <c r="I10" s="131" t="s">
        <v>363</v>
      </c>
      <c r="J10" s="132" t="s">
        <v>41</v>
      </c>
      <c r="K10" s="131">
        <f t="shared" si="3"/>
        <v>2022</v>
      </c>
      <c r="L10" s="133">
        <f t="shared" si="4"/>
        <v>0.08510638298</v>
      </c>
      <c r="M10" s="133">
        <f t="shared" si="5"/>
        <v>0.0000003829787234</v>
      </c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</row>
    <row r="11" ht="18.75" customHeight="1">
      <c r="A11" s="130">
        <v>44576.0</v>
      </c>
      <c r="B11" s="35"/>
      <c r="C11" s="35">
        <v>687.0</v>
      </c>
      <c r="D11" s="35">
        <v>67.0</v>
      </c>
      <c r="E11" s="37">
        <v>0.097525</v>
      </c>
      <c r="F11" s="130" t="str">
        <f t="shared" si="1"/>
        <v>Jan-2022</v>
      </c>
      <c r="G11" s="131">
        <f t="shared" si="2"/>
        <v>3</v>
      </c>
      <c r="H11" s="131"/>
      <c r="I11" s="131" t="s">
        <v>363</v>
      </c>
      <c r="J11" s="132" t="s">
        <v>29</v>
      </c>
      <c r="K11" s="131">
        <f t="shared" si="3"/>
        <v>2022</v>
      </c>
      <c r="L11" s="133">
        <f t="shared" si="4"/>
        <v>0.09752547307</v>
      </c>
      <c r="M11" s="133">
        <f t="shared" si="5"/>
        <v>0.0000004730713246</v>
      </c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</row>
    <row r="12" ht="18.75" customHeight="1">
      <c r="A12" s="130">
        <v>44576.0</v>
      </c>
      <c r="B12" s="35"/>
      <c r="C12" s="35">
        <v>115.0</v>
      </c>
      <c r="D12" s="35">
        <v>10.0</v>
      </c>
      <c r="E12" s="37">
        <v>0.086957</v>
      </c>
      <c r="F12" s="130" t="str">
        <f t="shared" si="1"/>
        <v>Jan-2022</v>
      </c>
      <c r="G12" s="131">
        <f t="shared" si="2"/>
        <v>3</v>
      </c>
      <c r="H12" s="131"/>
      <c r="I12" s="131" t="s">
        <v>363</v>
      </c>
      <c r="J12" s="132" t="s">
        <v>41</v>
      </c>
      <c r="K12" s="131">
        <f t="shared" si="3"/>
        <v>2022</v>
      </c>
      <c r="L12" s="133">
        <f t="shared" si="4"/>
        <v>0.08695652174</v>
      </c>
      <c r="M12" s="133">
        <f t="shared" si="5"/>
        <v>-0.0000004782608696</v>
      </c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</row>
    <row r="13" ht="18.75" customHeight="1">
      <c r="A13" s="130">
        <v>44578.0</v>
      </c>
      <c r="B13" s="35"/>
      <c r="C13" s="35">
        <v>205.0</v>
      </c>
      <c r="D13" s="35">
        <v>13.0</v>
      </c>
      <c r="E13" s="37">
        <v>0.063415</v>
      </c>
      <c r="F13" s="130" t="str">
        <f t="shared" si="1"/>
        <v>Jan-2022</v>
      </c>
      <c r="G13" s="131">
        <f t="shared" si="2"/>
        <v>3</v>
      </c>
      <c r="H13" s="131"/>
      <c r="I13" s="131" t="s">
        <v>365</v>
      </c>
      <c r="J13" s="132" t="s">
        <v>45</v>
      </c>
      <c r="K13" s="131">
        <f t="shared" si="3"/>
        <v>2022</v>
      </c>
      <c r="L13" s="133">
        <f t="shared" si="4"/>
        <v>0.06341463415</v>
      </c>
      <c r="M13" s="133">
        <f t="shared" si="5"/>
        <v>-0.0000003658536585</v>
      </c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</row>
    <row r="14" ht="18.75" customHeight="1">
      <c r="A14" s="130">
        <v>44581.0</v>
      </c>
      <c r="B14" s="35"/>
      <c r="C14" s="35">
        <v>121.0</v>
      </c>
      <c r="D14" s="35">
        <v>8.0</v>
      </c>
      <c r="E14" s="37">
        <v>0.066116</v>
      </c>
      <c r="F14" s="130" t="str">
        <f t="shared" si="1"/>
        <v>Jan-2022</v>
      </c>
      <c r="G14" s="131">
        <f t="shared" si="2"/>
        <v>4</v>
      </c>
      <c r="H14" s="131"/>
      <c r="I14" s="131" t="s">
        <v>363</v>
      </c>
      <c r="J14" s="132" t="s">
        <v>33</v>
      </c>
      <c r="K14" s="131">
        <f t="shared" si="3"/>
        <v>2022</v>
      </c>
      <c r="L14" s="133">
        <f t="shared" si="4"/>
        <v>0.06611570248</v>
      </c>
      <c r="M14" s="133">
        <f t="shared" si="5"/>
        <v>-0.0000002975206611</v>
      </c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</row>
    <row r="15" ht="18.75" customHeight="1">
      <c r="A15" s="130">
        <v>44581.0</v>
      </c>
      <c r="B15" s="35"/>
      <c r="C15" s="35">
        <v>102.0</v>
      </c>
      <c r="D15" s="35">
        <v>13.0</v>
      </c>
      <c r="E15" s="37">
        <v>0.127451</v>
      </c>
      <c r="F15" s="130" t="str">
        <f t="shared" si="1"/>
        <v>Jan-2022</v>
      </c>
      <c r="G15" s="131">
        <f t="shared" si="2"/>
        <v>4</v>
      </c>
      <c r="H15" s="131"/>
      <c r="I15" s="131" t="s">
        <v>365</v>
      </c>
      <c r="J15" s="132" t="s">
        <v>45</v>
      </c>
      <c r="K15" s="131">
        <f t="shared" si="3"/>
        <v>2022</v>
      </c>
      <c r="L15" s="133">
        <f t="shared" si="4"/>
        <v>0.1274509804</v>
      </c>
      <c r="M15" s="133">
        <f t="shared" si="5"/>
        <v>-0.00000001960784315</v>
      </c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ht="18.75" customHeight="1">
      <c r="A16" s="130">
        <v>44582.0</v>
      </c>
      <c r="B16" s="35"/>
      <c r="C16" s="35">
        <v>100.0</v>
      </c>
      <c r="D16" s="35">
        <v>14.0</v>
      </c>
      <c r="E16" s="37">
        <v>0.14</v>
      </c>
      <c r="F16" s="130" t="str">
        <f t="shared" si="1"/>
        <v>Jan-2022</v>
      </c>
      <c r="G16" s="131">
        <f t="shared" si="2"/>
        <v>4</v>
      </c>
      <c r="H16" s="131"/>
      <c r="I16" s="131" t="s">
        <v>365</v>
      </c>
      <c r="J16" s="132" t="s">
        <v>31</v>
      </c>
      <c r="K16" s="131">
        <f t="shared" si="3"/>
        <v>2022</v>
      </c>
      <c r="L16" s="133">
        <f t="shared" si="4"/>
        <v>0.14</v>
      </c>
      <c r="M16" s="133">
        <f t="shared" si="5"/>
        <v>0</v>
      </c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ht="18.75" customHeight="1">
      <c r="A17" s="130">
        <v>44583.0</v>
      </c>
      <c r="B17" s="35"/>
      <c r="C17" s="35">
        <v>312.0</v>
      </c>
      <c r="D17" s="35">
        <v>31.0</v>
      </c>
      <c r="E17" s="37">
        <v>0.099359</v>
      </c>
      <c r="F17" s="130" t="str">
        <f t="shared" si="1"/>
        <v>Jan-2022</v>
      </c>
      <c r="G17" s="131">
        <f t="shared" si="2"/>
        <v>4</v>
      </c>
      <c r="H17" s="131"/>
      <c r="I17" s="131" t="s">
        <v>363</v>
      </c>
      <c r="J17" s="132" t="s">
        <v>29</v>
      </c>
      <c r="K17" s="131">
        <f t="shared" si="3"/>
        <v>2022</v>
      </c>
      <c r="L17" s="133">
        <f t="shared" si="4"/>
        <v>0.09935897436</v>
      </c>
      <c r="M17" s="133">
        <f t="shared" si="5"/>
        <v>-0.00000002564102565</v>
      </c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ht="18.75" customHeight="1">
      <c r="A18" s="130">
        <v>44586.0</v>
      </c>
      <c r="B18" s="35"/>
      <c r="C18" s="35">
        <v>105.0</v>
      </c>
      <c r="D18" s="35">
        <v>7.0</v>
      </c>
      <c r="E18" s="37">
        <v>0.066667</v>
      </c>
      <c r="F18" s="130" t="str">
        <f t="shared" si="1"/>
        <v>Jan-2022</v>
      </c>
      <c r="G18" s="131">
        <f t="shared" si="2"/>
        <v>4</v>
      </c>
      <c r="H18" s="131"/>
      <c r="I18" s="131" t="s">
        <v>365</v>
      </c>
      <c r="J18" s="132" t="s">
        <v>31</v>
      </c>
      <c r="K18" s="131">
        <f t="shared" si="3"/>
        <v>2022</v>
      </c>
      <c r="L18" s="133">
        <f t="shared" si="4"/>
        <v>0.06666666667</v>
      </c>
      <c r="M18" s="133">
        <f t="shared" si="5"/>
        <v>-0.0000003333333333</v>
      </c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</row>
    <row r="19" ht="18.75" customHeight="1">
      <c r="A19" s="130">
        <v>44587.0</v>
      </c>
      <c r="B19" s="35"/>
      <c r="C19" s="35">
        <v>170.0</v>
      </c>
      <c r="D19" s="35">
        <v>24.0</v>
      </c>
      <c r="E19" s="37">
        <v>0.141176</v>
      </c>
      <c r="F19" s="130" t="str">
        <f t="shared" si="1"/>
        <v>Jan-2022</v>
      </c>
      <c r="G19" s="131">
        <f t="shared" si="2"/>
        <v>5</v>
      </c>
      <c r="H19" s="131"/>
      <c r="I19" s="131" t="s">
        <v>363</v>
      </c>
      <c r="J19" s="132" t="s">
        <v>41</v>
      </c>
      <c r="K19" s="131">
        <f t="shared" si="3"/>
        <v>2022</v>
      </c>
      <c r="L19" s="133">
        <f t="shared" si="4"/>
        <v>0.1411764706</v>
      </c>
      <c r="M19" s="133">
        <f t="shared" si="5"/>
        <v>0.0000004705882353</v>
      </c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</row>
    <row r="20" ht="18.75" customHeight="1">
      <c r="A20" s="130">
        <v>44587.0</v>
      </c>
      <c r="B20" s="35"/>
      <c r="C20" s="35">
        <v>106.0</v>
      </c>
      <c r="D20" s="35">
        <v>9.0</v>
      </c>
      <c r="E20" s="37">
        <v>0.084906</v>
      </c>
      <c r="F20" s="130" t="str">
        <f t="shared" si="1"/>
        <v>Jan-2022</v>
      </c>
      <c r="G20" s="131">
        <f t="shared" si="2"/>
        <v>5</v>
      </c>
      <c r="H20" s="131"/>
      <c r="I20" s="131" t="s">
        <v>363</v>
      </c>
      <c r="J20" s="132" t="s">
        <v>31</v>
      </c>
      <c r="K20" s="131">
        <f t="shared" si="3"/>
        <v>2022</v>
      </c>
      <c r="L20" s="133">
        <f t="shared" si="4"/>
        <v>0.08490566038</v>
      </c>
      <c r="M20" s="133">
        <f t="shared" si="5"/>
        <v>-0.0000003396226415</v>
      </c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</row>
    <row r="21" ht="18.75" customHeight="1">
      <c r="A21" s="130">
        <v>44590.0</v>
      </c>
      <c r="B21" s="35"/>
      <c r="C21" s="35">
        <v>234.0</v>
      </c>
      <c r="D21" s="35">
        <v>15.0</v>
      </c>
      <c r="E21" s="37">
        <v>0.064103</v>
      </c>
      <c r="F21" s="130" t="str">
        <f t="shared" si="1"/>
        <v>Jan-2022</v>
      </c>
      <c r="G21" s="131">
        <f t="shared" si="2"/>
        <v>5</v>
      </c>
      <c r="H21" s="131"/>
      <c r="I21" s="131" t="s">
        <v>363</v>
      </c>
      <c r="J21" s="132" t="s">
        <v>29</v>
      </c>
      <c r="K21" s="131">
        <f t="shared" si="3"/>
        <v>2022</v>
      </c>
      <c r="L21" s="133">
        <f t="shared" si="4"/>
        <v>0.0641025641</v>
      </c>
      <c r="M21" s="133">
        <f t="shared" si="5"/>
        <v>-0.0000004358974359</v>
      </c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</row>
    <row r="22" ht="18.75" customHeight="1">
      <c r="A22" s="130">
        <v>44590.0</v>
      </c>
      <c r="B22" s="35"/>
      <c r="C22" s="35">
        <v>86.0</v>
      </c>
      <c r="D22" s="35">
        <v>4.0</v>
      </c>
      <c r="E22" s="37">
        <v>0.046512</v>
      </c>
      <c r="F22" s="130" t="str">
        <f t="shared" si="1"/>
        <v>Jan-2022</v>
      </c>
      <c r="G22" s="131">
        <f t="shared" si="2"/>
        <v>5</v>
      </c>
      <c r="H22" s="131"/>
      <c r="I22" s="131" t="s">
        <v>365</v>
      </c>
      <c r="J22" s="132" t="s">
        <v>45</v>
      </c>
      <c r="K22" s="131">
        <f t="shared" si="3"/>
        <v>2022</v>
      </c>
      <c r="L22" s="133">
        <f t="shared" si="4"/>
        <v>0.04651162791</v>
      </c>
      <c r="M22" s="133">
        <f t="shared" si="5"/>
        <v>-0.0000003720930233</v>
      </c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</row>
    <row r="23" ht="18.75" customHeight="1">
      <c r="A23" s="134">
        <v>44593.0</v>
      </c>
      <c r="B23" s="135">
        <v>0.3472222222222222</v>
      </c>
      <c r="C23" s="136">
        <v>543.0</v>
      </c>
      <c r="D23" s="136">
        <v>19.0</v>
      </c>
      <c r="E23" s="137">
        <v>0.034991</v>
      </c>
      <c r="F23" s="130" t="str">
        <f t="shared" si="1"/>
        <v>Feb-2022</v>
      </c>
      <c r="G23" s="131">
        <f t="shared" si="2"/>
        <v>5</v>
      </c>
      <c r="H23" s="131"/>
      <c r="I23" s="131" t="s">
        <v>363</v>
      </c>
      <c r="J23" s="132" t="s">
        <v>26</v>
      </c>
      <c r="K23" s="131">
        <f t="shared" si="3"/>
        <v>2022</v>
      </c>
      <c r="L23" s="133">
        <f t="shared" si="4"/>
        <v>0.0349907919</v>
      </c>
      <c r="M23" s="133">
        <f t="shared" si="5"/>
        <v>-0.0000002081031308</v>
      </c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</row>
    <row r="24" ht="18.75" customHeight="1">
      <c r="A24" s="134">
        <v>44593.0</v>
      </c>
      <c r="B24" s="135">
        <v>0.5611111111111111</v>
      </c>
      <c r="C24" s="136">
        <v>202.0</v>
      </c>
      <c r="D24" s="136">
        <v>18.0</v>
      </c>
      <c r="E24" s="137">
        <v>0.089109</v>
      </c>
      <c r="F24" s="130" t="str">
        <f t="shared" si="1"/>
        <v>Feb-2022</v>
      </c>
      <c r="G24" s="131">
        <f t="shared" si="2"/>
        <v>5</v>
      </c>
      <c r="H24" s="131"/>
      <c r="I24" s="131" t="s">
        <v>363</v>
      </c>
      <c r="J24" s="132" t="s">
        <v>41</v>
      </c>
      <c r="K24" s="131">
        <f t="shared" si="3"/>
        <v>2022</v>
      </c>
      <c r="L24" s="133">
        <f t="shared" si="4"/>
        <v>0.08910891089</v>
      </c>
      <c r="M24" s="133">
        <f t="shared" si="5"/>
        <v>-0.00000008910891089</v>
      </c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</row>
    <row r="25" ht="18.75" customHeight="1">
      <c r="A25" s="134">
        <v>44596.0</v>
      </c>
      <c r="B25" s="135">
        <v>0.8722222222222222</v>
      </c>
      <c r="C25" s="136">
        <v>168.0</v>
      </c>
      <c r="D25" s="136">
        <v>11.0</v>
      </c>
      <c r="E25" s="137">
        <v>0.065476</v>
      </c>
      <c r="F25" s="130" t="str">
        <f t="shared" si="1"/>
        <v>Feb-2022</v>
      </c>
      <c r="G25" s="131">
        <f t="shared" si="2"/>
        <v>6</v>
      </c>
      <c r="H25" s="131"/>
      <c r="I25" s="131" t="s">
        <v>365</v>
      </c>
      <c r="J25" s="132" t="s">
        <v>31</v>
      </c>
      <c r="K25" s="131">
        <f t="shared" si="3"/>
        <v>2022</v>
      </c>
      <c r="L25" s="133">
        <f t="shared" si="4"/>
        <v>0.06547619048</v>
      </c>
      <c r="M25" s="133">
        <f t="shared" si="5"/>
        <v>0.0000001904761905</v>
      </c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</row>
    <row r="26" ht="18.75" customHeight="1">
      <c r="A26" s="134">
        <v>44596.0</v>
      </c>
      <c r="B26" s="135">
        <v>0.37083333333333335</v>
      </c>
      <c r="C26" s="136">
        <v>122.0</v>
      </c>
      <c r="D26" s="136">
        <v>11.0</v>
      </c>
      <c r="E26" s="137">
        <v>0.090164</v>
      </c>
      <c r="F26" s="130" t="str">
        <f t="shared" si="1"/>
        <v>Feb-2022</v>
      </c>
      <c r="G26" s="131">
        <f t="shared" si="2"/>
        <v>6</v>
      </c>
      <c r="H26" s="131"/>
      <c r="I26" s="131" t="s">
        <v>365</v>
      </c>
      <c r="J26" s="132" t="s">
        <v>58</v>
      </c>
      <c r="K26" s="131">
        <f t="shared" si="3"/>
        <v>2022</v>
      </c>
      <c r="L26" s="133">
        <f t="shared" si="4"/>
        <v>0.09016393443</v>
      </c>
      <c r="M26" s="133">
        <f t="shared" si="5"/>
        <v>-0.00000006557377048</v>
      </c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</row>
    <row r="27" ht="18.75" customHeight="1">
      <c r="A27" s="134">
        <v>44597.0</v>
      </c>
      <c r="B27" s="135">
        <v>0.6722222222222223</v>
      </c>
      <c r="C27" s="136">
        <v>198.0</v>
      </c>
      <c r="D27" s="136">
        <v>11.0</v>
      </c>
      <c r="E27" s="137">
        <v>0.055556</v>
      </c>
      <c r="F27" s="130" t="str">
        <f t="shared" si="1"/>
        <v>Feb-2022</v>
      </c>
      <c r="G27" s="131">
        <f t="shared" si="2"/>
        <v>6</v>
      </c>
      <c r="H27" s="131"/>
      <c r="I27" s="131" t="s">
        <v>363</v>
      </c>
      <c r="J27" s="132" t="s">
        <v>29</v>
      </c>
      <c r="K27" s="131">
        <f t="shared" si="3"/>
        <v>2022</v>
      </c>
      <c r="L27" s="133">
        <f t="shared" si="4"/>
        <v>0.05555555556</v>
      </c>
      <c r="M27" s="133">
        <f t="shared" si="5"/>
        <v>-0.0000004444444444</v>
      </c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</row>
    <row r="28" ht="18.75" customHeight="1">
      <c r="A28" s="134">
        <v>44598.0</v>
      </c>
      <c r="B28" s="138">
        <v>0.7125</v>
      </c>
      <c r="C28" s="136">
        <v>128.0</v>
      </c>
      <c r="D28" s="136">
        <v>15.0</v>
      </c>
      <c r="E28" s="137">
        <v>0.117188</v>
      </c>
      <c r="F28" s="130" t="str">
        <f t="shared" si="1"/>
        <v>Feb-2022</v>
      </c>
      <c r="G28" s="131">
        <f t="shared" si="2"/>
        <v>6</v>
      </c>
      <c r="H28" s="131"/>
      <c r="I28" s="131" t="s">
        <v>31</v>
      </c>
      <c r="J28" s="132" t="s">
        <v>45</v>
      </c>
      <c r="K28" s="131">
        <f t="shared" si="3"/>
        <v>2022</v>
      </c>
      <c r="L28" s="133">
        <f t="shared" si="4"/>
        <v>0.1171875</v>
      </c>
      <c r="M28" s="133">
        <f t="shared" si="5"/>
        <v>-0.0000005</v>
      </c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</row>
    <row r="29" ht="18.75" customHeight="1">
      <c r="A29" s="134">
        <v>44598.0</v>
      </c>
      <c r="B29" s="135">
        <v>0.4597222222222222</v>
      </c>
      <c r="C29" s="136">
        <v>125.0</v>
      </c>
      <c r="D29" s="136">
        <v>8.0</v>
      </c>
      <c r="E29" s="137">
        <v>0.064</v>
      </c>
      <c r="F29" s="130" t="str">
        <f t="shared" si="1"/>
        <v>Feb-2022</v>
      </c>
      <c r="G29" s="131">
        <f t="shared" si="2"/>
        <v>6</v>
      </c>
      <c r="H29" s="131"/>
      <c r="I29" s="131" t="s">
        <v>31</v>
      </c>
      <c r="J29" s="132" t="s">
        <v>45</v>
      </c>
      <c r="K29" s="131">
        <f t="shared" si="3"/>
        <v>2022</v>
      </c>
      <c r="L29" s="133">
        <f t="shared" si="4"/>
        <v>0.064</v>
      </c>
      <c r="M29" s="133">
        <f t="shared" si="5"/>
        <v>0</v>
      </c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</row>
    <row r="30" ht="18.75" customHeight="1">
      <c r="A30" s="134">
        <v>44600.0</v>
      </c>
      <c r="B30" s="135">
        <v>0.7215277777777778</v>
      </c>
      <c r="C30" s="136">
        <v>939.0</v>
      </c>
      <c r="D30" s="136">
        <v>28.0</v>
      </c>
      <c r="E30" s="137">
        <v>0.029819</v>
      </c>
      <c r="F30" s="130" t="str">
        <f t="shared" si="1"/>
        <v>Feb-2022</v>
      </c>
      <c r="G30" s="131">
        <f t="shared" si="2"/>
        <v>6</v>
      </c>
      <c r="H30" s="131"/>
      <c r="I30" s="131" t="s">
        <v>31</v>
      </c>
      <c r="J30" s="132" t="s">
        <v>31</v>
      </c>
      <c r="K30" s="131">
        <f t="shared" si="3"/>
        <v>2022</v>
      </c>
      <c r="L30" s="133">
        <f t="shared" si="4"/>
        <v>0.02981895634</v>
      </c>
      <c r="M30" s="133">
        <f t="shared" si="5"/>
        <v>-0.00000004366347178</v>
      </c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</row>
    <row r="31" ht="18.75" customHeight="1">
      <c r="A31" s="134">
        <v>44600.0</v>
      </c>
      <c r="B31" s="135">
        <v>0.8347222222222223</v>
      </c>
      <c r="C31" s="136">
        <v>231.0</v>
      </c>
      <c r="D31" s="136">
        <v>18.0</v>
      </c>
      <c r="E31" s="137">
        <v>0.077922</v>
      </c>
      <c r="F31" s="130" t="str">
        <f t="shared" si="1"/>
        <v>Feb-2022</v>
      </c>
      <c r="G31" s="131">
        <f t="shared" si="2"/>
        <v>6</v>
      </c>
      <c r="H31" s="131"/>
      <c r="I31" s="131" t="s">
        <v>363</v>
      </c>
      <c r="J31" s="132" t="s">
        <v>33</v>
      </c>
      <c r="K31" s="131">
        <f t="shared" si="3"/>
        <v>2022</v>
      </c>
      <c r="L31" s="133">
        <f t="shared" si="4"/>
        <v>0.07792207792</v>
      </c>
      <c r="M31" s="133">
        <f t="shared" si="5"/>
        <v>0.00000007792207792</v>
      </c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</row>
    <row r="32" ht="18.75" customHeight="1">
      <c r="A32" s="134">
        <v>44601.0</v>
      </c>
      <c r="B32" s="135">
        <v>0.3888888888888889</v>
      </c>
      <c r="C32" s="136">
        <v>140.0</v>
      </c>
      <c r="D32" s="136">
        <v>11.0</v>
      </c>
      <c r="E32" s="137">
        <v>0.078571</v>
      </c>
      <c r="F32" s="130" t="str">
        <f t="shared" si="1"/>
        <v>Feb-2022</v>
      </c>
      <c r="G32" s="131">
        <f t="shared" si="2"/>
        <v>7</v>
      </c>
      <c r="H32" s="131"/>
      <c r="I32" s="131" t="s">
        <v>363</v>
      </c>
      <c r="J32" s="132" t="s">
        <v>41</v>
      </c>
      <c r="K32" s="131">
        <f t="shared" si="3"/>
        <v>2022</v>
      </c>
      <c r="L32" s="133">
        <f t="shared" si="4"/>
        <v>0.07857142857</v>
      </c>
      <c r="M32" s="133">
        <f t="shared" si="5"/>
        <v>0.0000004285714286</v>
      </c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</row>
    <row r="33" ht="18.75" customHeight="1">
      <c r="A33" s="134">
        <v>44602.0</v>
      </c>
      <c r="B33" s="136" t="s">
        <v>652</v>
      </c>
      <c r="C33" s="136">
        <v>186.0</v>
      </c>
      <c r="D33" s="136">
        <v>19.0</v>
      </c>
      <c r="E33" s="137">
        <v>0.102151</v>
      </c>
      <c r="F33" s="130" t="str">
        <f t="shared" si="1"/>
        <v>Feb-2022</v>
      </c>
      <c r="G33" s="131">
        <f t="shared" si="2"/>
        <v>7</v>
      </c>
      <c r="H33" s="131"/>
      <c r="I33" s="131" t="s">
        <v>31</v>
      </c>
      <c r="J33" s="132" t="s">
        <v>66</v>
      </c>
      <c r="K33" s="131">
        <f t="shared" si="3"/>
        <v>2022</v>
      </c>
      <c r="L33" s="133">
        <f t="shared" si="4"/>
        <v>0.1021505376</v>
      </c>
      <c r="M33" s="133">
        <f t="shared" si="5"/>
        <v>-0.0000004623655914</v>
      </c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</row>
    <row r="34" ht="18.75" customHeight="1">
      <c r="A34" s="134">
        <v>44602.0</v>
      </c>
      <c r="B34" s="135">
        <v>0.4215277777777778</v>
      </c>
      <c r="C34" s="136">
        <v>106.0</v>
      </c>
      <c r="D34" s="136">
        <v>9.0</v>
      </c>
      <c r="E34" s="137">
        <v>0.084906</v>
      </c>
      <c r="F34" s="130" t="str">
        <f t="shared" si="1"/>
        <v>Feb-2022</v>
      </c>
      <c r="G34" s="131">
        <f t="shared" si="2"/>
        <v>7</v>
      </c>
      <c r="H34" s="131"/>
      <c r="I34" s="131" t="s">
        <v>363</v>
      </c>
      <c r="J34" s="132" t="s">
        <v>41</v>
      </c>
      <c r="K34" s="131">
        <f t="shared" si="3"/>
        <v>2022</v>
      </c>
      <c r="L34" s="133">
        <f t="shared" si="4"/>
        <v>0.08490566038</v>
      </c>
      <c r="M34" s="133">
        <f t="shared" si="5"/>
        <v>-0.0000003396226415</v>
      </c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</row>
    <row r="35" ht="18.75" customHeight="1">
      <c r="A35" s="134">
        <v>44604.0</v>
      </c>
      <c r="B35" s="135">
        <v>0.4041666666666667</v>
      </c>
      <c r="C35" s="136">
        <v>196.0</v>
      </c>
      <c r="D35" s="136">
        <v>14.0</v>
      </c>
      <c r="E35" s="137">
        <v>0.071429</v>
      </c>
      <c r="F35" s="130" t="str">
        <f t="shared" si="1"/>
        <v>Feb-2022</v>
      </c>
      <c r="G35" s="131">
        <f t="shared" si="2"/>
        <v>7</v>
      </c>
      <c r="H35" s="131"/>
      <c r="I35" s="131" t="s">
        <v>363</v>
      </c>
      <c r="J35" s="132" t="s">
        <v>70</v>
      </c>
      <c r="K35" s="131">
        <f t="shared" si="3"/>
        <v>2022</v>
      </c>
      <c r="L35" s="133">
        <f t="shared" si="4"/>
        <v>0.07142857143</v>
      </c>
      <c r="M35" s="133">
        <f t="shared" si="5"/>
        <v>-0.0000004285714286</v>
      </c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</row>
    <row r="36" ht="18.75" customHeight="1">
      <c r="A36" s="134">
        <v>44605.0</v>
      </c>
      <c r="B36" s="135">
        <v>0.6048611111111111</v>
      </c>
      <c r="C36" s="136">
        <v>232.0</v>
      </c>
      <c r="D36" s="136">
        <v>15.0</v>
      </c>
      <c r="E36" s="137">
        <v>0.064655</v>
      </c>
      <c r="F36" s="130" t="str">
        <f t="shared" si="1"/>
        <v>Feb-2022</v>
      </c>
      <c r="G36" s="131">
        <f t="shared" si="2"/>
        <v>7</v>
      </c>
      <c r="H36" s="131"/>
      <c r="I36" s="131" t="s">
        <v>363</v>
      </c>
      <c r="J36" s="132" t="s">
        <v>29</v>
      </c>
      <c r="K36" s="131">
        <f t="shared" si="3"/>
        <v>2022</v>
      </c>
      <c r="L36" s="133">
        <f t="shared" si="4"/>
        <v>0.06465517241</v>
      </c>
      <c r="M36" s="133">
        <f t="shared" si="5"/>
        <v>0.0000001724137931</v>
      </c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</row>
    <row r="37" ht="18.75" customHeight="1">
      <c r="A37" s="134">
        <v>44605.0</v>
      </c>
      <c r="B37" s="135">
        <v>0.7534722222222222</v>
      </c>
      <c r="C37" s="136">
        <v>136.0</v>
      </c>
      <c r="D37" s="136">
        <v>12.0</v>
      </c>
      <c r="E37" s="137">
        <v>0.088235</v>
      </c>
      <c r="F37" s="130" t="str">
        <f t="shared" si="1"/>
        <v>Feb-2022</v>
      </c>
      <c r="G37" s="131">
        <f t="shared" si="2"/>
        <v>7</v>
      </c>
      <c r="H37" s="131"/>
      <c r="I37" s="131" t="s">
        <v>31</v>
      </c>
      <c r="J37" s="132" t="s">
        <v>45</v>
      </c>
      <c r="K37" s="131">
        <f t="shared" si="3"/>
        <v>2022</v>
      </c>
      <c r="L37" s="133">
        <f t="shared" si="4"/>
        <v>0.08823529412</v>
      </c>
      <c r="M37" s="133">
        <f t="shared" si="5"/>
        <v>0.0000002941176471</v>
      </c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</row>
    <row r="38" ht="18.75" customHeight="1">
      <c r="A38" s="134">
        <v>44606.0</v>
      </c>
      <c r="B38" s="135">
        <v>0.5743055555555555</v>
      </c>
      <c r="C38" s="136">
        <v>261.0</v>
      </c>
      <c r="D38" s="136">
        <v>29.0</v>
      </c>
      <c r="E38" s="137">
        <v>0.111111</v>
      </c>
      <c r="F38" s="130" t="str">
        <f t="shared" si="1"/>
        <v>Feb-2022</v>
      </c>
      <c r="G38" s="131">
        <f t="shared" si="2"/>
        <v>7</v>
      </c>
      <c r="H38" s="131"/>
      <c r="I38" s="131" t="s">
        <v>363</v>
      </c>
      <c r="J38" s="132" t="s">
        <v>73</v>
      </c>
      <c r="K38" s="131">
        <f t="shared" si="3"/>
        <v>2022</v>
      </c>
      <c r="L38" s="133">
        <f t="shared" si="4"/>
        <v>0.1111111111</v>
      </c>
      <c r="M38" s="133">
        <f t="shared" si="5"/>
        <v>0.0000001111111111</v>
      </c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</row>
    <row r="39" ht="18.75" customHeight="1">
      <c r="A39" s="134">
        <v>44608.0</v>
      </c>
      <c r="B39" s="135">
        <v>0.6881944444444444</v>
      </c>
      <c r="C39" s="136">
        <v>123.0</v>
      </c>
      <c r="D39" s="136">
        <v>15.0</v>
      </c>
      <c r="E39" s="137">
        <v>0.121951</v>
      </c>
      <c r="F39" s="130" t="str">
        <f t="shared" si="1"/>
        <v>Feb-2022</v>
      </c>
      <c r="G39" s="131">
        <f t="shared" si="2"/>
        <v>8</v>
      </c>
      <c r="H39" s="131"/>
      <c r="I39" s="131" t="s">
        <v>363</v>
      </c>
      <c r="J39" s="132" t="s">
        <v>41</v>
      </c>
      <c r="K39" s="131">
        <f t="shared" si="3"/>
        <v>2022</v>
      </c>
      <c r="L39" s="133">
        <f t="shared" si="4"/>
        <v>0.1219512195</v>
      </c>
      <c r="M39" s="133">
        <f t="shared" si="5"/>
        <v>0.0000002195121951</v>
      </c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</row>
    <row r="40" ht="18.75" customHeight="1">
      <c r="A40" s="134">
        <v>44610.0</v>
      </c>
      <c r="B40" s="135">
        <v>0.7965277777777777</v>
      </c>
      <c r="C40" s="136">
        <v>86.0</v>
      </c>
      <c r="D40" s="136">
        <v>13.0</v>
      </c>
      <c r="E40" s="137">
        <v>0.151163</v>
      </c>
      <c r="F40" s="130" t="str">
        <f t="shared" si="1"/>
        <v>Feb-2022</v>
      </c>
      <c r="G40" s="131">
        <f t="shared" si="2"/>
        <v>8</v>
      </c>
      <c r="H40" s="131"/>
      <c r="I40" s="131" t="s">
        <v>31</v>
      </c>
      <c r="J40" s="132" t="s">
        <v>45</v>
      </c>
      <c r="K40" s="131">
        <f t="shared" si="3"/>
        <v>2022</v>
      </c>
      <c r="L40" s="133">
        <f t="shared" si="4"/>
        <v>0.1511627907</v>
      </c>
      <c r="M40" s="133">
        <f t="shared" si="5"/>
        <v>-0.0000002093023256</v>
      </c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</row>
    <row r="41" ht="18.75" customHeight="1">
      <c r="A41" s="134">
        <v>44611.0</v>
      </c>
      <c r="B41" s="135">
        <v>0.6722222222222223</v>
      </c>
      <c r="C41" s="136">
        <v>108.0</v>
      </c>
      <c r="D41" s="136">
        <v>11.0</v>
      </c>
      <c r="E41" s="137">
        <v>0.101852</v>
      </c>
      <c r="F41" s="130" t="str">
        <f t="shared" si="1"/>
        <v>Feb-2022</v>
      </c>
      <c r="G41" s="131">
        <f t="shared" si="2"/>
        <v>8</v>
      </c>
      <c r="H41" s="131"/>
      <c r="I41" s="131" t="s">
        <v>363</v>
      </c>
      <c r="J41" s="132" t="s">
        <v>653</v>
      </c>
      <c r="K41" s="131">
        <f t="shared" si="3"/>
        <v>2022</v>
      </c>
      <c r="L41" s="133">
        <f t="shared" si="4"/>
        <v>0.1018518519</v>
      </c>
      <c r="M41" s="133">
        <f t="shared" si="5"/>
        <v>-0.0000001481481482</v>
      </c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</row>
    <row r="42" ht="18.75" customHeight="1">
      <c r="A42" s="134">
        <v>44612.0</v>
      </c>
      <c r="B42" s="135">
        <v>0.7097222222222223</v>
      </c>
      <c r="C42" s="136">
        <v>108.0</v>
      </c>
      <c r="D42" s="136">
        <v>8.0</v>
      </c>
      <c r="E42" s="137">
        <v>0.074074</v>
      </c>
      <c r="F42" s="130" t="str">
        <f t="shared" si="1"/>
        <v>Feb-2022</v>
      </c>
      <c r="G42" s="131">
        <f t="shared" si="2"/>
        <v>8</v>
      </c>
      <c r="H42" s="131"/>
      <c r="I42" s="131" t="s">
        <v>363</v>
      </c>
      <c r="J42" s="132" t="s">
        <v>29</v>
      </c>
      <c r="K42" s="131">
        <f t="shared" si="3"/>
        <v>2022</v>
      </c>
      <c r="L42" s="133">
        <f t="shared" si="4"/>
        <v>0.07407407407</v>
      </c>
      <c r="M42" s="133">
        <f t="shared" si="5"/>
        <v>0.00000007407407407</v>
      </c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</row>
    <row r="43" ht="18.75" customHeight="1">
      <c r="A43" s="134">
        <v>44613.0</v>
      </c>
      <c r="B43" s="135">
        <v>0.3958333333333333</v>
      </c>
      <c r="C43" s="136">
        <v>134.0</v>
      </c>
      <c r="D43" s="136">
        <v>6.0</v>
      </c>
      <c r="E43" s="137">
        <v>0.044776</v>
      </c>
      <c r="F43" s="130" t="str">
        <f t="shared" si="1"/>
        <v>Feb-2022</v>
      </c>
      <c r="G43" s="131">
        <f t="shared" si="2"/>
        <v>8</v>
      </c>
      <c r="H43" s="131"/>
      <c r="I43" s="131" t="s">
        <v>363</v>
      </c>
      <c r="J43" s="132" t="s">
        <v>41</v>
      </c>
      <c r="K43" s="131">
        <f t="shared" si="3"/>
        <v>2022</v>
      </c>
      <c r="L43" s="133">
        <f t="shared" si="4"/>
        <v>0.0447761194</v>
      </c>
      <c r="M43" s="133">
        <f t="shared" si="5"/>
        <v>0.0000001194029851</v>
      </c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</row>
    <row r="44" ht="18.75" customHeight="1">
      <c r="A44" s="134">
        <v>44614.0</v>
      </c>
      <c r="B44" s="136" t="s">
        <v>654</v>
      </c>
      <c r="C44" s="136">
        <v>505.0</v>
      </c>
      <c r="D44" s="136">
        <v>25.0</v>
      </c>
      <c r="E44" s="137">
        <v>0.049505</v>
      </c>
      <c r="F44" s="130" t="str">
        <f t="shared" si="1"/>
        <v>Feb-2022</v>
      </c>
      <c r="G44" s="131">
        <f t="shared" si="2"/>
        <v>8</v>
      </c>
      <c r="H44" s="131"/>
      <c r="I44" s="131" t="s">
        <v>363</v>
      </c>
      <c r="J44" s="132" t="s">
        <v>70</v>
      </c>
      <c r="K44" s="131">
        <f t="shared" si="3"/>
        <v>2022</v>
      </c>
      <c r="L44" s="133">
        <f t="shared" si="4"/>
        <v>0.0495049505</v>
      </c>
      <c r="M44" s="133">
        <f t="shared" si="5"/>
        <v>-0.00000004950495049</v>
      </c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</row>
    <row r="45" ht="18.75" customHeight="1">
      <c r="A45" s="134">
        <v>44616.0</v>
      </c>
      <c r="B45" s="135">
        <v>0.7395833333333334</v>
      </c>
      <c r="C45" s="136">
        <v>166.0</v>
      </c>
      <c r="D45" s="136">
        <v>17.0</v>
      </c>
      <c r="E45" s="137">
        <v>0.10241</v>
      </c>
      <c r="F45" s="130" t="str">
        <f t="shared" si="1"/>
        <v>Feb-2022</v>
      </c>
      <c r="G45" s="131">
        <f t="shared" si="2"/>
        <v>9</v>
      </c>
      <c r="H45" s="131"/>
      <c r="I45" s="131" t="s">
        <v>31</v>
      </c>
      <c r="J45" s="132" t="s">
        <v>45</v>
      </c>
      <c r="K45" s="131">
        <f t="shared" si="3"/>
        <v>2022</v>
      </c>
      <c r="L45" s="133">
        <f t="shared" si="4"/>
        <v>0.1024096386</v>
      </c>
      <c r="M45" s="133">
        <f t="shared" si="5"/>
        <v>-0.0000003614457831</v>
      </c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</row>
    <row r="46" ht="18.75" customHeight="1">
      <c r="A46" s="134">
        <v>44616.0</v>
      </c>
      <c r="B46" s="135">
        <v>0.425</v>
      </c>
      <c r="C46" s="136">
        <v>82.0</v>
      </c>
      <c r="D46" s="136">
        <v>14.0</v>
      </c>
      <c r="E46" s="137">
        <v>0.170732</v>
      </c>
      <c r="F46" s="130" t="str">
        <f t="shared" si="1"/>
        <v>Feb-2022</v>
      </c>
      <c r="G46" s="131">
        <f t="shared" si="2"/>
        <v>9</v>
      </c>
      <c r="H46" s="131"/>
      <c r="I46" s="131" t="s">
        <v>363</v>
      </c>
      <c r="J46" s="132" t="s">
        <v>41</v>
      </c>
      <c r="K46" s="131">
        <f t="shared" si="3"/>
        <v>2022</v>
      </c>
      <c r="L46" s="133">
        <f t="shared" si="4"/>
        <v>0.1707317073</v>
      </c>
      <c r="M46" s="133">
        <f t="shared" si="5"/>
        <v>-0.0000002926829268</v>
      </c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</row>
    <row r="47" ht="18.75" customHeight="1">
      <c r="A47" s="134">
        <v>44618.0</v>
      </c>
      <c r="B47" s="135">
        <v>0.4201388888888889</v>
      </c>
      <c r="C47" s="136">
        <v>100.0</v>
      </c>
      <c r="D47" s="136">
        <v>8.0</v>
      </c>
      <c r="E47" s="137">
        <v>0.08</v>
      </c>
      <c r="F47" s="130" t="str">
        <f t="shared" si="1"/>
        <v>Feb-2022</v>
      </c>
      <c r="G47" s="131">
        <f t="shared" si="2"/>
        <v>9</v>
      </c>
      <c r="H47" s="131"/>
      <c r="I47" s="131" t="s">
        <v>31</v>
      </c>
      <c r="J47" s="132" t="s">
        <v>45</v>
      </c>
      <c r="K47" s="131">
        <f t="shared" si="3"/>
        <v>2022</v>
      </c>
      <c r="L47" s="133">
        <f t="shared" si="4"/>
        <v>0.08</v>
      </c>
      <c r="M47" s="133">
        <f t="shared" si="5"/>
        <v>0</v>
      </c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</row>
    <row r="48" ht="18.75" customHeight="1">
      <c r="A48" s="134">
        <v>44618.0</v>
      </c>
      <c r="B48" s="135">
        <v>0.7923611111111111</v>
      </c>
      <c r="C48" s="136">
        <v>68.0</v>
      </c>
      <c r="D48" s="136">
        <v>5.0</v>
      </c>
      <c r="E48" s="137">
        <v>0.073529</v>
      </c>
      <c r="F48" s="130" t="str">
        <f t="shared" si="1"/>
        <v>Feb-2022</v>
      </c>
      <c r="G48" s="131">
        <f t="shared" si="2"/>
        <v>9</v>
      </c>
      <c r="H48" s="131"/>
      <c r="I48" s="131" t="s">
        <v>363</v>
      </c>
      <c r="J48" s="132" t="s">
        <v>29</v>
      </c>
      <c r="K48" s="131">
        <f t="shared" si="3"/>
        <v>2022</v>
      </c>
      <c r="L48" s="133">
        <f t="shared" si="4"/>
        <v>0.07352941176</v>
      </c>
      <c r="M48" s="133">
        <f t="shared" si="5"/>
        <v>0.0000004117647059</v>
      </c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</row>
    <row r="49" ht="18.75" customHeight="1">
      <c r="A49" s="134">
        <v>44618.0</v>
      </c>
      <c r="B49" s="135">
        <v>0.6333333333333333</v>
      </c>
      <c r="C49" s="136">
        <v>66.0</v>
      </c>
      <c r="D49" s="136">
        <v>5.0</v>
      </c>
      <c r="E49" s="137">
        <v>0.075758</v>
      </c>
      <c r="F49" s="130" t="str">
        <f t="shared" si="1"/>
        <v>Feb-2022</v>
      </c>
      <c r="G49" s="131">
        <f t="shared" si="2"/>
        <v>9</v>
      </c>
      <c r="H49" s="131"/>
      <c r="I49" s="131" t="s">
        <v>31</v>
      </c>
      <c r="J49" s="132" t="s">
        <v>45</v>
      </c>
      <c r="K49" s="131">
        <f t="shared" si="3"/>
        <v>2022</v>
      </c>
      <c r="L49" s="133">
        <f t="shared" si="4"/>
        <v>0.07575757576</v>
      </c>
      <c r="M49" s="133">
        <f t="shared" si="5"/>
        <v>-0.0000004242424242</v>
      </c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</row>
    <row r="50" ht="18.75" customHeight="1">
      <c r="A50" s="134">
        <v>44619.0</v>
      </c>
      <c r="B50" s="135">
        <v>0.5618055555555556</v>
      </c>
      <c r="C50" s="136">
        <v>99.0</v>
      </c>
      <c r="D50" s="136">
        <v>7.0</v>
      </c>
      <c r="E50" s="137">
        <v>0.070707</v>
      </c>
      <c r="F50" s="130" t="str">
        <f t="shared" si="1"/>
        <v>Feb-2022</v>
      </c>
      <c r="G50" s="131">
        <f t="shared" si="2"/>
        <v>9</v>
      </c>
      <c r="H50" s="131"/>
      <c r="I50" s="131" t="s">
        <v>365</v>
      </c>
      <c r="J50" s="132" t="s">
        <v>45</v>
      </c>
      <c r="K50" s="131">
        <f t="shared" si="3"/>
        <v>2022</v>
      </c>
      <c r="L50" s="133">
        <f t="shared" si="4"/>
        <v>0.07070707071</v>
      </c>
      <c r="M50" s="133">
        <f t="shared" si="5"/>
        <v>0.0000000707070707</v>
      </c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</row>
    <row r="51" ht="18.75" customHeight="1">
      <c r="A51" s="134">
        <v>44619.0</v>
      </c>
      <c r="B51" s="135">
        <v>0.8326388888888889</v>
      </c>
      <c r="C51" s="136">
        <v>77.0</v>
      </c>
      <c r="D51" s="136">
        <v>8.0</v>
      </c>
      <c r="E51" s="137">
        <v>0.103896</v>
      </c>
      <c r="F51" s="130" t="str">
        <f t="shared" si="1"/>
        <v>Feb-2022</v>
      </c>
      <c r="G51" s="131">
        <f t="shared" si="2"/>
        <v>9</v>
      </c>
      <c r="H51" s="131"/>
      <c r="I51" s="131" t="s">
        <v>365</v>
      </c>
      <c r="J51" s="132" t="s">
        <v>45</v>
      </c>
      <c r="K51" s="131">
        <f t="shared" si="3"/>
        <v>2022</v>
      </c>
      <c r="L51" s="133">
        <f t="shared" si="4"/>
        <v>0.1038961039</v>
      </c>
      <c r="M51" s="133">
        <f t="shared" si="5"/>
        <v>0.0000001038961039</v>
      </c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</row>
    <row r="52" ht="18.75" customHeight="1">
      <c r="A52" s="134">
        <v>44620.0</v>
      </c>
      <c r="B52" s="135">
        <v>0.5340277777777778</v>
      </c>
      <c r="C52" s="136">
        <v>845.0</v>
      </c>
      <c r="D52" s="136">
        <v>13.0</v>
      </c>
      <c r="E52" s="137">
        <v>0.015385</v>
      </c>
      <c r="F52" s="130" t="str">
        <f t="shared" si="1"/>
        <v>Feb-2022</v>
      </c>
      <c r="G52" s="131">
        <f t="shared" si="2"/>
        <v>9</v>
      </c>
      <c r="H52" s="131"/>
      <c r="I52" s="131" t="s">
        <v>363</v>
      </c>
      <c r="J52" s="132" t="s">
        <v>41</v>
      </c>
      <c r="K52" s="131">
        <f t="shared" si="3"/>
        <v>2022</v>
      </c>
      <c r="L52" s="133">
        <f t="shared" si="4"/>
        <v>0.01538461538</v>
      </c>
      <c r="M52" s="133">
        <f t="shared" si="5"/>
        <v>-0.0000003846153846</v>
      </c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</row>
    <row r="53" ht="18.75" customHeight="1">
      <c r="A53" s="134">
        <v>44620.0</v>
      </c>
      <c r="B53" s="135">
        <v>0.3590277777777778</v>
      </c>
      <c r="C53" s="136">
        <v>128.0</v>
      </c>
      <c r="D53" s="136">
        <v>8.0</v>
      </c>
      <c r="E53" s="137">
        <v>0.0625</v>
      </c>
      <c r="F53" s="130" t="str">
        <f t="shared" si="1"/>
        <v>Feb-2022</v>
      </c>
      <c r="G53" s="131">
        <f t="shared" si="2"/>
        <v>9</v>
      </c>
      <c r="H53" s="131"/>
      <c r="I53" s="131" t="s">
        <v>363</v>
      </c>
      <c r="J53" s="132" t="s">
        <v>26</v>
      </c>
      <c r="K53" s="131">
        <f t="shared" si="3"/>
        <v>2022</v>
      </c>
      <c r="L53" s="133">
        <f t="shared" si="4"/>
        <v>0.0625</v>
      </c>
      <c r="M53" s="133">
        <f t="shared" si="5"/>
        <v>0</v>
      </c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</row>
    <row r="54" ht="18.75" customHeight="1">
      <c r="A54" s="134">
        <v>44620.0</v>
      </c>
      <c r="B54" s="135">
        <v>0.6569444444444444</v>
      </c>
      <c r="C54" s="136">
        <v>90.0</v>
      </c>
      <c r="D54" s="136">
        <v>8.0</v>
      </c>
      <c r="E54" s="137">
        <v>0.088889</v>
      </c>
      <c r="F54" s="130" t="str">
        <f t="shared" si="1"/>
        <v>Feb-2022</v>
      </c>
      <c r="G54" s="131">
        <f t="shared" si="2"/>
        <v>9</v>
      </c>
      <c r="H54" s="131"/>
      <c r="I54" s="131" t="s">
        <v>363</v>
      </c>
      <c r="J54" s="132" t="s">
        <v>41</v>
      </c>
      <c r="K54" s="131">
        <f t="shared" si="3"/>
        <v>2022</v>
      </c>
      <c r="L54" s="133">
        <f t="shared" si="4"/>
        <v>0.08888888889</v>
      </c>
      <c r="M54" s="133">
        <f t="shared" si="5"/>
        <v>-0.0000001111111111</v>
      </c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</row>
    <row r="55" ht="18.75" customHeight="1">
      <c r="A55" s="134">
        <v>44623.0</v>
      </c>
      <c r="B55" s="139">
        <v>0.25</v>
      </c>
      <c r="C55" s="136">
        <v>209.0</v>
      </c>
      <c r="D55" s="136">
        <v>14.0</v>
      </c>
      <c r="E55" s="137">
        <f t="shared" ref="E55:E87" si="6">D55/C55</f>
        <v>0.06698564593</v>
      </c>
      <c r="F55" s="130" t="str">
        <f t="shared" si="1"/>
        <v>Mar-2022</v>
      </c>
      <c r="G55" s="131">
        <f t="shared" si="2"/>
        <v>10</v>
      </c>
      <c r="H55" s="131"/>
      <c r="I55" s="131" t="s">
        <v>363</v>
      </c>
      <c r="J55" s="132" t="s">
        <v>26</v>
      </c>
      <c r="K55" s="131">
        <f t="shared" si="3"/>
        <v>2022</v>
      </c>
      <c r="L55" s="133">
        <f t="shared" si="4"/>
        <v>0.06698564593</v>
      </c>
      <c r="M55" s="133">
        <f t="shared" si="5"/>
        <v>0</v>
      </c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</row>
    <row r="56" ht="18.75" customHeight="1">
      <c r="A56" s="134">
        <v>44624.0</v>
      </c>
      <c r="B56" s="139">
        <v>0.45902777777777776</v>
      </c>
      <c r="C56" s="136">
        <v>108.0</v>
      </c>
      <c r="D56" s="136">
        <v>14.0</v>
      </c>
      <c r="E56" s="137">
        <f t="shared" si="6"/>
        <v>0.1296296296</v>
      </c>
      <c r="F56" s="130" t="str">
        <f t="shared" si="1"/>
        <v>Mar-2022</v>
      </c>
      <c r="G56" s="131">
        <f t="shared" si="2"/>
        <v>10</v>
      </c>
      <c r="H56" s="131"/>
      <c r="I56" s="131" t="s">
        <v>31</v>
      </c>
      <c r="J56" s="131" t="s">
        <v>31</v>
      </c>
      <c r="K56" s="131">
        <f t="shared" si="3"/>
        <v>2022</v>
      </c>
      <c r="L56" s="133">
        <f t="shared" si="4"/>
        <v>0.1296296296</v>
      </c>
      <c r="M56" s="133">
        <f t="shared" si="5"/>
        <v>0</v>
      </c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</row>
    <row r="57" ht="18.75" customHeight="1">
      <c r="A57" s="134">
        <v>44625.0</v>
      </c>
      <c r="B57" s="139">
        <v>0.28888888888888886</v>
      </c>
      <c r="C57" s="136">
        <v>174.0</v>
      </c>
      <c r="D57" s="136">
        <v>18.0</v>
      </c>
      <c r="E57" s="137">
        <f t="shared" si="6"/>
        <v>0.1034482759</v>
      </c>
      <c r="F57" s="130" t="str">
        <f t="shared" si="1"/>
        <v>Mar-2022</v>
      </c>
      <c r="G57" s="131">
        <f t="shared" si="2"/>
        <v>10</v>
      </c>
      <c r="H57" s="131"/>
      <c r="I57" s="131" t="s">
        <v>363</v>
      </c>
      <c r="J57" s="132" t="s">
        <v>29</v>
      </c>
      <c r="K57" s="131">
        <f t="shared" si="3"/>
        <v>2022</v>
      </c>
      <c r="L57" s="133">
        <f t="shared" si="4"/>
        <v>0.1034482759</v>
      </c>
      <c r="M57" s="133">
        <f t="shared" si="5"/>
        <v>0</v>
      </c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</row>
    <row r="58" ht="18.75" customHeight="1">
      <c r="A58" s="134">
        <v>44626.0</v>
      </c>
      <c r="B58" s="139">
        <v>0.1076388888888889</v>
      </c>
      <c r="C58" s="136">
        <v>128.0</v>
      </c>
      <c r="D58" s="136">
        <v>16.0</v>
      </c>
      <c r="E58" s="137">
        <f t="shared" si="6"/>
        <v>0.125</v>
      </c>
      <c r="F58" s="130" t="str">
        <f t="shared" si="1"/>
        <v>Mar-2022</v>
      </c>
      <c r="G58" s="131">
        <f t="shared" si="2"/>
        <v>10</v>
      </c>
      <c r="H58" s="131"/>
      <c r="I58" s="131" t="s">
        <v>31</v>
      </c>
      <c r="J58" s="131" t="s">
        <v>31</v>
      </c>
      <c r="K58" s="131">
        <f t="shared" si="3"/>
        <v>2022</v>
      </c>
      <c r="L58" s="133">
        <f t="shared" si="4"/>
        <v>0.125</v>
      </c>
      <c r="M58" s="133">
        <f t="shared" si="5"/>
        <v>0</v>
      </c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</row>
    <row r="59" ht="18.75" customHeight="1">
      <c r="A59" s="134">
        <v>44628.0</v>
      </c>
      <c r="B59" s="139">
        <v>0.4534722222222222</v>
      </c>
      <c r="C59" s="136">
        <v>97.0</v>
      </c>
      <c r="D59" s="136">
        <v>4.0</v>
      </c>
      <c r="E59" s="137">
        <f t="shared" si="6"/>
        <v>0.0412371134</v>
      </c>
      <c r="F59" s="130" t="str">
        <f t="shared" si="1"/>
        <v>Mar-2022</v>
      </c>
      <c r="G59" s="131">
        <f t="shared" si="2"/>
        <v>10</v>
      </c>
      <c r="H59" s="131"/>
      <c r="I59" s="131" t="s">
        <v>363</v>
      </c>
      <c r="J59" s="132" t="s">
        <v>41</v>
      </c>
      <c r="K59" s="131">
        <f t="shared" si="3"/>
        <v>2022</v>
      </c>
      <c r="L59" s="133">
        <f t="shared" si="4"/>
        <v>0.0412371134</v>
      </c>
      <c r="M59" s="133">
        <f t="shared" si="5"/>
        <v>0</v>
      </c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</row>
    <row r="60" ht="18.75" customHeight="1">
      <c r="A60" s="134">
        <v>44629.0</v>
      </c>
      <c r="B60" s="139">
        <v>0.3451388888888889</v>
      </c>
      <c r="C60" s="136">
        <v>108.0</v>
      </c>
      <c r="D60" s="136">
        <v>11.0</v>
      </c>
      <c r="E60" s="137">
        <f t="shared" si="6"/>
        <v>0.1018518519</v>
      </c>
      <c r="F60" s="130" t="str">
        <f t="shared" si="1"/>
        <v>Mar-2022</v>
      </c>
      <c r="G60" s="131">
        <f t="shared" si="2"/>
        <v>11</v>
      </c>
      <c r="H60" s="131"/>
      <c r="I60" s="131" t="s">
        <v>31</v>
      </c>
      <c r="J60" s="140" t="s">
        <v>45</v>
      </c>
      <c r="K60" s="131">
        <f t="shared" si="3"/>
        <v>2022</v>
      </c>
      <c r="L60" s="133">
        <f t="shared" si="4"/>
        <v>0.1018518519</v>
      </c>
      <c r="M60" s="133">
        <f t="shared" si="5"/>
        <v>0</v>
      </c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</row>
    <row r="61" ht="18.75" customHeight="1">
      <c r="A61" s="134">
        <v>44630.0</v>
      </c>
      <c r="B61" s="139">
        <v>0.27708333333333335</v>
      </c>
      <c r="C61" s="136">
        <v>172.0</v>
      </c>
      <c r="D61" s="136">
        <v>14.0</v>
      </c>
      <c r="E61" s="137">
        <f t="shared" si="6"/>
        <v>0.08139534884</v>
      </c>
      <c r="F61" s="130" t="str">
        <f t="shared" si="1"/>
        <v>Mar-2022</v>
      </c>
      <c r="G61" s="131">
        <f t="shared" si="2"/>
        <v>11</v>
      </c>
      <c r="H61" s="131"/>
      <c r="I61" s="131" t="s">
        <v>363</v>
      </c>
      <c r="J61" s="141" t="s">
        <v>94</v>
      </c>
      <c r="K61" s="131">
        <f t="shared" si="3"/>
        <v>2022</v>
      </c>
      <c r="L61" s="133">
        <f t="shared" si="4"/>
        <v>0.08139534884</v>
      </c>
      <c r="M61" s="133">
        <f t="shared" si="5"/>
        <v>0</v>
      </c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</row>
    <row r="62" ht="18.75" customHeight="1">
      <c r="A62" s="134">
        <v>44630.0</v>
      </c>
      <c r="B62" s="139">
        <v>0.12777777777777777</v>
      </c>
      <c r="C62" s="136">
        <v>90.0</v>
      </c>
      <c r="D62" s="136">
        <v>9.0</v>
      </c>
      <c r="E62" s="137">
        <f t="shared" si="6"/>
        <v>0.1</v>
      </c>
      <c r="F62" s="130" t="str">
        <f t="shared" si="1"/>
        <v>Mar-2022</v>
      </c>
      <c r="G62" s="131">
        <f t="shared" si="2"/>
        <v>11</v>
      </c>
      <c r="H62" s="131"/>
      <c r="I62" s="131" t="s">
        <v>31</v>
      </c>
      <c r="J62" s="131" t="s">
        <v>45</v>
      </c>
      <c r="K62" s="131">
        <f t="shared" si="3"/>
        <v>2022</v>
      </c>
      <c r="L62" s="133">
        <f t="shared" si="4"/>
        <v>0.1</v>
      </c>
      <c r="M62" s="133">
        <f t="shared" si="5"/>
        <v>0</v>
      </c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</row>
    <row r="63" ht="18.75" customHeight="1">
      <c r="A63" s="134">
        <v>44631.0</v>
      </c>
      <c r="B63" s="139">
        <v>0.4618055555555556</v>
      </c>
      <c r="C63" s="136">
        <v>135.0</v>
      </c>
      <c r="D63" s="136">
        <v>8.0</v>
      </c>
      <c r="E63" s="137">
        <f t="shared" si="6"/>
        <v>0.05925925926</v>
      </c>
      <c r="F63" s="130" t="str">
        <f t="shared" si="1"/>
        <v>Mar-2022</v>
      </c>
      <c r="G63" s="131">
        <f t="shared" si="2"/>
        <v>11</v>
      </c>
      <c r="H63" s="131"/>
      <c r="I63" s="131" t="s">
        <v>363</v>
      </c>
      <c r="J63" s="141" t="s">
        <v>33</v>
      </c>
      <c r="K63" s="131">
        <f t="shared" si="3"/>
        <v>2022</v>
      </c>
      <c r="L63" s="133">
        <f t="shared" si="4"/>
        <v>0.05925925926</v>
      </c>
      <c r="M63" s="133">
        <f t="shared" si="5"/>
        <v>0</v>
      </c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</row>
    <row r="64" ht="18.75" customHeight="1">
      <c r="A64" s="134">
        <v>44632.0</v>
      </c>
      <c r="B64" s="139">
        <v>0.4513888888888889</v>
      </c>
      <c r="C64" s="136">
        <v>142.0</v>
      </c>
      <c r="D64" s="136">
        <v>18.0</v>
      </c>
      <c r="E64" s="137">
        <f t="shared" si="6"/>
        <v>0.1267605634</v>
      </c>
      <c r="F64" s="130" t="str">
        <f t="shared" si="1"/>
        <v>Mar-2022</v>
      </c>
      <c r="G64" s="131">
        <f t="shared" si="2"/>
        <v>11</v>
      </c>
      <c r="H64" s="131"/>
      <c r="I64" s="131" t="s">
        <v>363</v>
      </c>
      <c r="J64" s="141" t="s">
        <v>41</v>
      </c>
      <c r="K64" s="131">
        <f t="shared" si="3"/>
        <v>2022</v>
      </c>
      <c r="L64" s="133">
        <f t="shared" si="4"/>
        <v>0.1267605634</v>
      </c>
      <c r="M64" s="133">
        <f t="shared" si="5"/>
        <v>0</v>
      </c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</row>
    <row r="65" ht="18.75" customHeight="1">
      <c r="A65" s="134">
        <v>44632.0</v>
      </c>
      <c r="B65" s="139">
        <v>0.15902777777777777</v>
      </c>
      <c r="C65" s="136">
        <v>104.0</v>
      </c>
      <c r="D65" s="136">
        <v>12.0</v>
      </c>
      <c r="E65" s="137">
        <f t="shared" si="6"/>
        <v>0.1153846154</v>
      </c>
      <c r="F65" s="130" t="str">
        <f t="shared" si="1"/>
        <v>Mar-2022</v>
      </c>
      <c r="G65" s="131">
        <f t="shared" si="2"/>
        <v>11</v>
      </c>
      <c r="H65" s="131"/>
      <c r="I65" s="131" t="s">
        <v>363</v>
      </c>
      <c r="J65" s="141" t="s">
        <v>29</v>
      </c>
      <c r="K65" s="131">
        <f t="shared" si="3"/>
        <v>2022</v>
      </c>
      <c r="L65" s="133">
        <f t="shared" si="4"/>
        <v>0.1153846154</v>
      </c>
      <c r="M65" s="133">
        <f t="shared" si="5"/>
        <v>0</v>
      </c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</row>
    <row r="66" ht="18.75" customHeight="1">
      <c r="A66" s="134">
        <v>44632.0</v>
      </c>
      <c r="B66" s="139">
        <v>0.0875</v>
      </c>
      <c r="C66" s="136">
        <v>87.0</v>
      </c>
      <c r="D66" s="136">
        <v>8.0</v>
      </c>
      <c r="E66" s="137">
        <f t="shared" si="6"/>
        <v>0.09195402299</v>
      </c>
      <c r="F66" s="130" t="str">
        <f t="shared" si="1"/>
        <v>Mar-2022</v>
      </c>
      <c r="G66" s="131">
        <f t="shared" si="2"/>
        <v>11</v>
      </c>
      <c r="H66" s="131"/>
      <c r="I66" s="131" t="s">
        <v>363</v>
      </c>
      <c r="J66" s="141" t="s">
        <v>29</v>
      </c>
      <c r="K66" s="131">
        <f t="shared" si="3"/>
        <v>2022</v>
      </c>
      <c r="L66" s="133">
        <f t="shared" si="4"/>
        <v>0.09195402299</v>
      </c>
      <c r="M66" s="133">
        <f t="shared" si="5"/>
        <v>0</v>
      </c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</row>
    <row r="67" ht="18.75" customHeight="1">
      <c r="A67" s="134">
        <v>44634.0</v>
      </c>
      <c r="B67" s="139">
        <v>0.14166666666666666</v>
      </c>
      <c r="C67" s="136">
        <v>227.0</v>
      </c>
      <c r="D67" s="136">
        <v>19.0</v>
      </c>
      <c r="E67" s="137">
        <f t="shared" si="6"/>
        <v>0.08370044053</v>
      </c>
      <c r="F67" s="130" t="str">
        <f t="shared" si="1"/>
        <v>Mar-2022</v>
      </c>
      <c r="G67" s="131">
        <f t="shared" si="2"/>
        <v>11</v>
      </c>
      <c r="H67" s="131"/>
      <c r="I67" s="131" t="s">
        <v>363</v>
      </c>
      <c r="J67" s="141" t="s">
        <v>70</v>
      </c>
      <c r="K67" s="131">
        <f t="shared" si="3"/>
        <v>2022</v>
      </c>
      <c r="L67" s="133">
        <f t="shared" si="4"/>
        <v>0.08370044053</v>
      </c>
      <c r="M67" s="133">
        <f t="shared" si="5"/>
        <v>0</v>
      </c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</row>
    <row r="68" ht="18.75" customHeight="1">
      <c r="A68" s="134">
        <v>44634.0</v>
      </c>
      <c r="B68" s="139">
        <v>0.14791666666666667</v>
      </c>
      <c r="C68" s="136">
        <v>152.0</v>
      </c>
      <c r="D68" s="136">
        <v>18.0</v>
      </c>
      <c r="E68" s="137">
        <f t="shared" si="6"/>
        <v>0.1184210526</v>
      </c>
      <c r="F68" s="130" t="str">
        <f t="shared" si="1"/>
        <v>Mar-2022</v>
      </c>
      <c r="G68" s="131">
        <f t="shared" si="2"/>
        <v>11</v>
      </c>
      <c r="H68" s="131"/>
      <c r="I68" s="131" t="s">
        <v>31</v>
      </c>
      <c r="J68" s="140" t="s">
        <v>103</v>
      </c>
      <c r="K68" s="131">
        <f t="shared" si="3"/>
        <v>2022</v>
      </c>
      <c r="L68" s="133">
        <f t="shared" si="4"/>
        <v>0.1184210526</v>
      </c>
      <c r="M68" s="133">
        <f t="shared" si="5"/>
        <v>0</v>
      </c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</row>
    <row r="69" ht="18.75" customHeight="1">
      <c r="A69" s="134">
        <v>44637.0</v>
      </c>
      <c r="B69" s="139">
        <v>0.38819444444444445</v>
      </c>
      <c r="C69" s="136">
        <v>525.0</v>
      </c>
      <c r="D69" s="136">
        <v>16.0</v>
      </c>
      <c r="E69" s="137">
        <f t="shared" si="6"/>
        <v>0.03047619048</v>
      </c>
      <c r="F69" s="130" t="str">
        <f t="shared" si="1"/>
        <v>Mar-2022</v>
      </c>
      <c r="G69" s="131">
        <f t="shared" si="2"/>
        <v>12</v>
      </c>
      <c r="H69" s="131"/>
      <c r="I69" s="131" t="s">
        <v>363</v>
      </c>
      <c r="J69" s="141" t="s">
        <v>41</v>
      </c>
      <c r="K69" s="131">
        <f t="shared" si="3"/>
        <v>2022</v>
      </c>
      <c r="L69" s="133">
        <f t="shared" si="4"/>
        <v>0.03047619048</v>
      </c>
      <c r="M69" s="133">
        <f t="shared" si="5"/>
        <v>0</v>
      </c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</row>
    <row r="70" ht="18.75" customHeight="1">
      <c r="A70" s="134">
        <v>44638.0</v>
      </c>
      <c r="B70" s="139">
        <v>0.4131944444444444</v>
      </c>
      <c r="C70" s="136">
        <v>92.0</v>
      </c>
      <c r="D70" s="136">
        <v>5.0</v>
      </c>
      <c r="E70" s="137">
        <f t="shared" si="6"/>
        <v>0.05434782609</v>
      </c>
      <c r="F70" s="130" t="str">
        <f t="shared" si="1"/>
        <v>Mar-2022</v>
      </c>
      <c r="G70" s="131">
        <f t="shared" si="2"/>
        <v>12</v>
      </c>
      <c r="H70" s="131"/>
      <c r="I70" s="131" t="s">
        <v>31</v>
      </c>
      <c r="J70" s="131" t="s">
        <v>45</v>
      </c>
      <c r="K70" s="131">
        <f t="shared" si="3"/>
        <v>2022</v>
      </c>
      <c r="L70" s="133">
        <f t="shared" si="4"/>
        <v>0.05434782609</v>
      </c>
      <c r="M70" s="133">
        <f t="shared" si="5"/>
        <v>0</v>
      </c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</row>
    <row r="71" ht="18.75" customHeight="1">
      <c r="A71" s="134">
        <v>44639.0</v>
      </c>
      <c r="B71" s="139">
        <v>0.18333333333333332</v>
      </c>
      <c r="C71" s="136">
        <v>139.0</v>
      </c>
      <c r="D71" s="136">
        <v>21.0</v>
      </c>
      <c r="E71" s="137">
        <f t="shared" si="6"/>
        <v>0.1510791367</v>
      </c>
      <c r="F71" s="130" t="str">
        <f t="shared" si="1"/>
        <v>Mar-2022</v>
      </c>
      <c r="G71" s="131">
        <f t="shared" si="2"/>
        <v>12</v>
      </c>
      <c r="H71" s="131"/>
      <c r="I71" s="131" t="s">
        <v>363</v>
      </c>
      <c r="J71" s="132" t="s">
        <v>29</v>
      </c>
      <c r="K71" s="131">
        <f t="shared" si="3"/>
        <v>2022</v>
      </c>
      <c r="L71" s="133">
        <f t="shared" si="4"/>
        <v>0.1510791367</v>
      </c>
      <c r="M71" s="133">
        <f t="shared" si="5"/>
        <v>0</v>
      </c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</row>
    <row r="72" ht="18.75" customHeight="1">
      <c r="A72" s="134">
        <v>44639.0</v>
      </c>
      <c r="B72" s="139">
        <v>0.4131944444444444</v>
      </c>
      <c r="C72" s="136">
        <v>79.0</v>
      </c>
      <c r="D72" s="136">
        <v>8.0</v>
      </c>
      <c r="E72" s="137">
        <f t="shared" si="6"/>
        <v>0.1012658228</v>
      </c>
      <c r="F72" s="130" t="str">
        <f t="shared" si="1"/>
        <v>Mar-2022</v>
      </c>
      <c r="G72" s="131">
        <f t="shared" si="2"/>
        <v>12</v>
      </c>
      <c r="H72" s="131"/>
      <c r="I72" s="131" t="s">
        <v>363</v>
      </c>
      <c r="J72" s="132" t="s">
        <v>29</v>
      </c>
      <c r="K72" s="131">
        <f t="shared" si="3"/>
        <v>2022</v>
      </c>
      <c r="L72" s="133">
        <f t="shared" si="4"/>
        <v>0.1012658228</v>
      </c>
      <c r="M72" s="133">
        <f t="shared" si="5"/>
        <v>0</v>
      </c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</row>
    <row r="73" ht="18.75" customHeight="1">
      <c r="A73" s="134">
        <v>44640.0</v>
      </c>
      <c r="B73" s="139">
        <v>0.15208333333333332</v>
      </c>
      <c r="C73" s="136">
        <v>163.0</v>
      </c>
      <c r="D73" s="136">
        <v>11.0</v>
      </c>
      <c r="E73" s="137">
        <f t="shared" si="6"/>
        <v>0.06748466258</v>
      </c>
      <c r="F73" s="130" t="str">
        <f t="shared" si="1"/>
        <v>Mar-2022</v>
      </c>
      <c r="G73" s="131">
        <f t="shared" si="2"/>
        <v>12</v>
      </c>
      <c r="H73" s="131"/>
      <c r="I73" s="131" t="s">
        <v>363</v>
      </c>
      <c r="J73" s="132" t="s">
        <v>70</v>
      </c>
      <c r="K73" s="131">
        <f t="shared" si="3"/>
        <v>2022</v>
      </c>
      <c r="L73" s="133">
        <f t="shared" si="4"/>
        <v>0.06748466258</v>
      </c>
      <c r="M73" s="133">
        <f t="shared" si="5"/>
        <v>0</v>
      </c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</row>
    <row r="74" ht="18.75" customHeight="1">
      <c r="A74" s="134">
        <v>44641.0</v>
      </c>
      <c r="B74" s="139">
        <v>0.5784722222222223</v>
      </c>
      <c r="C74" s="136">
        <v>183.0</v>
      </c>
      <c r="D74" s="136">
        <v>24.0</v>
      </c>
      <c r="E74" s="137">
        <f t="shared" si="6"/>
        <v>0.131147541</v>
      </c>
      <c r="F74" s="130" t="str">
        <f t="shared" si="1"/>
        <v>Mar-2022</v>
      </c>
      <c r="G74" s="131">
        <f t="shared" si="2"/>
        <v>12</v>
      </c>
      <c r="H74" s="131"/>
      <c r="I74" s="131" t="s">
        <v>363</v>
      </c>
      <c r="J74" s="141" t="s">
        <v>70</v>
      </c>
      <c r="K74" s="131">
        <f t="shared" si="3"/>
        <v>2022</v>
      </c>
      <c r="L74" s="133">
        <f t="shared" si="4"/>
        <v>0.131147541</v>
      </c>
      <c r="M74" s="133">
        <f t="shared" si="5"/>
        <v>0</v>
      </c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</row>
    <row r="75" ht="18.75" customHeight="1">
      <c r="A75" s="134">
        <v>44642.0</v>
      </c>
      <c r="B75" s="139">
        <v>0.3125</v>
      </c>
      <c r="C75" s="136">
        <v>427.0</v>
      </c>
      <c r="D75" s="136">
        <v>28.0</v>
      </c>
      <c r="E75" s="137">
        <f t="shared" si="6"/>
        <v>0.06557377049</v>
      </c>
      <c r="F75" s="130" t="str">
        <f t="shared" si="1"/>
        <v>Mar-2022</v>
      </c>
      <c r="G75" s="131">
        <f t="shared" si="2"/>
        <v>12</v>
      </c>
      <c r="H75" s="131"/>
      <c r="I75" s="131" t="s">
        <v>363</v>
      </c>
      <c r="J75" s="132" t="s">
        <v>653</v>
      </c>
      <c r="K75" s="131">
        <f t="shared" si="3"/>
        <v>2022</v>
      </c>
      <c r="L75" s="133">
        <f t="shared" si="4"/>
        <v>0.06557377049</v>
      </c>
      <c r="M75" s="133">
        <f t="shared" si="5"/>
        <v>0</v>
      </c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</row>
    <row r="76" ht="18.75" customHeight="1">
      <c r="A76" s="134">
        <v>44642.0</v>
      </c>
      <c r="B76" s="139">
        <v>0.41597222222222224</v>
      </c>
      <c r="C76" s="136">
        <v>109.0</v>
      </c>
      <c r="D76" s="136">
        <v>8.0</v>
      </c>
      <c r="E76" s="137">
        <f t="shared" si="6"/>
        <v>0.07339449541</v>
      </c>
      <c r="F76" s="130" t="str">
        <f t="shared" si="1"/>
        <v>Mar-2022</v>
      </c>
      <c r="G76" s="131">
        <f t="shared" si="2"/>
        <v>12</v>
      </c>
      <c r="H76" s="131"/>
      <c r="I76" s="131" t="s">
        <v>363</v>
      </c>
      <c r="J76" s="132" t="s">
        <v>41</v>
      </c>
      <c r="K76" s="131">
        <f t="shared" si="3"/>
        <v>2022</v>
      </c>
      <c r="L76" s="133">
        <f t="shared" si="4"/>
        <v>0.07339449541</v>
      </c>
      <c r="M76" s="133">
        <f t="shared" si="5"/>
        <v>0</v>
      </c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</row>
    <row r="77" ht="18.75" customHeight="1">
      <c r="A77" s="134">
        <v>44646.0</v>
      </c>
      <c r="B77" s="139">
        <v>0.41597222222222224</v>
      </c>
      <c r="C77" s="136">
        <v>63.0</v>
      </c>
      <c r="D77" s="136">
        <v>3.0</v>
      </c>
      <c r="E77" s="137">
        <f t="shared" si="6"/>
        <v>0.04761904762</v>
      </c>
      <c r="F77" s="130" t="str">
        <f t="shared" si="1"/>
        <v>Mar-2022</v>
      </c>
      <c r="G77" s="131">
        <f t="shared" si="2"/>
        <v>13</v>
      </c>
      <c r="H77" s="131"/>
      <c r="I77" s="131" t="s">
        <v>31</v>
      </c>
      <c r="J77" s="131" t="s">
        <v>45</v>
      </c>
      <c r="K77" s="131">
        <f t="shared" si="3"/>
        <v>2022</v>
      </c>
      <c r="L77" s="133">
        <f t="shared" si="4"/>
        <v>0.04761904762</v>
      </c>
      <c r="M77" s="133">
        <f t="shared" si="5"/>
        <v>0</v>
      </c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</row>
    <row r="78" ht="18.75" customHeight="1">
      <c r="A78" s="134">
        <v>44647.0</v>
      </c>
      <c r="B78" s="139">
        <v>0.2875</v>
      </c>
      <c r="C78" s="136">
        <v>91.0</v>
      </c>
      <c r="D78" s="136">
        <v>8.0</v>
      </c>
      <c r="E78" s="137">
        <f t="shared" si="6"/>
        <v>0.08791208791</v>
      </c>
      <c r="F78" s="130" t="str">
        <f t="shared" si="1"/>
        <v>Mar-2022</v>
      </c>
      <c r="G78" s="131">
        <f t="shared" si="2"/>
        <v>13</v>
      </c>
      <c r="H78" s="131"/>
      <c r="I78" s="131" t="s">
        <v>363</v>
      </c>
      <c r="J78" s="132" t="s">
        <v>41</v>
      </c>
      <c r="K78" s="131">
        <f t="shared" si="3"/>
        <v>2022</v>
      </c>
      <c r="L78" s="133">
        <f t="shared" si="4"/>
        <v>0.08791208791</v>
      </c>
      <c r="M78" s="133">
        <f t="shared" si="5"/>
        <v>0</v>
      </c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</row>
    <row r="79" ht="18.75" customHeight="1">
      <c r="A79" s="134">
        <v>44647.0</v>
      </c>
      <c r="B79" s="139">
        <v>0.11944444444444445</v>
      </c>
      <c r="C79" s="136">
        <v>72.0</v>
      </c>
      <c r="D79" s="136">
        <v>7.0</v>
      </c>
      <c r="E79" s="137">
        <f t="shared" si="6"/>
        <v>0.09722222222</v>
      </c>
      <c r="F79" s="130" t="str">
        <f t="shared" si="1"/>
        <v>Mar-2022</v>
      </c>
      <c r="G79" s="131">
        <f t="shared" si="2"/>
        <v>13</v>
      </c>
      <c r="H79" s="131"/>
      <c r="I79" s="131" t="s">
        <v>363</v>
      </c>
      <c r="J79" s="132" t="s">
        <v>29</v>
      </c>
      <c r="K79" s="131">
        <f t="shared" si="3"/>
        <v>2022</v>
      </c>
      <c r="L79" s="133">
        <f t="shared" si="4"/>
        <v>0.09722222222</v>
      </c>
      <c r="M79" s="133">
        <f t="shared" si="5"/>
        <v>0</v>
      </c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</row>
    <row r="80" ht="18.75" customHeight="1">
      <c r="A80" s="134">
        <v>44648.0</v>
      </c>
      <c r="B80" s="139">
        <v>0.5138888888888888</v>
      </c>
      <c r="C80" s="136">
        <v>84.0</v>
      </c>
      <c r="D80" s="136">
        <v>9.0</v>
      </c>
      <c r="E80" s="137">
        <f t="shared" si="6"/>
        <v>0.1071428571</v>
      </c>
      <c r="F80" s="130" t="str">
        <f t="shared" si="1"/>
        <v>Mar-2022</v>
      </c>
      <c r="G80" s="131">
        <f t="shared" si="2"/>
        <v>13</v>
      </c>
      <c r="H80" s="131"/>
      <c r="I80" s="131" t="s">
        <v>363</v>
      </c>
      <c r="J80" s="132" t="s">
        <v>70</v>
      </c>
      <c r="K80" s="131">
        <f t="shared" si="3"/>
        <v>2022</v>
      </c>
      <c r="L80" s="133">
        <f t="shared" si="4"/>
        <v>0.1071428571</v>
      </c>
      <c r="M80" s="133">
        <f t="shared" si="5"/>
        <v>0</v>
      </c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</row>
    <row r="81" ht="18.75" customHeight="1">
      <c r="A81" s="134">
        <v>44648.0</v>
      </c>
      <c r="B81" s="139">
        <v>0.1</v>
      </c>
      <c r="C81" s="136">
        <v>56.0</v>
      </c>
      <c r="D81" s="136">
        <v>11.0</v>
      </c>
      <c r="E81" s="137">
        <f t="shared" si="6"/>
        <v>0.1964285714</v>
      </c>
      <c r="F81" s="130" t="str">
        <f t="shared" si="1"/>
        <v>Mar-2022</v>
      </c>
      <c r="G81" s="131">
        <f t="shared" si="2"/>
        <v>13</v>
      </c>
      <c r="H81" s="131"/>
      <c r="I81" s="131" t="s">
        <v>363</v>
      </c>
      <c r="J81" s="132" t="s">
        <v>41</v>
      </c>
      <c r="K81" s="131">
        <f t="shared" si="3"/>
        <v>2022</v>
      </c>
      <c r="L81" s="133">
        <f t="shared" si="4"/>
        <v>0.1964285714</v>
      </c>
      <c r="M81" s="133">
        <f t="shared" si="5"/>
        <v>0</v>
      </c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</row>
    <row r="82" ht="18.75" customHeight="1">
      <c r="A82" s="134">
        <v>44648.0</v>
      </c>
      <c r="B82" s="139">
        <v>0.5715277777777777</v>
      </c>
      <c r="C82" s="136">
        <v>55.0</v>
      </c>
      <c r="D82" s="136">
        <v>7.0</v>
      </c>
      <c r="E82" s="137">
        <f t="shared" si="6"/>
        <v>0.1272727273</v>
      </c>
      <c r="F82" s="130" t="str">
        <f t="shared" si="1"/>
        <v>Mar-2022</v>
      </c>
      <c r="G82" s="131">
        <f t="shared" si="2"/>
        <v>13</v>
      </c>
      <c r="H82" s="131"/>
      <c r="I82" s="131" t="s">
        <v>31</v>
      </c>
      <c r="J82" s="131" t="s">
        <v>45</v>
      </c>
      <c r="K82" s="131">
        <f t="shared" si="3"/>
        <v>2022</v>
      </c>
      <c r="L82" s="133">
        <f t="shared" si="4"/>
        <v>0.1272727273</v>
      </c>
      <c r="M82" s="133">
        <f t="shared" si="5"/>
        <v>0</v>
      </c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</row>
    <row r="83" ht="18.75" customHeight="1">
      <c r="A83" s="134">
        <v>44648.0</v>
      </c>
      <c r="B83" s="139">
        <v>0.43680555555555556</v>
      </c>
      <c r="C83" s="136">
        <v>52.0</v>
      </c>
      <c r="D83" s="136">
        <v>8.0</v>
      </c>
      <c r="E83" s="137">
        <f t="shared" si="6"/>
        <v>0.1538461538</v>
      </c>
      <c r="F83" s="130" t="str">
        <f t="shared" si="1"/>
        <v>Mar-2022</v>
      </c>
      <c r="G83" s="131">
        <f t="shared" si="2"/>
        <v>13</v>
      </c>
      <c r="H83" s="131"/>
      <c r="I83" s="131" t="s">
        <v>31</v>
      </c>
      <c r="J83" s="131" t="s">
        <v>31</v>
      </c>
      <c r="K83" s="131">
        <f t="shared" si="3"/>
        <v>2022</v>
      </c>
      <c r="L83" s="133">
        <f t="shared" si="4"/>
        <v>0.1538461538</v>
      </c>
      <c r="M83" s="133">
        <f t="shared" si="5"/>
        <v>0</v>
      </c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</row>
    <row r="84" ht="18.75" customHeight="1">
      <c r="A84" s="134">
        <v>44649.0</v>
      </c>
      <c r="B84" s="139">
        <v>0.21597222222222223</v>
      </c>
      <c r="C84" s="136">
        <v>99.0</v>
      </c>
      <c r="D84" s="136">
        <v>8.0</v>
      </c>
      <c r="E84" s="137">
        <f t="shared" si="6"/>
        <v>0.08080808081</v>
      </c>
      <c r="F84" s="130" t="str">
        <f t="shared" si="1"/>
        <v>Mar-2022</v>
      </c>
      <c r="G84" s="131">
        <f t="shared" si="2"/>
        <v>13</v>
      </c>
      <c r="H84" s="131"/>
      <c r="I84" s="131" t="s">
        <v>363</v>
      </c>
      <c r="J84" s="132" t="s">
        <v>33</v>
      </c>
      <c r="K84" s="131">
        <f t="shared" si="3"/>
        <v>2022</v>
      </c>
      <c r="L84" s="133">
        <f t="shared" si="4"/>
        <v>0.08080808081</v>
      </c>
      <c r="M84" s="133">
        <f t="shared" si="5"/>
        <v>0</v>
      </c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</row>
    <row r="85" ht="18.75" customHeight="1">
      <c r="A85" s="134">
        <v>44649.0</v>
      </c>
      <c r="B85" s="139">
        <v>0.44722222222222224</v>
      </c>
      <c r="C85" s="136">
        <v>84.0</v>
      </c>
      <c r="D85" s="136">
        <v>9.0</v>
      </c>
      <c r="E85" s="137">
        <f t="shared" si="6"/>
        <v>0.1071428571</v>
      </c>
      <c r="F85" s="130" t="str">
        <f t="shared" si="1"/>
        <v>Mar-2022</v>
      </c>
      <c r="G85" s="131">
        <f t="shared" si="2"/>
        <v>13</v>
      </c>
      <c r="H85" s="131"/>
      <c r="I85" s="131" t="s">
        <v>363</v>
      </c>
      <c r="J85" s="132" t="s">
        <v>70</v>
      </c>
      <c r="K85" s="131">
        <f t="shared" si="3"/>
        <v>2022</v>
      </c>
      <c r="L85" s="133">
        <f t="shared" si="4"/>
        <v>0.1071428571</v>
      </c>
      <c r="M85" s="133">
        <f t="shared" si="5"/>
        <v>0</v>
      </c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</row>
    <row r="86" ht="18.75" customHeight="1">
      <c r="A86" s="134">
        <v>44649.0</v>
      </c>
      <c r="B86" s="139">
        <v>0.4979166666666667</v>
      </c>
      <c r="C86" s="136">
        <v>84.0</v>
      </c>
      <c r="D86" s="136">
        <v>7.0</v>
      </c>
      <c r="E86" s="137">
        <f t="shared" si="6"/>
        <v>0.08333333333</v>
      </c>
      <c r="F86" s="130" t="str">
        <f t="shared" si="1"/>
        <v>Mar-2022</v>
      </c>
      <c r="G86" s="131">
        <f t="shared" si="2"/>
        <v>13</v>
      </c>
      <c r="H86" s="131"/>
      <c r="I86" s="131" t="s">
        <v>363</v>
      </c>
      <c r="J86" s="132" t="s">
        <v>41</v>
      </c>
      <c r="K86" s="131">
        <f t="shared" si="3"/>
        <v>2022</v>
      </c>
      <c r="L86" s="133">
        <f t="shared" si="4"/>
        <v>0.08333333333</v>
      </c>
      <c r="M86" s="133">
        <f t="shared" si="5"/>
        <v>0</v>
      </c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</row>
    <row r="87" ht="18.75" customHeight="1">
      <c r="A87" s="134">
        <v>44650.0</v>
      </c>
      <c r="B87" s="139">
        <v>0.07222222222222222</v>
      </c>
      <c r="C87" s="136">
        <v>59.0</v>
      </c>
      <c r="D87" s="136">
        <v>5.0</v>
      </c>
      <c r="E87" s="137">
        <f t="shared" si="6"/>
        <v>0.08474576271</v>
      </c>
      <c r="F87" s="130" t="str">
        <f t="shared" si="1"/>
        <v>Mar-2022</v>
      </c>
      <c r="G87" s="131">
        <f t="shared" si="2"/>
        <v>14</v>
      </c>
      <c r="H87" s="131"/>
      <c r="I87" s="131" t="s">
        <v>31</v>
      </c>
      <c r="J87" s="131" t="s">
        <v>45</v>
      </c>
      <c r="K87" s="131">
        <f t="shared" si="3"/>
        <v>2022</v>
      </c>
      <c r="L87" s="133">
        <f t="shared" si="4"/>
        <v>0.08474576271</v>
      </c>
      <c r="M87" s="133">
        <f t="shared" si="5"/>
        <v>0</v>
      </c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</row>
    <row r="88" ht="18.75" customHeight="1">
      <c r="A88" s="142">
        <v>44652.0</v>
      </c>
      <c r="B88" s="143">
        <v>0.16944444444444445</v>
      </c>
      <c r="C88" s="144">
        <v>1639.0</v>
      </c>
      <c r="D88" s="144">
        <v>55.0</v>
      </c>
      <c r="E88" s="145">
        <v>0.033557</v>
      </c>
      <c r="F88" s="130" t="str">
        <f t="shared" si="1"/>
        <v>Apr-2022</v>
      </c>
      <c r="G88" s="131">
        <f t="shared" si="2"/>
        <v>14</v>
      </c>
      <c r="H88" s="39"/>
      <c r="I88" s="39" t="s">
        <v>363</v>
      </c>
      <c r="J88" s="146" t="s">
        <v>41</v>
      </c>
      <c r="K88" s="131">
        <f t="shared" si="3"/>
        <v>2022</v>
      </c>
      <c r="L88" s="133">
        <f t="shared" si="4"/>
        <v>0.03355704698</v>
      </c>
      <c r="M88" s="133">
        <f t="shared" si="5"/>
        <v>0.00000004697986578</v>
      </c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</row>
    <row r="89" ht="18.75" customHeight="1">
      <c r="A89" s="142">
        <v>44653.0</v>
      </c>
      <c r="B89" s="143">
        <v>0.37777777777777777</v>
      </c>
      <c r="C89" s="144">
        <v>119.0</v>
      </c>
      <c r="D89" s="144">
        <v>6.0</v>
      </c>
      <c r="E89" s="145">
        <v>0.05042</v>
      </c>
      <c r="F89" s="130" t="str">
        <f t="shared" si="1"/>
        <v>Apr-2022</v>
      </c>
      <c r="G89" s="131">
        <f t="shared" si="2"/>
        <v>14</v>
      </c>
      <c r="H89" s="39"/>
      <c r="I89" s="39" t="s">
        <v>363</v>
      </c>
      <c r="J89" s="146" t="s">
        <v>29</v>
      </c>
      <c r="K89" s="131">
        <f t="shared" si="3"/>
        <v>2022</v>
      </c>
      <c r="L89" s="133">
        <f t="shared" si="4"/>
        <v>0.05042016807</v>
      </c>
      <c r="M89" s="133">
        <f t="shared" si="5"/>
        <v>0.0000001680672269</v>
      </c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</row>
    <row r="90" ht="18.75" customHeight="1">
      <c r="A90" s="142">
        <v>44654.0</v>
      </c>
      <c r="B90" s="143">
        <v>0.13055555555555556</v>
      </c>
      <c r="C90" s="144">
        <v>105.0</v>
      </c>
      <c r="D90" s="144">
        <v>5.0</v>
      </c>
      <c r="E90" s="145">
        <v>0.047619</v>
      </c>
      <c r="F90" s="130" t="str">
        <f t="shared" si="1"/>
        <v>Apr-2022</v>
      </c>
      <c r="G90" s="131">
        <f t="shared" si="2"/>
        <v>14</v>
      </c>
      <c r="H90" s="39"/>
      <c r="I90" s="39" t="s">
        <v>363</v>
      </c>
      <c r="J90" s="146" t="s">
        <v>26</v>
      </c>
      <c r="K90" s="131">
        <f t="shared" si="3"/>
        <v>2022</v>
      </c>
      <c r="L90" s="133">
        <f t="shared" si="4"/>
        <v>0.04761904762</v>
      </c>
      <c r="M90" s="133">
        <f t="shared" si="5"/>
        <v>0.00000004761904761</v>
      </c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</row>
    <row r="91" ht="18.75" customHeight="1">
      <c r="A91" s="142">
        <v>44655.0</v>
      </c>
      <c r="B91" s="143">
        <v>0.4444444444444444</v>
      </c>
      <c r="C91" s="144">
        <v>455.0</v>
      </c>
      <c r="D91" s="144">
        <v>17.0</v>
      </c>
      <c r="E91" s="145">
        <v>0.037363</v>
      </c>
      <c r="F91" s="130" t="str">
        <f t="shared" si="1"/>
        <v>Apr-2022</v>
      </c>
      <c r="G91" s="131">
        <f t="shared" si="2"/>
        <v>14</v>
      </c>
      <c r="H91" s="39"/>
      <c r="I91" s="39" t="s">
        <v>363</v>
      </c>
      <c r="J91" s="146" t="s">
        <v>41</v>
      </c>
      <c r="K91" s="131">
        <f t="shared" si="3"/>
        <v>2022</v>
      </c>
      <c r="L91" s="133">
        <f t="shared" si="4"/>
        <v>0.03736263736</v>
      </c>
      <c r="M91" s="133">
        <f t="shared" si="5"/>
        <v>-0.0000003626373626</v>
      </c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</row>
    <row r="92" ht="18.75" customHeight="1">
      <c r="A92" s="142">
        <v>44655.0</v>
      </c>
      <c r="B92" s="143">
        <v>0.3958333333333333</v>
      </c>
      <c r="C92" s="144">
        <v>117.0</v>
      </c>
      <c r="D92" s="144">
        <v>6.0</v>
      </c>
      <c r="E92" s="145">
        <v>0.051282</v>
      </c>
      <c r="F92" s="130" t="str">
        <f t="shared" si="1"/>
        <v>Apr-2022</v>
      </c>
      <c r="G92" s="131">
        <f t="shared" si="2"/>
        <v>14</v>
      </c>
      <c r="H92" s="39"/>
      <c r="I92" s="39" t="s">
        <v>363</v>
      </c>
      <c r="J92" s="146" t="s">
        <v>41</v>
      </c>
      <c r="K92" s="131">
        <f t="shared" si="3"/>
        <v>2022</v>
      </c>
      <c r="L92" s="133">
        <f t="shared" si="4"/>
        <v>0.05128205128</v>
      </c>
      <c r="M92" s="133">
        <f t="shared" si="5"/>
        <v>0.00000005128205128</v>
      </c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</row>
    <row r="93" ht="18.75" customHeight="1">
      <c r="A93" s="142">
        <v>44657.0</v>
      </c>
      <c r="B93" s="143">
        <v>0.5756944444444444</v>
      </c>
      <c r="C93" s="144">
        <v>263.0</v>
      </c>
      <c r="D93" s="144">
        <v>45.0</v>
      </c>
      <c r="E93" s="145">
        <v>0.171103</v>
      </c>
      <c r="F93" s="130" t="str">
        <f t="shared" si="1"/>
        <v>Apr-2022</v>
      </c>
      <c r="G93" s="131">
        <f t="shared" si="2"/>
        <v>15</v>
      </c>
      <c r="H93" s="39"/>
      <c r="I93" s="131" t="s">
        <v>31</v>
      </c>
      <c r="J93" s="146" t="s">
        <v>45</v>
      </c>
      <c r="K93" s="131">
        <f t="shared" si="3"/>
        <v>2022</v>
      </c>
      <c r="L93" s="133">
        <f t="shared" si="4"/>
        <v>0.1711026616</v>
      </c>
      <c r="M93" s="133">
        <f t="shared" si="5"/>
        <v>-0.0000003384030418</v>
      </c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</row>
    <row r="94" ht="18.75" customHeight="1">
      <c r="A94" s="142">
        <v>44658.0</v>
      </c>
      <c r="B94" s="143">
        <v>0.2013888888888889</v>
      </c>
      <c r="C94" s="144">
        <v>144.0</v>
      </c>
      <c r="D94" s="144">
        <v>13.0</v>
      </c>
      <c r="E94" s="145">
        <v>0.090278</v>
      </c>
      <c r="F94" s="130" t="str">
        <f t="shared" si="1"/>
        <v>Apr-2022</v>
      </c>
      <c r="G94" s="131">
        <f t="shared" si="2"/>
        <v>15</v>
      </c>
      <c r="H94" s="39"/>
      <c r="I94" s="39" t="s">
        <v>363</v>
      </c>
      <c r="J94" s="146" t="s">
        <v>41</v>
      </c>
      <c r="K94" s="131">
        <f t="shared" si="3"/>
        <v>2022</v>
      </c>
      <c r="L94" s="133">
        <f t="shared" si="4"/>
        <v>0.09027777778</v>
      </c>
      <c r="M94" s="133">
        <f t="shared" si="5"/>
        <v>-0.0000002222222222</v>
      </c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</row>
    <row r="95" ht="18.75" customHeight="1">
      <c r="A95" s="142">
        <v>44659.0</v>
      </c>
      <c r="B95" s="143">
        <v>0.23194444444444445</v>
      </c>
      <c r="C95" s="144">
        <v>144.0</v>
      </c>
      <c r="D95" s="144">
        <v>10.0</v>
      </c>
      <c r="E95" s="145">
        <v>0.069444</v>
      </c>
      <c r="F95" s="130" t="str">
        <f t="shared" si="1"/>
        <v>Apr-2022</v>
      </c>
      <c r="G95" s="131">
        <f t="shared" si="2"/>
        <v>15</v>
      </c>
      <c r="H95" s="39"/>
      <c r="I95" s="131" t="s">
        <v>31</v>
      </c>
      <c r="J95" s="146" t="s">
        <v>66</v>
      </c>
      <c r="K95" s="131">
        <f t="shared" si="3"/>
        <v>2022</v>
      </c>
      <c r="L95" s="133">
        <f t="shared" si="4"/>
        <v>0.06944444444</v>
      </c>
      <c r="M95" s="133">
        <f t="shared" si="5"/>
        <v>0.0000004444444444</v>
      </c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</row>
    <row r="96" ht="18.75" customHeight="1">
      <c r="A96" s="142">
        <v>44660.0</v>
      </c>
      <c r="B96" s="143">
        <v>0.1701388888888889</v>
      </c>
      <c r="C96" s="144">
        <v>148.0</v>
      </c>
      <c r="D96" s="144">
        <v>5.0</v>
      </c>
      <c r="E96" s="145">
        <v>0.033784</v>
      </c>
      <c r="F96" s="130" t="str">
        <f t="shared" si="1"/>
        <v>Apr-2022</v>
      </c>
      <c r="G96" s="131">
        <f t="shared" si="2"/>
        <v>15</v>
      </c>
      <c r="H96" s="39"/>
      <c r="I96" s="39" t="s">
        <v>363</v>
      </c>
      <c r="J96" s="146" t="s">
        <v>41</v>
      </c>
      <c r="K96" s="131">
        <f t="shared" si="3"/>
        <v>2022</v>
      </c>
      <c r="L96" s="133">
        <f t="shared" si="4"/>
        <v>0.03378378378</v>
      </c>
      <c r="M96" s="133">
        <f t="shared" si="5"/>
        <v>-0.0000002162162162</v>
      </c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</row>
    <row r="97" ht="18.75" customHeight="1">
      <c r="A97" s="142">
        <v>44661.0</v>
      </c>
      <c r="B97" s="143">
        <v>0.27708333333333335</v>
      </c>
      <c r="C97" s="144">
        <v>130.0</v>
      </c>
      <c r="D97" s="144">
        <v>12.0</v>
      </c>
      <c r="E97" s="145">
        <v>0.092308</v>
      </c>
      <c r="F97" s="130" t="str">
        <f t="shared" si="1"/>
        <v>Apr-2022</v>
      </c>
      <c r="G97" s="131">
        <f t="shared" si="2"/>
        <v>15</v>
      </c>
      <c r="H97" s="39"/>
      <c r="I97" s="39" t="s">
        <v>363</v>
      </c>
      <c r="J97" s="146" t="s">
        <v>29</v>
      </c>
      <c r="K97" s="131">
        <f t="shared" si="3"/>
        <v>2022</v>
      </c>
      <c r="L97" s="133">
        <f t="shared" si="4"/>
        <v>0.09230769231</v>
      </c>
      <c r="M97" s="133">
        <f t="shared" si="5"/>
        <v>-0.0000003076923077</v>
      </c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</row>
    <row r="98" ht="18.75" customHeight="1">
      <c r="A98" s="142">
        <v>44663.0</v>
      </c>
      <c r="B98" s="143">
        <v>0.19583333333333333</v>
      </c>
      <c r="C98" s="144">
        <v>160.0</v>
      </c>
      <c r="D98" s="144">
        <v>13.0</v>
      </c>
      <c r="E98" s="145">
        <v>0.08125</v>
      </c>
      <c r="F98" s="130" t="str">
        <f t="shared" si="1"/>
        <v>Apr-2022</v>
      </c>
      <c r="G98" s="131">
        <f t="shared" si="2"/>
        <v>15</v>
      </c>
      <c r="H98" s="39"/>
      <c r="I98" s="131" t="s">
        <v>363</v>
      </c>
      <c r="J98" s="146" t="s">
        <v>70</v>
      </c>
      <c r="K98" s="131">
        <f t="shared" si="3"/>
        <v>2022</v>
      </c>
      <c r="L98" s="133">
        <f t="shared" si="4"/>
        <v>0.08125</v>
      </c>
      <c r="M98" s="133">
        <f t="shared" si="5"/>
        <v>0</v>
      </c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</row>
    <row r="99" ht="18.75" customHeight="1">
      <c r="A99" s="142">
        <v>44663.0</v>
      </c>
      <c r="B99" s="143">
        <v>0.4125</v>
      </c>
      <c r="C99" s="144">
        <v>156.0</v>
      </c>
      <c r="D99" s="144">
        <v>17.0</v>
      </c>
      <c r="E99" s="145">
        <v>0.108974</v>
      </c>
      <c r="F99" s="130" t="str">
        <f t="shared" si="1"/>
        <v>Apr-2022</v>
      </c>
      <c r="G99" s="131">
        <f t="shared" si="2"/>
        <v>15</v>
      </c>
      <c r="H99" s="39"/>
      <c r="I99" s="131" t="s">
        <v>31</v>
      </c>
      <c r="J99" s="146" t="s">
        <v>33</v>
      </c>
      <c r="K99" s="131">
        <f t="shared" si="3"/>
        <v>2022</v>
      </c>
      <c r="L99" s="133">
        <f t="shared" si="4"/>
        <v>0.108974359</v>
      </c>
      <c r="M99" s="133">
        <f t="shared" si="5"/>
        <v>0.000000358974359</v>
      </c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</row>
    <row r="100" ht="18.75" customHeight="1">
      <c r="A100" s="142">
        <v>44664.0</v>
      </c>
      <c r="B100" s="143">
        <v>0.2263888888888889</v>
      </c>
      <c r="C100" s="144">
        <v>100.0</v>
      </c>
      <c r="D100" s="144">
        <v>6.0</v>
      </c>
      <c r="E100" s="145">
        <v>0.06</v>
      </c>
      <c r="F100" s="130" t="str">
        <f t="shared" si="1"/>
        <v>Apr-2022</v>
      </c>
      <c r="G100" s="131">
        <f t="shared" si="2"/>
        <v>16</v>
      </c>
      <c r="H100" s="39"/>
      <c r="I100" s="39" t="s">
        <v>363</v>
      </c>
      <c r="J100" s="146" t="s">
        <v>41</v>
      </c>
      <c r="K100" s="131">
        <f t="shared" si="3"/>
        <v>2022</v>
      </c>
      <c r="L100" s="133">
        <f t="shared" si="4"/>
        <v>0.06</v>
      </c>
      <c r="M100" s="133">
        <f t="shared" si="5"/>
        <v>0</v>
      </c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</row>
    <row r="101" ht="18.75" customHeight="1">
      <c r="A101" s="142">
        <v>44665.0</v>
      </c>
      <c r="B101" s="143">
        <v>0.40902777777777777</v>
      </c>
      <c r="C101" s="144">
        <v>99.0</v>
      </c>
      <c r="D101" s="144">
        <v>6.0</v>
      </c>
      <c r="E101" s="145">
        <v>0.060606</v>
      </c>
      <c r="F101" s="130" t="str">
        <f t="shared" si="1"/>
        <v>Apr-2022</v>
      </c>
      <c r="G101" s="131">
        <f t="shared" si="2"/>
        <v>16</v>
      </c>
      <c r="H101" s="39"/>
      <c r="I101" s="131" t="s">
        <v>31</v>
      </c>
      <c r="J101" s="146" t="s">
        <v>35</v>
      </c>
      <c r="K101" s="131">
        <f t="shared" si="3"/>
        <v>2022</v>
      </c>
      <c r="L101" s="133">
        <f t="shared" si="4"/>
        <v>0.06060606061</v>
      </c>
      <c r="M101" s="133">
        <f t="shared" si="5"/>
        <v>0.00000006060606061</v>
      </c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</row>
    <row r="102" ht="18.75" customHeight="1">
      <c r="A102" s="142">
        <v>44666.0</v>
      </c>
      <c r="B102" s="143">
        <v>0.09652777777777778</v>
      </c>
      <c r="C102" s="144">
        <v>159.0</v>
      </c>
      <c r="D102" s="144">
        <v>11.0</v>
      </c>
      <c r="E102" s="145">
        <v>0.069182</v>
      </c>
      <c r="F102" s="130" t="str">
        <f t="shared" si="1"/>
        <v>Apr-2022</v>
      </c>
      <c r="G102" s="131">
        <f t="shared" si="2"/>
        <v>16</v>
      </c>
      <c r="H102" s="39"/>
      <c r="I102" s="131" t="s">
        <v>363</v>
      </c>
      <c r="J102" s="146" t="s">
        <v>26</v>
      </c>
      <c r="K102" s="131">
        <f t="shared" si="3"/>
        <v>2022</v>
      </c>
      <c r="L102" s="133">
        <f t="shared" si="4"/>
        <v>0.06918238994</v>
      </c>
      <c r="M102" s="133">
        <f t="shared" si="5"/>
        <v>0.0000003899371069</v>
      </c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</row>
    <row r="103" ht="18.75" customHeight="1">
      <c r="A103" s="142">
        <v>44666.0</v>
      </c>
      <c r="B103" s="143">
        <v>0.2111111111111111</v>
      </c>
      <c r="C103" s="144">
        <v>90.0</v>
      </c>
      <c r="D103" s="144">
        <v>7.0</v>
      </c>
      <c r="E103" s="145">
        <v>0.077778</v>
      </c>
      <c r="F103" s="130" t="str">
        <f t="shared" si="1"/>
        <v>Apr-2022</v>
      </c>
      <c r="G103" s="131">
        <f t="shared" si="2"/>
        <v>16</v>
      </c>
      <c r="H103" s="39"/>
      <c r="I103" s="39" t="s">
        <v>363</v>
      </c>
      <c r="J103" s="146" t="s">
        <v>41</v>
      </c>
      <c r="K103" s="131">
        <f t="shared" si="3"/>
        <v>2022</v>
      </c>
      <c r="L103" s="133">
        <f t="shared" si="4"/>
        <v>0.07777777778</v>
      </c>
      <c r="M103" s="133">
        <f t="shared" si="5"/>
        <v>-0.0000002222222222</v>
      </c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</row>
    <row r="104" ht="18.75" customHeight="1">
      <c r="A104" s="142">
        <v>44668.0</v>
      </c>
      <c r="B104" s="143">
        <v>0.3972222222222222</v>
      </c>
      <c r="C104" s="144">
        <v>136.0</v>
      </c>
      <c r="D104" s="144">
        <v>18.0</v>
      </c>
      <c r="E104" s="145">
        <v>0.132353</v>
      </c>
      <c r="F104" s="130" t="str">
        <f t="shared" si="1"/>
        <v>Apr-2022</v>
      </c>
      <c r="G104" s="131">
        <f t="shared" si="2"/>
        <v>16</v>
      </c>
      <c r="H104" s="39"/>
      <c r="I104" s="39" t="s">
        <v>363</v>
      </c>
      <c r="J104" s="146" t="s">
        <v>29</v>
      </c>
      <c r="K104" s="131">
        <f t="shared" si="3"/>
        <v>2022</v>
      </c>
      <c r="L104" s="133">
        <f t="shared" si="4"/>
        <v>0.1323529412</v>
      </c>
      <c r="M104" s="133">
        <f t="shared" si="5"/>
        <v>-0.00000005882352941</v>
      </c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</row>
    <row r="105" ht="18.75" customHeight="1">
      <c r="A105" s="142">
        <v>44668.0</v>
      </c>
      <c r="B105" s="143">
        <v>0.09375</v>
      </c>
      <c r="C105" s="144">
        <v>115.0</v>
      </c>
      <c r="D105" s="144">
        <v>7.0</v>
      </c>
      <c r="E105" s="145">
        <v>0.06087</v>
      </c>
      <c r="F105" s="130" t="str">
        <f t="shared" si="1"/>
        <v>Apr-2022</v>
      </c>
      <c r="G105" s="131">
        <f t="shared" si="2"/>
        <v>16</v>
      </c>
      <c r="H105" s="39"/>
      <c r="I105" s="39" t="s">
        <v>363</v>
      </c>
      <c r="J105" s="146" t="s">
        <v>26</v>
      </c>
      <c r="K105" s="131">
        <f t="shared" si="3"/>
        <v>2022</v>
      </c>
      <c r="L105" s="133">
        <f t="shared" si="4"/>
        <v>0.06086956522</v>
      </c>
      <c r="M105" s="133">
        <f t="shared" si="5"/>
        <v>-0.0000004347826087</v>
      </c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</row>
    <row r="106" ht="18.75" customHeight="1">
      <c r="A106" s="142">
        <v>44668.0</v>
      </c>
      <c r="B106" s="143">
        <v>0.39791666666666664</v>
      </c>
      <c r="C106" s="144">
        <v>81.0</v>
      </c>
      <c r="D106" s="144">
        <v>3.0</v>
      </c>
      <c r="E106" s="145">
        <v>0.037037</v>
      </c>
      <c r="F106" s="130" t="str">
        <f t="shared" si="1"/>
        <v>Apr-2022</v>
      </c>
      <c r="G106" s="131">
        <f t="shared" si="2"/>
        <v>16</v>
      </c>
      <c r="H106" s="39"/>
      <c r="I106" s="39" t="s">
        <v>363</v>
      </c>
      <c r="J106" s="146" t="s">
        <v>29</v>
      </c>
      <c r="K106" s="131">
        <f t="shared" si="3"/>
        <v>2022</v>
      </c>
      <c r="L106" s="133">
        <f t="shared" si="4"/>
        <v>0.03703703704</v>
      </c>
      <c r="M106" s="133">
        <f t="shared" si="5"/>
        <v>0.00000003703703703</v>
      </c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</row>
    <row r="107" ht="18.75" customHeight="1">
      <c r="A107" s="142">
        <v>44668.0</v>
      </c>
      <c r="B107" s="143">
        <v>0.39791666666666664</v>
      </c>
      <c r="C107" s="144">
        <v>75.0</v>
      </c>
      <c r="D107" s="144">
        <v>4.0</v>
      </c>
      <c r="E107" s="145">
        <v>0.053333</v>
      </c>
      <c r="F107" s="130" t="str">
        <f t="shared" si="1"/>
        <v>Apr-2022</v>
      </c>
      <c r="G107" s="131">
        <f t="shared" si="2"/>
        <v>16</v>
      </c>
      <c r="H107" s="39"/>
      <c r="I107" s="39" t="s">
        <v>363</v>
      </c>
      <c r="J107" s="146" t="s">
        <v>29</v>
      </c>
      <c r="K107" s="131">
        <f t="shared" si="3"/>
        <v>2022</v>
      </c>
      <c r="L107" s="133">
        <f t="shared" si="4"/>
        <v>0.05333333333</v>
      </c>
      <c r="M107" s="133">
        <f t="shared" si="5"/>
        <v>0.0000003333333333</v>
      </c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</row>
    <row r="108" ht="18.75" customHeight="1">
      <c r="A108" s="142">
        <v>44668.0</v>
      </c>
      <c r="B108" s="143">
        <v>0.39791666666666664</v>
      </c>
      <c r="C108" s="144">
        <v>73.0</v>
      </c>
      <c r="D108" s="144">
        <v>3.0</v>
      </c>
      <c r="E108" s="145">
        <v>0.041096</v>
      </c>
      <c r="F108" s="130" t="str">
        <f t="shared" si="1"/>
        <v>Apr-2022</v>
      </c>
      <c r="G108" s="131">
        <f t="shared" si="2"/>
        <v>16</v>
      </c>
      <c r="H108" s="39"/>
      <c r="I108" s="39" t="s">
        <v>363</v>
      </c>
      <c r="J108" s="146" t="s">
        <v>29</v>
      </c>
      <c r="K108" s="131">
        <f t="shared" si="3"/>
        <v>2022</v>
      </c>
      <c r="L108" s="133">
        <f t="shared" si="4"/>
        <v>0.04109589041</v>
      </c>
      <c r="M108" s="133">
        <f t="shared" si="5"/>
        <v>-0.0000001095890411</v>
      </c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</row>
    <row r="109" ht="18.75" customHeight="1">
      <c r="A109" s="142">
        <v>44668.0</v>
      </c>
      <c r="B109" s="143">
        <v>0.25069444444444444</v>
      </c>
      <c r="C109" s="144">
        <v>69.0</v>
      </c>
      <c r="D109" s="144">
        <v>7.0</v>
      </c>
      <c r="E109" s="145">
        <v>0.101449</v>
      </c>
      <c r="F109" s="130" t="str">
        <f t="shared" si="1"/>
        <v>Apr-2022</v>
      </c>
      <c r="G109" s="131">
        <f t="shared" si="2"/>
        <v>16</v>
      </c>
      <c r="H109" s="39"/>
      <c r="I109" s="39" t="s">
        <v>363</v>
      </c>
      <c r="J109" s="146" t="s">
        <v>41</v>
      </c>
      <c r="K109" s="131">
        <f t="shared" si="3"/>
        <v>2022</v>
      </c>
      <c r="L109" s="133">
        <f t="shared" si="4"/>
        <v>0.1014492754</v>
      </c>
      <c r="M109" s="133">
        <f t="shared" si="5"/>
        <v>0.0000002753623188</v>
      </c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</row>
    <row r="110" ht="18.75" customHeight="1">
      <c r="A110" s="142">
        <v>44668.0</v>
      </c>
      <c r="B110" s="143">
        <v>0.39791666666666664</v>
      </c>
      <c r="C110" s="144">
        <v>57.0</v>
      </c>
      <c r="D110" s="144">
        <v>2.0</v>
      </c>
      <c r="E110" s="145">
        <v>0.035088</v>
      </c>
      <c r="F110" s="130" t="str">
        <f t="shared" si="1"/>
        <v>Apr-2022</v>
      </c>
      <c r="G110" s="131">
        <f t="shared" si="2"/>
        <v>16</v>
      </c>
      <c r="H110" s="39"/>
      <c r="I110" s="39" t="s">
        <v>363</v>
      </c>
      <c r="J110" s="146" t="s">
        <v>29</v>
      </c>
      <c r="K110" s="131">
        <f t="shared" si="3"/>
        <v>2022</v>
      </c>
      <c r="L110" s="133">
        <f t="shared" si="4"/>
        <v>0.0350877193</v>
      </c>
      <c r="M110" s="133">
        <f t="shared" si="5"/>
        <v>-0.0000002807017544</v>
      </c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</row>
    <row r="111" ht="18.75" customHeight="1">
      <c r="A111" s="142">
        <v>44669.0</v>
      </c>
      <c r="B111" s="143">
        <v>0.24375</v>
      </c>
      <c r="C111" s="144">
        <v>104.0</v>
      </c>
      <c r="D111" s="144">
        <v>15.0</v>
      </c>
      <c r="E111" s="145">
        <v>0.144231</v>
      </c>
      <c r="F111" s="130" t="str">
        <f t="shared" si="1"/>
        <v>Apr-2022</v>
      </c>
      <c r="G111" s="131">
        <f t="shared" si="2"/>
        <v>16</v>
      </c>
      <c r="H111" s="39"/>
      <c r="I111" s="131" t="s">
        <v>31</v>
      </c>
      <c r="J111" s="146" t="s">
        <v>31</v>
      </c>
      <c r="K111" s="131">
        <f t="shared" si="3"/>
        <v>2022</v>
      </c>
      <c r="L111" s="133">
        <f t="shared" si="4"/>
        <v>0.1442307692</v>
      </c>
      <c r="M111" s="133">
        <f t="shared" si="5"/>
        <v>-0.0000002307692308</v>
      </c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</row>
    <row r="112" ht="18.75" customHeight="1">
      <c r="A112" s="142">
        <v>44671.0</v>
      </c>
      <c r="B112" s="143">
        <v>0.3611111111111111</v>
      </c>
      <c r="C112" s="144">
        <v>111.0</v>
      </c>
      <c r="D112" s="144">
        <v>16.0</v>
      </c>
      <c r="E112" s="145">
        <v>0.144144</v>
      </c>
      <c r="F112" s="130" t="str">
        <f t="shared" si="1"/>
        <v>Apr-2022</v>
      </c>
      <c r="G112" s="131">
        <f t="shared" si="2"/>
        <v>17</v>
      </c>
      <c r="H112" s="39"/>
      <c r="I112" s="39" t="s">
        <v>363</v>
      </c>
      <c r="J112" s="146" t="s">
        <v>26</v>
      </c>
      <c r="K112" s="131">
        <f t="shared" si="3"/>
        <v>2022</v>
      </c>
      <c r="L112" s="133">
        <f t="shared" si="4"/>
        <v>0.1441441441</v>
      </c>
      <c r="M112" s="133">
        <f t="shared" si="5"/>
        <v>0.0000001441441441</v>
      </c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</row>
    <row r="113" ht="18.75" customHeight="1">
      <c r="A113" s="142">
        <v>44672.0</v>
      </c>
      <c r="B113" s="143">
        <v>0.3902777777777778</v>
      </c>
      <c r="C113" s="144">
        <v>96.0</v>
      </c>
      <c r="D113" s="144">
        <v>18.0</v>
      </c>
      <c r="E113" s="145">
        <v>0.1875</v>
      </c>
      <c r="F113" s="130" t="str">
        <f t="shared" si="1"/>
        <v>Apr-2022</v>
      </c>
      <c r="G113" s="131">
        <f t="shared" si="2"/>
        <v>17</v>
      </c>
      <c r="H113" s="39"/>
      <c r="I113" s="131" t="s">
        <v>31</v>
      </c>
      <c r="J113" s="146" t="s">
        <v>58</v>
      </c>
      <c r="K113" s="131">
        <f t="shared" si="3"/>
        <v>2022</v>
      </c>
      <c r="L113" s="133">
        <f t="shared" si="4"/>
        <v>0.1875</v>
      </c>
      <c r="M113" s="133">
        <f t="shared" si="5"/>
        <v>0</v>
      </c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</row>
    <row r="114" ht="18.75" customHeight="1">
      <c r="A114" s="142">
        <v>44672.0</v>
      </c>
      <c r="B114" s="143">
        <v>0.2111111111111111</v>
      </c>
      <c r="C114" s="144">
        <v>77.0</v>
      </c>
      <c r="D114" s="144">
        <v>4.0</v>
      </c>
      <c r="E114" s="145">
        <v>0.051948</v>
      </c>
      <c r="F114" s="130" t="str">
        <f t="shared" si="1"/>
        <v>Apr-2022</v>
      </c>
      <c r="G114" s="131">
        <f t="shared" si="2"/>
        <v>17</v>
      </c>
      <c r="H114" s="39"/>
      <c r="I114" s="39" t="s">
        <v>363</v>
      </c>
      <c r="J114" s="146" t="s">
        <v>26</v>
      </c>
      <c r="K114" s="131">
        <f t="shared" si="3"/>
        <v>2022</v>
      </c>
      <c r="L114" s="133">
        <f t="shared" si="4"/>
        <v>0.05194805195</v>
      </c>
      <c r="M114" s="133">
        <f t="shared" si="5"/>
        <v>0.00000005194805195</v>
      </c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</row>
    <row r="115" ht="18.75" customHeight="1">
      <c r="A115" s="142">
        <v>44673.0</v>
      </c>
      <c r="B115" s="143">
        <v>0.1736111111111111</v>
      </c>
      <c r="C115" s="144">
        <v>109.0</v>
      </c>
      <c r="D115" s="144">
        <v>11.0</v>
      </c>
      <c r="E115" s="145">
        <v>0.100917</v>
      </c>
      <c r="F115" s="130" t="str">
        <f t="shared" si="1"/>
        <v>Apr-2022</v>
      </c>
      <c r="G115" s="131">
        <f t="shared" si="2"/>
        <v>17</v>
      </c>
      <c r="H115" s="39"/>
      <c r="I115" s="131" t="s">
        <v>31</v>
      </c>
      <c r="J115" s="146" t="s">
        <v>33</v>
      </c>
      <c r="K115" s="131">
        <f t="shared" si="3"/>
        <v>2022</v>
      </c>
      <c r="L115" s="133">
        <f t="shared" si="4"/>
        <v>0.1009174312</v>
      </c>
      <c r="M115" s="133">
        <f t="shared" si="5"/>
        <v>0.0000004311926605</v>
      </c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</row>
    <row r="116" ht="18.75" customHeight="1">
      <c r="A116" s="142">
        <v>44673.0</v>
      </c>
      <c r="B116" s="143">
        <v>0.45</v>
      </c>
      <c r="C116" s="144">
        <v>78.0</v>
      </c>
      <c r="D116" s="144">
        <v>5.0</v>
      </c>
      <c r="E116" s="145">
        <v>0.064103</v>
      </c>
      <c r="F116" s="130" t="str">
        <f t="shared" si="1"/>
        <v>Apr-2022</v>
      </c>
      <c r="G116" s="131">
        <f t="shared" si="2"/>
        <v>17</v>
      </c>
      <c r="H116" s="39"/>
      <c r="I116" s="131" t="s">
        <v>31</v>
      </c>
      <c r="J116" s="146" t="s">
        <v>45</v>
      </c>
      <c r="K116" s="131">
        <f t="shared" si="3"/>
        <v>2022</v>
      </c>
      <c r="L116" s="133">
        <f t="shared" si="4"/>
        <v>0.0641025641</v>
      </c>
      <c r="M116" s="133">
        <f t="shared" si="5"/>
        <v>-0.0000004358974359</v>
      </c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</row>
    <row r="117" ht="18.75" customHeight="1">
      <c r="A117" s="142">
        <v>44675.0</v>
      </c>
      <c r="B117" s="143">
        <v>0.29097222222222224</v>
      </c>
      <c r="C117" s="144">
        <v>127.0</v>
      </c>
      <c r="D117" s="144">
        <v>15.0</v>
      </c>
      <c r="E117" s="145">
        <v>0.11811</v>
      </c>
      <c r="F117" s="130" t="str">
        <f t="shared" si="1"/>
        <v>Apr-2022</v>
      </c>
      <c r="G117" s="131">
        <f t="shared" si="2"/>
        <v>17</v>
      </c>
      <c r="H117" s="39"/>
      <c r="I117" s="39" t="s">
        <v>363</v>
      </c>
      <c r="J117" s="146" t="s">
        <v>29</v>
      </c>
      <c r="K117" s="131">
        <f t="shared" si="3"/>
        <v>2022</v>
      </c>
      <c r="L117" s="133">
        <f t="shared" si="4"/>
        <v>0.1181102362</v>
      </c>
      <c r="M117" s="133">
        <f t="shared" si="5"/>
        <v>0.0000002362204724</v>
      </c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</row>
    <row r="118" ht="18.75" customHeight="1">
      <c r="A118" s="142">
        <v>44676.0</v>
      </c>
      <c r="B118" s="143">
        <v>0.29791666666666666</v>
      </c>
      <c r="C118" s="144">
        <v>73.0</v>
      </c>
      <c r="D118" s="144">
        <v>11.0</v>
      </c>
      <c r="E118" s="145">
        <v>0.150685</v>
      </c>
      <c r="F118" s="130" t="str">
        <f t="shared" si="1"/>
        <v>Apr-2022</v>
      </c>
      <c r="G118" s="131">
        <f t="shared" si="2"/>
        <v>17</v>
      </c>
      <c r="H118" s="39"/>
      <c r="I118" s="131" t="s">
        <v>31</v>
      </c>
      <c r="J118" s="146" t="s">
        <v>31</v>
      </c>
      <c r="K118" s="131">
        <f t="shared" si="3"/>
        <v>2022</v>
      </c>
      <c r="L118" s="133">
        <f t="shared" si="4"/>
        <v>0.1506849315</v>
      </c>
      <c r="M118" s="133">
        <f t="shared" si="5"/>
        <v>-0.00000006849315071</v>
      </c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</row>
    <row r="119" ht="18.75" customHeight="1">
      <c r="A119" s="142">
        <v>44677.0</v>
      </c>
      <c r="B119" s="143">
        <v>0.28402777777777777</v>
      </c>
      <c r="C119" s="144">
        <v>153.0</v>
      </c>
      <c r="D119" s="144">
        <v>9.0</v>
      </c>
      <c r="E119" s="145">
        <v>0.058824</v>
      </c>
      <c r="F119" s="130" t="str">
        <f t="shared" si="1"/>
        <v>Apr-2022</v>
      </c>
      <c r="G119" s="131">
        <f t="shared" si="2"/>
        <v>17</v>
      </c>
      <c r="H119" s="39"/>
      <c r="I119" s="131" t="s">
        <v>31</v>
      </c>
      <c r="J119" s="146" t="s">
        <v>45</v>
      </c>
      <c r="K119" s="131">
        <f t="shared" si="3"/>
        <v>2022</v>
      </c>
      <c r="L119" s="133">
        <f t="shared" si="4"/>
        <v>0.05882352941</v>
      </c>
      <c r="M119" s="133">
        <f t="shared" si="5"/>
        <v>-0.0000004705882353</v>
      </c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</row>
    <row r="120" ht="18.75" customHeight="1">
      <c r="A120" s="142">
        <v>44678.0</v>
      </c>
      <c r="B120" s="143">
        <v>0.3194444444444444</v>
      </c>
      <c r="C120" s="144">
        <v>94.0</v>
      </c>
      <c r="D120" s="144">
        <v>13.0</v>
      </c>
      <c r="E120" s="145">
        <v>0.138298</v>
      </c>
      <c r="F120" s="130" t="str">
        <f t="shared" si="1"/>
        <v>Apr-2022</v>
      </c>
      <c r="G120" s="131">
        <f t="shared" si="2"/>
        <v>18</v>
      </c>
      <c r="H120" s="39"/>
      <c r="I120" s="131" t="s">
        <v>31</v>
      </c>
      <c r="J120" s="146" t="s">
        <v>151</v>
      </c>
      <c r="K120" s="131">
        <f t="shared" si="3"/>
        <v>2022</v>
      </c>
      <c r="L120" s="133">
        <f t="shared" si="4"/>
        <v>0.1382978723</v>
      </c>
      <c r="M120" s="133">
        <f t="shared" si="5"/>
        <v>-0.0000001276595745</v>
      </c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</row>
    <row r="121" ht="18.75" customHeight="1">
      <c r="A121" s="142">
        <v>44680.0</v>
      </c>
      <c r="B121" s="143">
        <v>0.39305555555555555</v>
      </c>
      <c r="C121" s="144">
        <v>359.0</v>
      </c>
      <c r="D121" s="144">
        <v>16.0</v>
      </c>
      <c r="E121" s="145">
        <v>0.044568</v>
      </c>
      <c r="F121" s="130" t="str">
        <f t="shared" si="1"/>
        <v>Apr-2022</v>
      </c>
      <c r="G121" s="131">
        <f t="shared" si="2"/>
        <v>18</v>
      </c>
      <c r="H121" s="39"/>
      <c r="I121" s="39" t="s">
        <v>363</v>
      </c>
      <c r="J121" s="146" t="s">
        <v>70</v>
      </c>
      <c r="K121" s="131">
        <f t="shared" si="3"/>
        <v>2022</v>
      </c>
      <c r="L121" s="133">
        <f t="shared" si="4"/>
        <v>0.04456824513</v>
      </c>
      <c r="M121" s="133">
        <f t="shared" si="5"/>
        <v>0.0000002451253482</v>
      </c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</row>
    <row r="122" ht="18.75" customHeight="1">
      <c r="A122" s="142">
        <v>44681.0</v>
      </c>
      <c r="B122" s="143">
        <v>0.44166666666666665</v>
      </c>
      <c r="C122" s="144">
        <v>112.0</v>
      </c>
      <c r="D122" s="144">
        <v>22.0</v>
      </c>
      <c r="E122" s="145">
        <v>0.196429</v>
      </c>
      <c r="F122" s="130" t="str">
        <f t="shared" si="1"/>
        <v>Apr-2022</v>
      </c>
      <c r="G122" s="131">
        <f t="shared" si="2"/>
        <v>18</v>
      </c>
      <c r="H122" s="39"/>
      <c r="I122" s="39" t="s">
        <v>363</v>
      </c>
      <c r="J122" s="146" t="s">
        <v>29</v>
      </c>
      <c r="K122" s="131">
        <f t="shared" si="3"/>
        <v>2022</v>
      </c>
      <c r="L122" s="133">
        <f t="shared" si="4"/>
        <v>0.1964285714</v>
      </c>
      <c r="M122" s="133">
        <f t="shared" si="5"/>
        <v>-0.0000004285714286</v>
      </c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</row>
    <row r="123" ht="18.75" customHeight="1">
      <c r="A123" s="142">
        <v>44681.0</v>
      </c>
      <c r="B123" s="143">
        <v>0.17777777777777778</v>
      </c>
      <c r="C123" s="144">
        <v>84.0</v>
      </c>
      <c r="D123" s="144">
        <v>11.0</v>
      </c>
      <c r="E123" s="145">
        <v>0.130952</v>
      </c>
      <c r="F123" s="130" t="str">
        <f t="shared" si="1"/>
        <v>Apr-2022</v>
      </c>
      <c r="G123" s="131">
        <f t="shared" si="2"/>
        <v>18</v>
      </c>
      <c r="H123" s="39"/>
      <c r="I123" s="39" t="s">
        <v>363</v>
      </c>
      <c r="J123" s="146" t="s">
        <v>70</v>
      </c>
      <c r="K123" s="131">
        <f t="shared" si="3"/>
        <v>2022</v>
      </c>
      <c r="L123" s="133">
        <f t="shared" si="4"/>
        <v>0.130952381</v>
      </c>
      <c r="M123" s="133">
        <f t="shared" si="5"/>
        <v>0.0000003809523809</v>
      </c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</row>
    <row r="124" ht="18.75" customHeight="1">
      <c r="A124" s="147">
        <v>44682.0</v>
      </c>
      <c r="B124" s="148">
        <v>0.09097222222222222</v>
      </c>
      <c r="C124" s="149">
        <v>198.0</v>
      </c>
      <c r="D124" s="149">
        <v>15.0</v>
      </c>
      <c r="E124" s="150">
        <v>0.075758</v>
      </c>
      <c r="F124" s="130" t="str">
        <f t="shared" si="1"/>
        <v>May-2022</v>
      </c>
      <c r="G124" s="6">
        <f t="shared" si="2"/>
        <v>18</v>
      </c>
      <c r="H124" s="45"/>
      <c r="I124" s="45" t="s">
        <v>363</v>
      </c>
      <c r="J124" s="151" t="s">
        <v>41</v>
      </c>
      <c r="K124" s="131">
        <f t="shared" si="3"/>
        <v>2022</v>
      </c>
      <c r="L124" s="133">
        <f t="shared" si="4"/>
        <v>0.07575757576</v>
      </c>
      <c r="M124" s="133">
        <f t="shared" si="5"/>
        <v>-0.0000004242424242</v>
      </c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</row>
    <row r="125" ht="18.75" customHeight="1">
      <c r="A125" s="147">
        <v>44683.0</v>
      </c>
      <c r="B125" s="148">
        <v>0.016666666666666666</v>
      </c>
      <c r="C125" s="149">
        <v>116.0</v>
      </c>
      <c r="D125" s="149">
        <v>13.0</v>
      </c>
      <c r="E125" s="150">
        <v>0.112069</v>
      </c>
      <c r="F125" s="130" t="str">
        <f t="shared" si="1"/>
        <v>May-2022</v>
      </c>
      <c r="G125" s="6">
        <f t="shared" si="2"/>
        <v>18</v>
      </c>
      <c r="H125" s="45"/>
      <c r="I125" s="45" t="s">
        <v>363</v>
      </c>
      <c r="J125" s="151" t="s">
        <v>26</v>
      </c>
      <c r="K125" s="131">
        <f t="shared" si="3"/>
        <v>2022</v>
      </c>
      <c r="L125" s="133">
        <f t="shared" si="4"/>
        <v>0.1120689655</v>
      </c>
      <c r="M125" s="133">
        <f t="shared" si="5"/>
        <v>-0.00000003448275862</v>
      </c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</row>
    <row r="126" ht="18.75" customHeight="1">
      <c r="A126" s="147">
        <v>44689.0</v>
      </c>
      <c r="B126" s="148">
        <v>0.11319444444444444</v>
      </c>
      <c r="C126" s="149">
        <v>118.0</v>
      </c>
      <c r="D126" s="149">
        <v>13.0</v>
      </c>
      <c r="E126" s="150">
        <v>0.110169</v>
      </c>
      <c r="F126" s="130" t="str">
        <f t="shared" si="1"/>
        <v>May-2022</v>
      </c>
      <c r="G126" s="6">
        <f t="shared" si="2"/>
        <v>19</v>
      </c>
      <c r="H126" s="45"/>
      <c r="I126" s="45" t="s">
        <v>363</v>
      </c>
      <c r="J126" s="151" t="s">
        <v>29</v>
      </c>
      <c r="K126" s="131">
        <f t="shared" si="3"/>
        <v>2022</v>
      </c>
      <c r="L126" s="133">
        <f t="shared" si="4"/>
        <v>0.1101694915</v>
      </c>
      <c r="M126" s="133">
        <f t="shared" si="5"/>
        <v>0.0000004915254237</v>
      </c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</row>
    <row r="127" ht="18.75" customHeight="1">
      <c r="A127" s="147">
        <v>44692.0</v>
      </c>
      <c r="B127" s="148">
        <v>0.18125</v>
      </c>
      <c r="C127" s="149">
        <v>108.0</v>
      </c>
      <c r="D127" s="149">
        <v>22.0</v>
      </c>
      <c r="E127" s="150">
        <v>0.203704</v>
      </c>
      <c r="F127" s="130" t="str">
        <f t="shared" si="1"/>
        <v>May-2022</v>
      </c>
      <c r="G127" s="6">
        <f t="shared" si="2"/>
        <v>20</v>
      </c>
      <c r="H127" s="45"/>
      <c r="I127" s="45" t="s">
        <v>363</v>
      </c>
      <c r="J127" s="151" t="s">
        <v>70</v>
      </c>
      <c r="K127" s="131">
        <f t="shared" si="3"/>
        <v>2022</v>
      </c>
      <c r="L127" s="133">
        <f t="shared" si="4"/>
        <v>0.2037037037</v>
      </c>
      <c r="M127" s="133">
        <f t="shared" si="5"/>
        <v>-0.0000002962962963</v>
      </c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</row>
    <row r="128" ht="18.75" customHeight="1">
      <c r="A128" s="147">
        <v>44693.0</v>
      </c>
      <c r="B128" s="148">
        <v>0.39652777777777776</v>
      </c>
      <c r="C128" s="149">
        <v>92.0</v>
      </c>
      <c r="D128" s="149">
        <v>12.0</v>
      </c>
      <c r="E128" s="150">
        <v>0.130435</v>
      </c>
      <c r="F128" s="130" t="str">
        <f t="shared" si="1"/>
        <v>May-2022</v>
      </c>
      <c r="G128" s="6">
        <f t="shared" si="2"/>
        <v>20</v>
      </c>
      <c r="H128" s="45"/>
      <c r="I128" s="6" t="s">
        <v>31</v>
      </c>
      <c r="J128" s="45" t="s">
        <v>45</v>
      </c>
      <c r="K128" s="131">
        <f t="shared" si="3"/>
        <v>2022</v>
      </c>
      <c r="L128" s="133">
        <f t="shared" si="4"/>
        <v>0.1304347826</v>
      </c>
      <c r="M128" s="133">
        <f t="shared" si="5"/>
        <v>-0.0000002173913043</v>
      </c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</row>
    <row r="129" ht="18.75" customHeight="1">
      <c r="A129" s="147">
        <v>44694.0</v>
      </c>
      <c r="B129" s="148">
        <v>0.43472222222222223</v>
      </c>
      <c r="C129" s="149">
        <v>325.0</v>
      </c>
      <c r="D129" s="149">
        <v>43.0</v>
      </c>
      <c r="E129" s="150">
        <v>0.132308</v>
      </c>
      <c r="F129" s="130" t="str">
        <f t="shared" si="1"/>
        <v>May-2022</v>
      </c>
      <c r="G129" s="6">
        <f t="shared" si="2"/>
        <v>20</v>
      </c>
      <c r="H129" s="45"/>
      <c r="I129" s="45" t="s">
        <v>363</v>
      </c>
      <c r="J129" s="151" t="s">
        <v>193</v>
      </c>
      <c r="K129" s="131">
        <f t="shared" si="3"/>
        <v>2022</v>
      </c>
      <c r="L129" s="133">
        <f t="shared" si="4"/>
        <v>0.1323076923</v>
      </c>
      <c r="M129" s="133">
        <f t="shared" si="5"/>
        <v>-0.0000003076923077</v>
      </c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</row>
    <row r="130" ht="18.75" customHeight="1">
      <c r="A130" s="147">
        <v>44694.0</v>
      </c>
      <c r="B130" s="148">
        <v>0.23194444444444445</v>
      </c>
      <c r="C130" s="149">
        <v>99.0</v>
      </c>
      <c r="D130" s="149">
        <v>10.0</v>
      </c>
      <c r="E130" s="150">
        <v>0.10101</v>
      </c>
      <c r="F130" s="130" t="str">
        <f t="shared" si="1"/>
        <v>May-2022</v>
      </c>
      <c r="G130" s="6">
        <f t="shared" si="2"/>
        <v>20</v>
      </c>
      <c r="H130" s="45"/>
      <c r="I130" s="6" t="s">
        <v>31</v>
      </c>
      <c r="J130" s="45" t="s">
        <v>45</v>
      </c>
      <c r="K130" s="131">
        <f t="shared" si="3"/>
        <v>2022</v>
      </c>
      <c r="L130" s="133">
        <f t="shared" si="4"/>
        <v>0.101010101</v>
      </c>
      <c r="M130" s="133">
        <f t="shared" si="5"/>
        <v>0.000000101010101</v>
      </c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</row>
    <row r="131" ht="18.75" customHeight="1">
      <c r="A131" s="147">
        <v>44694.0</v>
      </c>
      <c r="B131" s="148">
        <v>0.11388888888888889</v>
      </c>
      <c r="C131" s="149">
        <v>84.0</v>
      </c>
      <c r="D131" s="149">
        <v>11.0</v>
      </c>
      <c r="E131" s="150">
        <v>0.130952</v>
      </c>
      <c r="F131" s="130" t="str">
        <f t="shared" si="1"/>
        <v>May-2022</v>
      </c>
      <c r="G131" s="6">
        <f t="shared" si="2"/>
        <v>20</v>
      </c>
      <c r="H131" s="45"/>
      <c r="I131" s="45" t="s">
        <v>363</v>
      </c>
      <c r="J131" s="151" t="s">
        <v>41</v>
      </c>
      <c r="K131" s="131">
        <f t="shared" si="3"/>
        <v>2022</v>
      </c>
      <c r="L131" s="133">
        <f t="shared" si="4"/>
        <v>0.130952381</v>
      </c>
      <c r="M131" s="133">
        <f t="shared" si="5"/>
        <v>0.0000003809523809</v>
      </c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</row>
    <row r="132" ht="18.75" customHeight="1">
      <c r="A132" s="147">
        <v>44696.0</v>
      </c>
      <c r="B132" s="148">
        <v>0.4284722222222222</v>
      </c>
      <c r="C132" s="149">
        <v>105.0</v>
      </c>
      <c r="D132" s="149">
        <v>13.0</v>
      </c>
      <c r="E132" s="150">
        <v>0.12381</v>
      </c>
      <c r="F132" s="130" t="str">
        <f t="shared" si="1"/>
        <v>May-2022</v>
      </c>
      <c r="G132" s="6">
        <f t="shared" si="2"/>
        <v>20</v>
      </c>
      <c r="H132" s="45"/>
      <c r="I132" s="45" t="s">
        <v>363</v>
      </c>
      <c r="J132" s="151" t="s">
        <v>29</v>
      </c>
      <c r="K132" s="131">
        <f t="shared" si="3"/>
        <v>2022</v>
      </c>
      <c r="L132" s="133">
        <f t="shared" si="4"/>
        <v>0.1238095238</v>
      </c>
      <c r="M132" s="133">
        <f t="shared" si="5"/>
        <v>-0.0000004761904762</v>
      </c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</row>
    <row r="133" ht="18.75" customHeight="1">
      <c r="A133" s="147">
        <v>44697.0</v>
      </c>
      <c r="B133" s="148">
        <v>0.08194444444444444</v>
      </c>
      <c r="C133" s="149">
        <v>110.0</v>
      </c>
      <c r="D133" s="149">
        <v>12.0</v>
      </c>
      <c r="E133" s="150">
        <v>0.109091</v>
      </c>
      <c r="F133" s="130" t="str">
        <f t="shared" si="1"/>
        <v>May-2022</v>
      </c>
      <c r="G133" s="6">
        <f t="shared" si="2"/>
        <v>20</v>
      </c>
      <c r="H133" s="45"/>
      <c r="I133" s="45" t="s">
        <v>363</v>
      </c>
      <c r="J133" s="151" t="s">
        <v>26</v>
      </c>
      <c r="K133" s="131">
        <f t="shared" si="3"/>
        <v>2022</v>
      </c>
      <c r="L133" s="133">
        <f t="shared" si="4"/>
        <v>0.1090909091</v>
      </c>
      <c r="M133" s="133">
        <f t="shared" si="5"/>
        <v>-0.00000009090909091</v>
      </c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</row>
    <row r="134" ht="18.75" customHeight="1">
      <c r="A134" s="147">
        <v>44698.0</v>
      </c>
      <c r="B134" s="148">
        <v>0.2111111111111111</v>
      </c>
      <c r="C134" s="149">
        <v>121.0</v>
      </c>
      <c r="D134" s="149">
        <v>15.0</v>
      </c>
      <c r="E134" s="150">
        <v>0.123967</v>
      </c>
      <c r="F134" s="130" t="str">
        <f t="shared" si="1"/>
        <v>May-2022</v>
      </c>
      <c r="G134" s="6">
        <f t="shared" si="2"/>
        <v>20</v>
      </c>
      <c r="H134" s="45"/>
      <c r="I134" s="6" t="s">
        <v>31</v>
      </c>
      <c r="J134" s="45" t="s">
        <v>45</v>
      </c>
      <c r="K134" s="131">
        <f t="shared" si="3"/>
        <v>2022</v>
      </c>
      <c r="L134" s="133">
        <f t="shared" si="4"/>
        <v>0.1239669421</v>
      </c>
      <c r="M134" s="133">
        <f t="shared" si="5"/>
        <v>-0.00000005785123966</v>
      </c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</row>
    <row r="135" ht="18.75" customHeight="1">
      <c r="A135" s="147">
        <v>44698.0</v>
      </c>
      <c r="B135" s="148">
        <v>0.5027777777777778</v>
      </c>
      <c r="C135" s="149">
        <v>115.0</v>
      </c>
      <c r="D135" s="149">
        <v>10.0</v>
      </c>
      <c r="E135" s="150">
        <v>0.086957</v>
      </c>
      <c r="F135" s="130" t="str">
        <f t="shared" si="1"/>
        <v>May-2022</v>
      </c>
      <c r="G135" s="6">
        <f t="shared" si="2"/>
        <v>20</v>
      </c>
      <c r="H135" s="45"/>
      <c r="I135" s="45" t="s">
        <v>363</v>
      </c>
      <c r="J135" s="151" t="s">
        <v>26</v>
      </c>
      <c r="K135" s="131">
        <f t="shared" si="3"/>
        <v>2022</v>
      </c>
      <c r="L135" s="133">
        <f t="shared" si="4"/>
        <v>0.08695652174</v>
      </c>
      <c r="M135" s="133">
        <f t="shared" si="5"/>
        <v>-0.0000004782608696</v>
      </c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</row>
    <row r="136" ht="18.75" customHeight="1">
      <c r="A136" s="147">
        <v>44700.0</v>
      </c>
      <c r="B136" s="148">
        <v>0.39375</v>
      </c>
      <c r="C136" s="149">
        <v>160.0</v>
      </c>
      <c r="D136" s="149">
        <v>20.0</v>
      </c>
      <c r="E136" s="150">
        <v>0.125</v>
      </c>
      <c r="F136" s="130" t="str">
        <f t="shared" si="1"/>
        <v>May-2022</v>
      </c>
      <c r="G136" s="6">
        <f t="shared" si="2"/>
        <v>21</v>
      </c>
      <c r="H136" s="45"/>
      <c r="I136" s="6" t="s">
        <v>31</v>
      </c>
      <c r="J136" s="45" t="s">
        <v>167</v>
      </c>
      <c r="K136" s="131">
        <f t="shared" si="3"/>
        <v>2022</v>
      </c>
      <c r="L136" s="133">
        <f t="shared" si="4"/>
        <v>0.125</v>
      </c>
      <c r="M136" s="133">
        <f t="shared" si="5"/>
        <v>0</v>
      </c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</row>
    <row r="137" ht="18.75" customHeight="1">
      <c r="A137" s="147">
        <v>44701.0</v>
      </c>
      <c r="B137" s="148">
        <v>0.2902777777777778</v>
      </c>
      <c r="C137" s="149">
        <v>301.0</v>
      </c>
      <c r="D137" s="149">
        <v>22.0</v>
      </c>
      <c r="E137" s="150">
        <v>0.07309</v>
      </c>
      <c r="F137" s="130" t="str">
        <f t="shared" si="1"/>
        <v>May-2022</v>
      </c>
      <c r="G137" s="6">
        <f t="shared" si="2"/>
        <v>21</v>
      </c>
      <c r="H137" s="45"/>
      <c r="I137" s="45" t="s">
        <v>363</v>
      </c>
      <c r="J137" s="151" t="s">
        <v>193</v>
      </c>
      <c r="K137" s="131">
        <f t="shared" si="3"/>
        <v>2022</v>
      </c>
      <c r="L137" s="133">
        <f t="shared" si="4"/>
        <v>0.073089701</v>
      </c>
      <c r="M137" s="133">
        <f t="shared" si="5"/>
        <v>-0.0000002990033223</v>
      </c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</row>
    <row r="138" ht="18.75" customHeight="1">
      <c r="A138" s="147">
        <v>44701.0</v>
      </c>
      <c r="B138" s="148">
        <v>0.42569444444444443</v>
      </c>
      <c r="C138" s="149">
        <v>112.0</v>
      </c>
      <c r="D138" s="149">
        <v>12.0</v>
      </c>
      <c r="E138" s="150">
        <v>0.107143</v>
      </c>
      <c r="F138" s="130" t="str">
        <f t="shared" si="1"/>
        <v>May-2022</v>
      </c>
      <c r="G138" s="6">
        <f t="shared" si="2"/>
        <v>21</v>
      </c>
      <c r="H138" s="45"/>
      <c r="I138" s="45" t="s">
        <v>363</v>
      </c>
      <c r="J138" s="151" t="s">
        <v>171</v>
      </c>
      <c r="K138" s="131">
        <f t="shared" si="3"/>
        <v>2022</v>
      </c>
      <c r="L138" s="133">
        <f t="shared" si="4"/>
        <v>0.1071428571</v>
      </c>
      <c r="M138" s="133">
        <f t="shared" si="5"/>
        <v>-0.0000001428571429</v>
      </c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</row>
    <row r="139" ht="18.75" customHeight="1">
      <c r="A139" s="147">
        <v>44701.0</v>
      </c>
      <c r="B139" s="148">
        <v>0.33611111111111114</v>
      </c>
      <c r="C139" s="149">
        <v>103.0</v>
      </c>
      <c r="D139" s="149">
        <v>16.0</v>
      </c>
      <c r="E139" s="150">
        <v>0.15534</v>
      </c>
      <c r="F139" s="130" t="str">
        <f t="shared" si="1"/>
        <v>May-2022</v>
      </c>
      <c r="G139" s="6">
        <f t="shared" si="2"/>
        <v>21</v>
      </c>
      <c r="H139" s="45"/>
      <c r="I139" s="6" t="s">
        <v>31</v>
      </c>
      <c r="J139" s="45" t="s">
        <v>33</v>
      </c>
      <c r="K139" s="131">
        <f t="shared" si="3"/>
        <v>2022</v>
      </c>
      <c r="L139" s="133">
        <f t="shared" si="4"/>
        <v>0.1553398058</v>
      </c>
      <c r="M139" s="133">
        <f t="shared" si="5"/>
        <v>-0.0000001941747573</v>
      </c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</row>
    <row r="140" ht="18.75" customHeight="1">
      <c r="A140" s="147">
        <v>44701.0</v>
      </c>
      <c r="B140" s="148">
        <v>0.1701388888888889</v>
      </c>
      <c r="C140" s="149">
        <v>89.0</v>
      </c>
      <c r="D140" s="149">
        <v>14.0</v>
      </c>
      <c r="E140" s="150">
        <v>0.157303</v>
      </c>
      <c r="F140" s="130" t="str">
        <f t="shared" si="1"/>
        <v>May-2022</v>
      </c>
      <c r="G140" s="6">
        <f t="shared" si="2"/>
        <v>21</v>
      </c>
      <c r="H140" s="45"/>
      <c r="I140" s="45" t="s">
        <v>363</v>
      </c>
      <c r="J140" s="151" t="s">
        <v>70</v>
      </c>
      <c r="K140" s="131">
        <f t="shared" si="3"/>
        <v>2022</v>
      </c>
      <c r="L140" s="133">
        <f t="shared" si="4"/>
        <v>0.1573033708</v>
      </c>
      <c r="M140" s="133">
        <f t="shared" si="5"/>
        <v>0.0000003707865169</v>
      </c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</row>
    <row r="141" ht="18.75" customHeight="1">
      <c r="A141" s="147">
        <v>44703.0</v>
      </c>
      <c r="B141" s="148">
        <v>0.2423611111111111</v>
      </c>
      <c r="C141" s="149">
        <v>228.0</v>
      </c>
      <c r="D141" s="149">
        <v>26.0</v>
      </c>
      <c r="E141" s="150">
        <v>0.114035</v>
      </c>
      <c r="F141" s="130" t="str">
        <f t="shared" si="1"/>
        <v>May-2022</v>
      </c>
      <c r="G141" s="6">
        <f t="shared" si="2"/>
        <v>21</v>
      </c>
      <c r="H141" s="45"/>
      <c r="I141" s="45" t="s">
        <v>363</v>
      </c>
      <c r="J141" s="151" t="s">
        <v>29</v>
      </c>
      <c r="K141" s="131">
        <f t="shared" si="3"/>
        <v>2022</v>
      </c>
      <c r="L141" s="133">
        <f t="shared" si="4"/>
        <v>0.1140350877</v>
      </c>
      <c r="M141" s="133">
        <f t="shared" si="5"/>
        <v>0.00000008771929824</v>
      </c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</row>
    <row r="142" ht="18.75" customHeight="1">
      <c r="A142" s="147">
        <v>44703.0</v>
      </c>
      <c r="B142" s="148">
        <v>0.32013888888888886</v>
      </c>
      <c r="C142" s="149">
        <v>175.0</v>
      </c>
      <c r="D142" s="149">
        <v>9.0</v>
      </c>
      <c r="E142" s="150">
        <v>0.051429</v>
      </c>
      <c r="F142" s="130" t="str">
        <f t="shared" si="1"/>
        <v>May-2022</v>
      </c>
      <c r="G142" s="6">
        <f t="shared" si="2"/>
        <v>21</v>
      </c>
      <c r="H142" s="45"/>
      <c r="I142" s="45" t="s">
        <v>363</v>
      </c>
      <c r="J142" s="151" t="s">
        <v>193</v>
      </c>
      <c r="K142" s="131">
        <f t="shared" si="3"/>
        <v>2022</v>
      </c>
      <c r="L142" s="133">
        <f t="shared" si="4"/>
        <v>0.05142857143</v>
      </c>
      <c r="M142" s="133">
        <f t="shared" si="5"/>
        <v>-0.0000004285714286</v>
      </c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</row>
    <row r="143" ht="18.75" customHeight="1">
      <c r="A143" s="147">
        <v>44703.0</v>
      </c>
      <c r="B143" s="148">
        <v>0.32013888888888886</v>
      </c>
      <c r="C143" s="149">
        <v>119.0</v>
      </c>
      <c r="D143" s="149">
        <v>9.0</v>
      </c>
      <c r="E143" s="150">
        <v>0.07563</v>
      </c>
      <c r="F143" s="130" t="str">
        <f t="shared" si="1"/>
        <v>May-2022</v>
      </c>
      <c r="G143" s="6">
        <f t="shared" si="2"/>
        <v>21</v>
      </c>
      <c r="H143" s="45"/>
      <c r="I143" s="45" t="s">
        <v>363</v>
      </c>
      <c r="J143" s="151" t="s">
        <v>193</v>
      </c>
      <c r="K143" s="131">
        <f t="shared" si="3"/>
        <v>2022</v>
      </c>
      <c r="L143" s="133">
        <f t="shared" si="4"/>
        <v>0.0756302521</v>
      </c>
      <c r="M143" s="133">
        <f t="shared" si="5"/>
        <v>0.0000002521008403</v>
      </c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</row>
    <row r="144" ht="18.75" customHeight="1">
      <c r="A144" s="147">
        <v>44704.0</v>
      </c>
      <c r="B144" s="148">
        <v>0.18194444444444444</v>
      </c>
      <c r="C144" s="149">
        <v>110.0</v>
      </c>
      <c r="D144" s="149">
        <v>13.0</v>
      </c>
      <c r="E144" s="150">
        <v>0.118182</v>
      </c>
      <c r="F144" s="130" t="str">
        <f t="shared" si="1"/>
        <v>May-2022</v>
      </c>
      <c r="G144" s="6">
        <f t="shared" si="2"/>
        <v>21</v>
      </c>
      <c r="H144" s="45"/>
      <c r="I144" s="6" t="s">
        <v>31</v>
      </c>
      <c r="J144" s="45" t="s">
        <v>45</v>
      </c>
      <c r="K144" s="131">
        <f t="shared" si="3"/>
        <v>2022</v>
      </c>
      <c r="L144" s="133">
        <f t="shared" si="4"/>
        <v>0.1181818182</v>
      </c>
      <c r="M144" s="133">
        <f t="shared" si="5"/>
        <v>-0.0000001818181818</v>
      </c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</row>
    <row r="145" ht="18.75" customHeight="1">
      <c r="A145" s="147">
        <v>44704.0</v>
      </c>
      <c r="B145" s="148">
        <v>0.4486111111111111</v>
      </c>
      <c r="C145" s="149">
        <v>102.0</v>
      </c>
      <c r="D145" s="149">
        <v>14.0</v>
      </c>
      <c r="E145" s="150">
        <v>0.137255</v>
      </c>
      <c r="F145" s="130" t="str">
        <f t="shared" si="1"/>
        <v>May-2022</v>
      </c>
      <c r="G145" s="6">
        <f t="shared" si="2"/>
        <v>21</v>
      </c>
      <c r="H145" s="45"/>
      <c r="I145" s="45" t="s">
        <v>363</v>
      </c>
      <c r="J145" s="151" t="s">
        <v>70</v>
      </c>
      <c r="K145" s="131">
        <f t="shared" si="3"/>
        <v>2022</v>
      </c>
      <c r="L145" s="133">
        <f t="shared" si="4"/>
        <v>0.137254902</v>
      </c>
      <c r="M145" s="133">
        <f t="shared" si="5"/>
        <v>-0.00000009803921566</v>
      </c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</row>
    <row r="146" ht="18.75" customHeight="1">
      <c r="A146" s="147">
        <v>44705.0</v>
      </c>
      <c r="B146" s="148">
        <v>0.41875</v>
      </c>
      <c r="C146" s="149">
        <v>116.0</v>
      </c>
      <c r="D146" s="149">
        <v>8.0</v>
      </c>
      <c r="E146" s="150">
        <v>0.068966</v>
      </c>
      <c r="F146" s="130" t="str">
        <f t="shared" si="1"/>
        <v>May-2022</v>
      </c>
      <c r="G146" s="6">
        <f t="shared" si="2"/>
        <v>21</v>
      </c>
      <c r="H146" s="45"/>
      <c r="I146" s="45" t="s">
        <v>383</v>
      </c>
      <c r="J146" s="151" t="s">
        <v>178</v>
      </c>
      <c r="K146" s="131">
        <f t="shared" si="3"/>
        <v>2022</v>
      </c>
      <c r="L146" s="133">
        <f t="shared" si="4"/>
        <v>0.06896551724</v>
      </c>
      <c r="M146" s="133">
        <f t="shared" si="5"/>
        <v>-0.0000004827586207</v>
      </c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</row>
    <row r="147" ht="18.75" customHeight="1">
      <c r="A147" s="147">
        <v>44705.0</v>
      </c>
      <c r="B147" s="148">
        <v>0.41805555555555557</v>
      </c>
      <c r="C147" s="149">
        <v>68.0</v>
      </c>
      <c r="D147" s="149">
        <v>4.0</v>
      </c>
      <c r="E147" s="150">
        <v>0.058824</v>
      </c>
      <c r="F147" s="130" t="str">
        <f t="shared" si="1"/>
        <v>May-2022</v>
      </c>
      <c r="G147" s="6">
        <f t="shared" si="2"/>
        <v>21</v>
      </c>
      <c r="H147" s="45"/>
      <c r="I147" s="6" t="s">
        <v>31</v>
      </c>
      <c r="J147" s="45" t="s">
        <v>176</v>
      </c>
      <c r="K147" s="131">
        <f t="shared" si="3"/>
        <v>2022</v>
      </c>
      <c r="L147" s="133">
        <f t="shared" si="4"/>
        <v>0.05882352941</v>
      </c>
      <c r="M147" s="133">
        <f t="shared" si="5"/>
        <v>-0.0000004705882353</v>
      </c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</row>
    <row r="148" ht="18.75" customHeight="1">
      <c r="A148" s="147">
        <v>44707.0</v>
      </c>
      <c r="B148" s="148">
        <v>0.26180555555555557</v>
      </c>
      <c r="C148" s="149">
        <v>105.0</v>
      </c>
      <c r="D148" s="149">
        <v>5.0</v>
      </c>
      <c r="E148" s="150">
        <v>0.047619</v>
      </c>
      <c r="F148" s="130" t="str">
        <f t="shared" si="1"/>
        <v>May-2022</v>
      </c>
      <c r="G148" s="6">
        <f t="shared" si="2"/>
        <v>22</v>
      </c>
      <c r="H148" s="45"/>
      <c r="I148" s="45" t="s">
        <v>363</v>
      </c>
      <c r="J148" s="151" t="s">
        <v>41</v>
      </c>
      <c r="K148" s="131">
        <f t="shared" si="3"/>
        <v>2022</v>
      </c>
      <c r="L148" s="133">
        <f t="shared" si="4"/>
        <v>0.04761904762</v>
      </c>
      <c r="M148" s="133">
        <f t="shared" si="5"/>
        <v>0.00000004761904761</v>
      </c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</row>
    <row r="149" ht="18.75" customHeight="1">
      <c r="A149" s="147">
        <v>44707.0</v>
      </c>
      <c r="B149" s="148">
        <v>0.4201388888888889</v>
      </c>
      <c r="C149" s="149">
        <v>104.0</v>
      </c>
      <c r="D149" s="149">
        <v>8.0</v>
      </c>
      <c r="E149" s="150">
        <v>0.076923</v>
      </c>
      <c r="F149" s="130" t="str">
        <f t="shared" si="1"/>
        <v>May-2022</v>
      </c>
      <c r="G149" s="6">
        <f t="shared" si="2"/>
        <v>22</v>
      </c>
      <c r="H149" s="45"/>
      <c r="I149" s="45" t="s">
        <v>363</v>
      </c>
      <c r="J149" s="151" t="s">
        <v>41</v>
      </c>
      <c r="K149" s="131">
        <f t="shared" si="3"/>
        <v>2022</v>
      </c>
      <c r="L149" s="133">
        <f t="shared" si="4"/>
        <v>0.07692307692</v>
      </c>
      <c r="M149" s="133">
        <f t="shared" si="5"/>
        <v>0.00000007692307692</v>
      </c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</row>
    <row r="150" ht="18.75" customHeight="1">
      <c r="A150" s="147">
        <v>44707.0</v>
      </c>
      <c r="B150" s="148">
        <v>0.1388888888888889</v>
      </c>
      <c r="C150" s="149">
        <v>79.0</v>
      </c>
      <c r="D150" s="149">
        <v>4.0</v>
      </c>
      <c r="E150" s="150">
        <v>0.050633</v>
      </c>
      <c r="F150" s="130" t="str">
        <f t="shared" si="1"/>
        <v>May-2022</v>
      </c>
      <c r="G150" s="6">
        <f t="shared" si="2"/>
        <v>22</v>
      </c>
      <c r="H150" s="45"/>
      <c r="I150" s="45" t="s">
        <v>363</v>
      </c>
      <c r="J150" s="151" t="s">
        <v>26</v>
      </c>
      <c r="K150" s="131">
        <f t="shared" si="3"/>
        <v>2022</v>
      </c>
      <c r="L150" s="133">
        <f t="shared" si="4"/>
        <v>0.05063291139</v>
      </c>
      <c r="M150" s="133">
        <f t="shared" si="5"/>
        <v>-0.00000008860759493</v>
      </c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</row>
    <row r="151" ht="18.75" customHeight="1">
      <c r="A151" s="147">
        <v>44708.0</v>
      </c>
      <c r="B151" s="148">
        <v>0.2263888888888889</v>
      </c>
      <c r="C151" s="149">
        <v>118.0</v>
      </c>
      <c r="D151" s="149">
        <v>8.0</v>
      </c>
      <c r="E151" s="150">
        <v>0.067797</v>
      </c>
      <c r="F151" s="130" t="str">
        <f t="shared" si="1"/>
        <v>May-2022</v>
      </c>
      <c r="G151" s="6">
        <f t="shared" si="2"/>
        <v>22</v>
      </c>
      <c r="H151" s="45"/>
      <c r="I151" s="6" t="s">
        <v>363</v>
      </c>
      <c r="J151" s="151" t="s">
        <v>33</v>
      </c>
      <c r="K151" s="131">
        <f t="shared" si="3"/>
        <v>2022</v>
      </c>
      <c r="L151" s="133">
        <f t="shared" si="4"/>
        <v>0.06779661017</v>
      </c>
      <c r="M151" s="133">
        <f t="shared" si="5"/>
        <v>-0.0000003898305085</v>
      </c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</row>
    <row r="152" ht="18.75" customHeight="1">
      <c r="A152" s="147">
        <v>44708.0</v>
      </c>
      <c r="B152" s="148">
        <v>0.4326388888888889</v>
      </c>
      <c r="C152" s="149">
        <v>86.0</v>
      </c>
      <c r="D152" s="149">
        <v>16.0</v>
      </c>
      <c r="E152" s="150">
        <v>0.186047</v>
      </c>
      <c r="F152" s="130" t="str">
        <f t="shared" si="1"/>
        <v>May-2022</v>
      </c>
      <c r="G152" s="6">
        <f t="shared" si="2"/>
        <v>22</v>
      </c>
      <c r="H152" s="45"/>
      <c r="I152" s="6" t="s">
        <v>31</v>
      </c>
      <c r="J152" s="45" t="s">
        <v>45</v>
      </c>
      <c r="K152" s="131">
        <f t="shared" si="3"/>
        <v>2022</v>
      </c>
      <c r="L152" s="133">
        <f t="shared" si="4"/>
        <v>0.1860465116</v>
      </c>
      <c r="M152" s="133">
        <f t="shared" si="5"/>
        <v>-0.000000488372093</v>
      </c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</row>
    <row r="153" ht="18.75" customHeight="1">
      <c r="A153" s="147">
        <v>44711.0</v>
      </c>
      <c r="B153" s="148">
        <v>0.03125</v>
      </c>
      <c r="C153" s="149">
        <v>96.0</v>
      </c>
      <c r="D153" s="149">
        <v>11.0</v>
      </c>
      <c r="E153" s="150">
        <v>0.114583</v>
      </c>
      <c r="F153" s="130" t="str">
        <f t="shared" si="1"/>
        <v>May-2022</v>
      </c>
      <c r="G153" s="6">
        <f t="shared" si="2"/>
        <v>22</v>
      </c>
      <c r="H153" s="45"/>
      <c r="I153" s="45" t="s">
        <v>363</v>
      </c>
      <c r="J153" s="151" t="s">
        <v>29</v>
      </c>
      <c r="K153" s="131">
        <f t="shared" si="3"/>
        <v>2022</v>
      </c>
      <c r="L153" s="133">
        <f t="shared" si="4"/>
        <v>0.1145833333</v>
      </c>
      <c r="M153" s="133">
        <f t="shared" si="5"/>
        <v>0.0000003333333333</v>
      </c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</row>
    <row r="154" ht="18.75" customHeight="1">
      <c r="A154" s="147">
        <v>44711.0</v>
      </c>
      <c r="B154" s="148">
        <v>0.20208333333333334</v>
      </c>
      <c r="C154" s="149">
        <v>73.0</v>
      </c>
      <c r="D154" s="149">
        <v>8.0</v>
      </c>
      <c r="E154" s="150">
        <v>0.109589</v>
      </c>
      <c r="F154" s="130" t="str">
        <f t="shared" si="1"/>
        <v>May-2022</v>
      </c>
      <c r="G154" s="6">
        <f t="shared" si="2"/>
        <v>22</v>
      </c>
      <c r="H154" s="45"/>
      <c r="I154" s="45" t="s">
        <v>363</v>
      </c>
      <c r="J154" s="151" t="s">
        <v>171</v>
      </c>
      <c r="K154" s="131">
        <f t="shared" si="3"/>
        <v>2022</v>
      </c>
      <c r="L154" s="133">
        <f t="shared" si="4"/>
        <v>0.1095890411</v>
      </c>
      <c r="M154" s="133">
        <f t="shared" si="5"/>
        <v>0.0000000410958904</v>
      </c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</row>
    <row r="155" ht="18.75" customHeight="1">
      <c r="A155" s="152">
        <v>44713.0</v>
      </c>
      <c r="B155" s="153">
        <v>0.2111111111111111</v>
      </c>
      <c r="C155" s="51">
        <v>143.0</v>
      </c>
      <c r="D155" s="51">
        <v>13.0</v>
      </c>
      <c r="E155" s="154">
        <v>0.0909090909090909</v>
      </c>
      <c r="F155" s="130" t="str">
        <f t="shared" si="1"/>
        <v>Jun-2022</v>
      </c>
      <c r="G155" s="6">
        <f t="shared" si="2"/>
        <v>23</v>
      </c>
      <c r="H155" s="49"/>
      <c r="I155" s="51" t="s">
        <v>25</v>
      </c>
      <c r="J155" s="155" t="s">
        <v>41</v>
      </c>
      <c r="K155" s="131">
        <f t="shared" si="3"/>
        <v>2022</v>
      </c>
      <c r="L155" s="133">
        <f t="shared" si="4"/>
        <v>0.09090909091</v>
      </c>
      <c r="M155" s="133">
        <f t="shared" si="5"/>
        <v>0</v>
      </c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</row>
    <row r="156" ht="18.75" customHeight="1">
      <c r="A156" s="152">
        <v>44713.0</v>
      </c>
      <c r="B156" s="153">
        <v>0.11180555555555556</v>
      </c>
      <c r="C156" s="51">
        <v>122.0</v>
      </c>
      <c r="D156" s="51">
        <v>8.0</v>
      </c>
      <c r="E156" s="154">
        <v>0.0655737704918032</v>
      </c>
      <c r="F156" s="130" t="str">
        <f t="shared" si="1"/>
        <v>Jun-2022</v>
      </c>
      <c r="G156" s="6">
        <f t="shared" si="2"/>
        <v>23</v>
      </c>
      <c r="H156" s="39"/>
      <c r="I156" s="51" t="s">
        <v>25</v>
      </c>
      <c r="J156" s="146" t="s">
        <v>26</v>
      </c>
      <c r="K156" s="131">
        <f t="shared" si="3"/>
        <v>2022</v>
      </c>
      <c r="L156" s="133">
        <f t="shared" si="4"/>
        <v>0.06557377049</v>
      </c>
      <c r="M156" s="133">
        <f t="shared" si="5"/>
        <v>0</v>
      </c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</row>
    <row r="157" ht="18.75" customHeight="1">
      <c r="A157" s="152">
        <v>44714.0</v>
      </c>
      <c r="B157" s="153">
        <v>0.16805555555555557</v>
      </c>
      <c r="C157" s="51">
        <v>167.0</v>
      </c>
      <c r="D157" s="51">
        <v>13.0</v>
      </c>
      <c r="E157" s="154">
        <v>0.0778443113772455</v>
      </c>
      <c r="F157" s="130" t="str">
        <f t="shared" si="1"/>
        <v>Jun-2022</v>
      </c>
      <c r="G157" s="6">
        <f t="shared" si="2"/>
        <v>23</v>
      </c>
      <c r="H157" s="39"/>
      <c r="I157" s="51" t="s">
        <v>31</v>
      </c>
      <c r="J157" s="36" t="s">
        <v>45</v>
      </c>
      <c r="K157" s="131">
        <f t="shared" si="3"/>
        <v>2022</v>
      </c>
      <c r="L157" s="133">
        <f t="shared" si="4"/>
        <v>0.07784431138</v>
      </c>
      <c r="M157" s="133">
        <f t="shared" si="5"/>
        <v>0</v>
      </c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</row>
    <row r="158" ht="18.75" customHeight="1">
      <c r="A158" s="152">
        <v>44715.0</v>
      </c>
      <c r="B158" s="153">
        <v>0.4041666666666667</v>
      </c>
      <c r="C158" s="51">
        <v>229.0</v>
      </c>
      <c r="D158" s="51">
        <v>14.0</v>
      </c>
      <c r="E158" s="154">
        <v>0.0611353711790393</v>
      </c>
      <c r="F158" s="130" t="str">
        <f t="shared" si="1"/>
        <v>Jun-2022</v>
      </c>
      <c r="G158" s="6">
        <f t="shared" si="2"/>
        <v>23</v>
      </c>
      <c r="H158" s="39"/>
      <c r="I158" s="25" t="s">
        <v>25</v>
      </c>
      <c r="J158" s="155" t="s">
        <v>70</v>
      </c>
      <c r="K158" s="131">
        <f t="shared" si="3"/>
        <v>2022</v>
      </c>
      <c r="L158" s="133">
        <f t="shared" si="4"/>
        <v>0.06113537118</v>
      </c>
      <c r="M158" s="133">
        <f t="shared" si="5"/>
        <v>0</v>
      </c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</row>
    <row r="159" ht="18.75" customHeight="1">
      <c r="A159" s="152">
        <v>44717.0</v>
      </c>
      <c r="B159" s="153">
        <v>0.33541666666666664</v>
      </c>
      <c r="C159" s="51">
        <v>385.0</v>
      </c>
      <c r="D159" s="51">
        <v>61.0</v>
      </c>
      <c r="E159" s="154">
        <v>0.158441558441558</v>
      </c>
      <c r="F159" s="130" t="str">
        <f t="shared" si="1"/>
        <v>Jun-2022</v>
      </c>
      <c r="G159" s="6">
        <f t="shared" si="2"/>
        <v>23</v>
      </c>
      <c r="H159" s="39"/>
      <c r="I159" s="25" t="s">
        <v>25</v>
      </c>
      <c r="J159" s="155" t="s">
        <v>191</v>
      </c>
      <c r="K159" s="131">
        <f t="shared" si="3"/>
        <v>2022</v>
      </c>
      <c r="L159" s="133">
        <f t="shared" si="4"/>
        <v>0.1584415584</v>
      </c>
      <c r="M159" s="133">
        <f t="shared" si="5"/>
        <v>0</v>
      </c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</row>
    <row r="160" ht="18.75" customHeight="1">
      <c r="A160" s="152">
        <v>44720.0</v>
      </c>
      <c r="B160" s="153">
        <v>0.26875</v>
      </c>
      <c r="C160" s="51">
        <v>194.0</v>
      </c>
      <c r="D160" s="51">
        <v>21.0</v>
      </c>
      <c r="E160" s="154">
        <v>0.108247422680412</v>
      </c>
      <c r="F160" s="130" t="str">
        <f t="shared" si="1"/>
        <v>Jun-2022</v>
      </c>
      <c r="G160" s="6">
        <f t="shared" si="2"/>
        <v>24</v>
      </c>
      <c r="H160" s="39"/>
      <c r="I160" s="25" t="s">
        <v>25</v>
      </c>
      <c r="J160" s="155" t="s">
        <v>193</v>
      </c>
      <c r="K160" s="131">
        <f t="shared" si="3"/>
        <v>2022</v>
      </c>
      <c r="L160" s="133">
        <f t="shared" si="4"/>
        <v>0.1082474227</v>
      </c>
      <c r="M160" s="133">
        <f t="shared" si="5"/>
        <v>0</v>
      </c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</row>
    <row r="161" ht="18.75" customHeight="1">
      <c r="A161" s="152">
        <v>44721.0</v>
      </c>
      <c r="B161" s="153">
        <v>0.31180555555555556</v>
      </c>
      <c r="C161" s="51">
        <v>225.0</v>
      </c>
      <c r="D161" s="51">
        <v>19.0</v>
      </c>
      <c r="E161" s="154">
        <v>0.0844444444444444</v>
      </c>
      <c r="F161" s="130" t="str">
        <f t="shared" si="1"/>
        <v>Jun-2022</v>
      </c>
      <c r="G161" s="6">
        <f t="shared" si="2"/>
        <v>24</v>
      </c>
      <c r="H161" s="39"/>
      <c r="I161" s="51" t="s">
        <v>31</v>
      </c>
      <c r="J161" s="36" t="s">
        <v>195</v>
      </c>
      <c r="K161" s="131">
        <f t="shared" si="3"/>
        <v>2022</v>
      </c>
      <c r="L161" s="133">
        <f t="shared" si="4"/>
        <v>0.08444444444</v>
      </c>
      <c r="M161" s="133">
        <f t="shared" si="5"/>
        <v>0</v>
      </c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</row>
    <row r="162" ht="18.75" customHeight="1">
      <c r="A162" s="152">
        <v>44722.0</v>
      </c>
      <c r="B162" s="153">
        <v>0.2590277777777778</v>
      </c>
      <c r="C162" s="51">
        <v>191.0</v>
      </c>
      <c r="D162" s="51">
        <v>35.0</v>
      </c>
      <c r="E162" s="154">
        <v>0.183246073298429</v>
      </c>
      <c r="F162" s="130" t="str">
        <f t="shared" si="1"/>
        <v>Jun-2022</v>
      </c>
      <c r="G162" s="6">
        <f t="shared" si="2"/>
        <v>24</v>
      </c>
      <c r="H162" s="39"/>
      <c r="I162" s="51" t="s">
        <v>31</v>
      </c>
      <c r="J162" s="39" t="s">
        <v>197</v>
      </c>
      <c r="K162" s="131">
        <f t="shared" si="3"/>
        <v>2022</v>
      </c>
      <c r="L162" s="133">
        <f t="shared" si="4"/>
        <v>0.1832460733</v>
      </c>
      <c r="M162" s="133">
        <f t="shared" si="5"/>
        <v>0</v>
      </c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</row>
    <row r="163" ht="18.75" customHeight="1">
      <c r="A163" s="152">
        <v>44723.0</v>
      </c>
      <c r="B163" s="153">
        <v>0.19722222222222222</v>
      </c>
      <c r="C163" s="51">
        <v>252.0</v>
      </c>
      <c r="D163" s="51">
        <v>19.0</v>
      </c>
      <c r="E163" s="154">
        <v>0.0753968253968253</v>
      </c>
      <c r="F163" s="130" t="str">
        <f t="shared" si="1"/>
        <v>Jun-2022</v>
      </c>
      <c r="G163" s="6">
        <f t="shared" si="2"/>
        <v>24</v>
      </c>
      <c r="H163" s="39"/>
      <c r="I163" s="39" t="s">
        <v>25</v>
      </c>
      <c r="J163" s="146" t="s">
        <v>191</v>
      </c>
      <c r="K163" s="131">
        <f t="shared" si="3"/>
        <v>2022</v>
      </c>
      <c r="L163" s="133">
        <f t="shared" si="4"/>
        <v>0.0753968254</v>
      </c>
      <c r="M163" s="133">
        <f t="shared" si="5"/>
        <v>0</v>
      </c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</row>
    <row r="164" ht="18.75" customHeight="1">
      <c r="A164" s="152">
        <v>44731.0</v>
      </c>
      <c r="B164" s="153">
        <v>0.1951388888888889</v>
      </c>
      <c r="C164" s="51">
        <v>754.0</v>
      </c>
      <c r="D164" s="51">
        <v>37.0</v>
      </c>
      <c r="E164" s="154">
        <v>0.0490716180371352</v>
      </c>
      <c r="F164" s="130" t="str">
        <f t="shared" si="1"/>
        <v>Jun-2022</v>
      </c>
      <c r="G164" s="6">
        <f t="shared" si="2"/>
        <v>25</v>
      </c>
      <c r="H164" s="39"/>
      <c r="I164" s="39" t="s">
        <v>25</v>
      </c>
      <c r="J164" s="146" t="s">
        <v>191</v>
      </c>
      <c r="K164" s="131">
        <f t="shared" si="3"/>
        <v>2022</v>
      </c>
      <c r="L164" s="133">
        <f t="shared" si="4"/>
        <v>0.04907161804</v>
      </c>
      <c r="M164" s="133">
        <f t="shared" si="5"/>
        <v>0</v>
      </c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</row>
    <row r="165" ht="18.75" customHeight="1">
      <c r="A165" s="152">
        <v>44733.0</v>
      </c>
      <c r="B165" s="153">
        <v>0.4791666666666667</v>
      </c>
      <c r="C165" s="51">
        <v>137.0</v>
      </c>
      <c r="D165" s="51">
        <v>9.0</v>
      </c>
      <c r="E165" s="154">
        <v>0.0656934306569343</v>
      </c>
      <c r="F165" s="130" t="str">
        <f t="shared" si="1"/>
        <v>Jun-2022</v>
      </c>
      <c r="G165" s="6">
        <f t="shared" si="2"/>
        <v>25</v>
      </c>
      <c r="H165" s="39"/>
      <c r="I165" s="51" t="s">
        <v>25</v>
      </c>
      <c r="J165" s="155" t="s">
        <v>41</v>
      </c>
      <c r="K165" s="131">
        <f t="shared" si="3"/>
        <v>2022</v>
      </c>
      <c r="L165" s="133">
        <f t="shared" si="4"/>
        <v>0.06569343066</v>
      </c>
      <c r="M165" s="133">
        <f t="shared" si="5"/>
        <v>0</v>
      </c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</row>
    <row r="166" ht="18.75" customHeight="1">
      <c r="A166" s="152">
        <v>44734.0</v>
      </c>
      <c r="B166" s="153">
        <v>0.25416666666666665</v>
      </c>
      <c r="C166" s="51">
        <v>361.0</v>
      </c>
      <c r="D166" s="51">
        <v>18.0</v>
      </c>
      <c r="E166" s="154">
        <v>0.0498614958448753</v>
      </c>
      <c r="F166" s="130" t="str">
        <f t="shared" si="1"/>
        <v>Jun-2022</v>
      </c>
      <c r="G166" s="6">
        <f t="shared" si="2"/>
        <v>26</v>
      </c>
      <c r="H166" s="39"/>
      <c r="I166" s="51" t="s">
        <v>25</v>
      </c>
      <c r="J166" s="155" t="s">
        <v>202</v>
      </c>
      <c r="K166" s="131">
        <f t="shared" si="3"/>
        <v>2022</v>
      </c>
      <c r="L166" s="133">
        <f t="shared" si="4"/>
        <v>0.04986149584</v>
      </c>
      <c r="M166" s="133">
        <f t="shared" si="5"/>
        <v>0</v>
      </c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</row>
    <row r="167" ht="18.75" customHeight="1">
      <c r="A167" s="152">
        <v>44735.0</v>
      </c>
      <c r="B167" s="153">
        <v>0.19930555555555557</v>
      </c>
      <c r="C167" s="51">
        <v>143.0</v>
      </c>
      <c r="D167" s="51">
        <v>10.0</v>
      </c>
      <c r="E167" s="154">
        <v>0.0699300699300699</v>
      </c>
      <c r="F167" s="130" t="str">
        <f t="shared" si="1"/>
        <v>Jun-2022</v>
      </c>
      <c r="G167" s="6">
        <f t="shared" si="2"/>
        <v>26</v>
      </c>
      <c r="H167" s="39"/>
      <c r="I167" s="51" t="s">
        <v>25</v>
      </c>
      <c r="J167" s="155" t="s">
        <v>70</v>
      </c>
      <c r="K167" s="131">
        <f t="shared" si="3"/>
        <v>2022</v>
      </c>
      <c r="L167" s="133">
        <f t="shared" si="4"/>
        <v>0.06993006993</v>
      </c>
      <c r="M167" s="133">
        <f t="shared" si="5"/>
        <v>0</v>
      </c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</row>
    <row r="168" ht="18.75" customHeight="1">
      <c r="A168" s="152">
        <v>44736.0</v>
      </c>
      <c r="B168" s="153">
        <v>0.3923611111111111</v>
      </c>
      <c r="C168" s="51">
        <v>154.0</v>
      </c>
      <c r="D168" s="51">
        <v>13.0</v>
      </c>
      <c r="E168" s="154">
        <v>0.0844155844155844</v>
      </c>
      <c r="F168" s="130" t="str">
        <f t="shared" si="1"/>
        <v>Jun-2022</v>
      </c>
      <c r="G168" s="6">
        <f t="shared" si="2"/>
        <v>26</v>
      </c>
      <c r="H168" s="39"/>
      <c r="I168" s="51" t="s">
        <v>31</v>
      </c>
      <c r="J168" s="36" t="s">
        <v>176</v>
      </c>
      <c r="K168" s="131">
        <f t="shared" si="3"/>
        <v>2022</v>
      </c>
      <c r="L168" s="133">
        <f t="shared" si="4"/>
        <v>0.08441558442</v>
      </c>
      <c r="M168" s="133">
        <f t="shared" si="5"/>
        <v>0</v>
      </c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</row>
    <row r="169" ht="18.75" customHeight="1">
      <c r="A169" s="152">
        <v>44736.0</v>
      </c>
      <c r="B169" s="153">
        <v>0.23055555555555557</v>
      </c>
      <c r="C169" s="51">
        <v>104.0</v>
      </c>
      <c r="D169" s="51">
        <v>5.0</v>
      </c>
      <c r="E169" s="154">
        <v>0.048076923076923</v>
      </c>
      <c r="F169" s="130" t="str">
        <f t="shared" si="1"/>
        <v>Jun-2022</v>
      </c>
      <c r="G169" s="6">
        <f t="shared" si="2"/>
        <v>26</v>
      </c>
      <c r="H169" s="39"/>
      <c r="I169" s="51" t="s">
        <v>25</v>
      </c>
      <c r="J169" s="155" t="s">
        <v>70</v>
      </c>
      <c r="K169" s="131">
        <f t="shared" si="3"/>
        <v>2022</v>
      </c>
      <c r="L169" s="133">
        <f t="shared" si="4"/>
        <v>0.04807692308</v>
      </c>
      <c r="M169" s="133">
        <f t="shared" si="5"/>
        <v>0</v>
      </c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</row>
    <row r="170" ht="18.75" customHeight="1">
      <c r="A170" s="152">
        <v>44738.0</v>
      </c>
      <c r="B170" s="153">
        <v>0.13541666666666666</v>
      </c>
      <c r="C170" s="51">
        <v>112.0</v>
      </c>
      <c r="D170" s="51">
        <v>13.0</v>
      </c>
      <c r="E170" s="154">
        <v>0.116071428571428</v>
      </c>
      <c r="F170" s="130" t="str">
        <f t="shared" si="1"/>
        <v>Jun-2022</v>
      </c>
      <c r="G170" s="6">
        <f t="shared" si="2"/>
        <v>26</v>
      </c>
      <c r="H170" s="39"/>
      <c r="I170" s="51" t="s">
        <v>25</v>
      </c>
      <c r="J170" s="155" t="s">
        <v>191</v>
      </c>
      <c r="K170" s="131">
        <f t="shared" si="3"/>
        <v>2022</v>
      </c>
      <c r="L170" s="133">
        <f t="shared" si="4"/>
        <v>0.1160714286</v>
      </c>
      <c r="M170" s="133">
        <f t="shared" si="5"/>
        <v>0</v>
      </c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</row>
    <row r="171" ht="18.75" customHeight="1">
      <c r="A171" s="152">
        <v>44739.0</v>
      </c>
      <c r="B171" s="153">
        <v>0.2520833333333333</v>
      </c>
      <c r="C171" s="51">
        <v>122.0</v>
      </c>
      <c r="D171" s="51">
        <v>20.0</v>
      </c>
      <c r="E171" s="154">
        <v>0.163934426229508</v>
      </c>
      <c r="F171" s="130" t="str">
        <f t="shared" si="1"/>
        <v>Jun-2022</v>
      </c>
      <c r="G171" s="6">
        <f t="shared" si="2"/>
        <v>26</v>
      </c>
      <c r="H171" s="39"/>
      <c r="I171" s="51" t="s">
        <v>25</v>
      </c>
      <c r="J171" s="155" t="s">
        <v>70</v>
      </c>
      <c r="K171" s="131">
        <f t="shared" si="3"/>
        <v>2022</v>
      </c>
      <c r="L171" s="133">
        <f t="shared" si="4"/>
        <v>0.1639344262</v>
      </c>
      <c r="M171" s="133">
        <f t="shared" si="5"/>
        <v>0</v>
      </c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</row>
    <row r="172" ht="18.75" customHeight="1">
      <c r="A172" s="152">
        <v>44740.0</v>
      </c>
      <c r="B172" s="153">
        <v>0.33611111111111114</v>
      </c>
      <c r="C172" s="51">
        <v>101.0</v>
      </c>
      <c r="D172" s="51">
        <v>11.0</v>
      </c>
      <c r="E172" s="154">
        <v>0.108910891089108</v>
      </c>
      <c r="F172" s="130" t="str">
        <f t="shared" si="1"/>
        <v>Jun-2022</v>
      </c>
      <c r="G172" s="6">
        <f t="shared" si="2"/>
        <v>26</v>
      </c>
      <c r="H172" s="39"/>
      <c r="I172" s="51" t="s">
        <v>31</v>
      </c>
      <c r="J172" s="36" t="s">
        <v>197</v>
      </c>
      <c r="K172" s="131">
        <f t="shared" si="3"/>
        <v>2022</v>
      </c>
      <c r="L172" s="133">
        <f t="shared" si="4"/>
        <v>0.1089108911</v>
      </c>
      <c r="M172" s="133">
        <f t="shared" si="5"/>
        <v>0</v>
      </c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</row>
    <row r="173" ht="18.75" customHeight="1">
      <c r="A173" s="152">
        <v>44741.0</v>
      </c>
      <c r="B173" s="153">
        <v>0.11805555555555555</v>
      </c>
      <c r="C173" s="51">
        <v>126.0</v>
      </c>
      <c r="D173" s="51">
        <v>23.0</v>
      </c>
      <c r="E173" s="154">
        <v>0.182539682539682</v>
      </c>
      <c r="F173" s="130" t="str">
        <f t="shared" si="1"/>
        <v>Jun-2022</v>
      </c>
      <c r="G173" s="6">
        <f t="shared" si="2"/>
        <v>27</v>
      </c>
      <c r="H173" s="39"/>
      <c r="I173" s="51" t="s">
        <v>25</v>
      </c>
      <c r="J173" s="155" t="s">
        <v>41</v>
      </c>
      <c r="K173" s="131">
        <f t="shared" si="3"/>
        <v>2022</v>
      </c>
      <c r="L173" s="133">
        <f t="shared" si="4"/>
        <v>0.1825396825</v>
      </c>
      <c r="M173" s="133">
        <f t="shared" si="5"/>
        <v>0</v>
      </c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</row>
    <row r="174" ht="18.75" customHeight="1">
      <c r="A174" s="156">
        <v>44743.0</v>
      </c>
      <c r="B174" s="157">
        <v>0.08472222222222223</v>
      </c>
      <c r="C174" s="39">
        <v>107.0</v>
      </c>
      <c r="D174" s="39">
        <v>22.0</v>
      </c>
      <c r="E174" s="133">
        <v>0.205607476635514</v>
      </c>
      <c r="F174" s="130" t="str">
        <f t="shared" si="1"/>
        <v>Jul-2022</v>
      </c>
      <c r="G174" s="6">
        <f t="shared" si="2"/>
        <v>27</v>
      </c>
      <c r="H174" s="39"/>
      <c r="I174" s="39" t="s">
        <v>25</v>
      </c>
      <c r="J174" s="146" t="s">
        <v>212</v>
      </c>
      <c r="K174" s="131">
        <f t="shared" si="3"/>
        <v>2022</v>
      </c>
      <c r="L174" s="133">
        <f t="shared" si="4"/>
        <v>0.2056074766</v>
      </c>
      <c r="M174" s="133">
        <f t="shared" si="5"/>
        <v>0</v>
      </c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</row>
    <row r="175" ht="18.75" customHeight="1">
      <c r="A175" s="156">
        <v>44743.0</v>
      </c>
      <c r="B175" s="157">
        <v>0.4875</v>
      </c>
      <c r="C175" s="39">
        <v>100.0</v>
      </c>
      <c r="D175" s="39">
        <v>8.0</v>
      </c>
      <c r="E175" s="133">
        <v>0.08</v>
      </c>
      <c r="F175" s="130" t="str">
        <f t="shared" si="1"/>
        <v>Jul-2022</v>
      </c>
      <c r="G175" s="6">
        <f t="shared" si="2"/>
        <v>27</v>
      </c>
      <c r="H175" s="39"/>
      <c r="I175" s="39" t="s">
        <v>25</v>
      </c>
      <c r="J175" s="146" t="s">
        <v>70</v>
      </c>
      <c r="K175" s="131">
        <f t="shared" si="3"/>
        <v>2022</v>
      </c>
      <c r="L175" s="133">
        <f t="shared" si="4"/>
        <v>0.08</v>
      </c>
      <c r="M175" s="133">
        <f t="shared" si="5"/>
        <v>0</v>
      </c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</row>
    <row r="176" ht="18.75" customHeight="1">
      <c r="A176" s="156">
        <v>44743.0</v>
      </c>
      <c r="B176" s="157">
        <v>0.30277777777777776</v>
      </c>
      <c r="C176" s="39">
        <v>64.0</v>
      </c>
      <c r="D176" s="39">
        <v>5.0</v>
      </c>
      <c r="E176" s="133">
        <v>0.078125</v>
      </c>
      <c r="F176" s="130" t="str">
        <f t="shared" si="1"/>
        <v>Jul-2022</v>
      </c>
      <c r="G176" s="6">
        <f t="shared" si="2"/>
        <v>27</v>
      </c>
      <c r="H176" s="39"/>
      <c r="I176" s="39" t="s">
        <v>31</v>
      </c>
      <c r="J176" s="39" t="s">
        <v>507</v>
      </c>
      <c r="K176" s="131">
        <f t="shared" si="3"/>
        <v>2022</v>
      </c>
      <c r="L176" s="133">
        <f t="shared" si="4"/>
        <v>0.078125</v>
      </c>
      <c r="M176" s="133">
        <f t="shared" si="5"/>
        <v>0</v>
      </c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</row>
    <row r="177" ht="18.75" customHeight="1">
      <c r="A177" s="156">
        <v>44744.0</v>
      </c>
      <c r="B177" s="157">
        <v>0.12708333333333333</v>
      </c>
      <c r="C177" s="39">
        <v>99.0</v>
      </c>
      <c r="D177" s="39">
        <v>10.0</v>
      </c>
      <c r="E177" s="133">
        <v>0.101010101010101</v>
      </c>
      <c r="F177" s="130" t="str">
        <f t="shared" si="1"/>
        <v>Jul-2022</v>
      </c>
      <c r="G177" s="6">
        <f t="shared" si="2"/>
        <v>27</v>
      </c>
      <c r="H177" s="39"/>
      <c r="I177" s="39" t="s">
        <v>25</v>
      </c>
      <c r="J177" s="146" t="s">
        <v>191</v>
      </c>
      <c r="K177" s="131">
        <f t="shared" si="3"/>
        <v>2022</v>
      </c>
      <c r="L177" s="133">
        <f t="shared" si="4"/>
        <v>0.101010101</v>
      </c>
      <c r="M177" s="133">
        <f t="shared" si="5"/>
        <v>0</v>
      </c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</row>
    <row r="178" ht="18.75" customHeight="1">
      <c r="A178" s="156">
        <v>44746.0</v>
      </c>
      <c r="B178" s="157">
        <v>0.37430555555555556</v>
      </c>
      <c r="C178" s="39">
        <v>84.0</v>
      </c>
      <c r="D178" s="39">
        <v>13.0</v>
      </c>
      <c r="E178" s="133">
        <v>0.154761904761904</v>
      </c>
      <c r="F178" s="130" t="str">
        <f t="shared" si="1"/>
        <v>Jul-2022</v>
      </c>
      <c r="G178" s="6">
        <f t="shared" si="2"/>
        <v>27</v>
      </c>
      <c r="H178" s="39"/>
      <c r="I178" s="39" t="s">
        <v>31</v>
      </c>
      <c r="J178" s="39" t="s">
        <v>45</v>
      </c>
      <c r="K178" s="131">
        <f t="shared" si="3"/>
        <v>2022</v>
      </c>
      <c r="L178" s="133">
        <f t="shared" si="4"/>
        <v>0.1547619048</v>
      </c>
      <c r="M178" s="133">
        <f t="shared" si="5"/>
        <v>0</v>
      </c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</row>
    <row r="179" ht="18.75" customHeight="1">
      <c r="A179" s="156">
        <v>44746.0</v>
      </c>
      <c r="B179" s="157">
        <v>0.37430555555555556</v>
      </c>
      <c r="C179" s="39">
        <v>59.0</v>
      </c>
      <c r="D179" s="39">
        <v>5.0</v>
      </c>
      <c r="E179" s="133">
        <v>0.0847457627118644</v>
      </c>
      <c r="F179" s="130" t="str">
        <f t="shared" si="1"/>
        <v>Jul-2022</v>
      </c>
      <c r="G179" s="6">
        <f t="shared" si="2"/>
        <v>27</v>
      </c>
      <c r="H179" s="39"/>
      <c r="I179" s="39" t="s">
        <v>31</v>
      </c>
      <c r="J179" s="39" t="s">
        <v>45</v>
      </c>
      <c r="K179" s="131">
        <f t="shared" si="3"/>
        <v>2022</v>
      </c>
      <c r="L179" s="133">
        <f t="shared" si="4"/>
        <v>0.08474576271</v>
      </c>
      <c r="M179" s="133">
        <f t="shared" si="5"/>
        <v>0</v>
      </c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</row>
    <row r="180" ht="18.75" customHeight="1">
      <c r="A180" s="156">
        <v>44746.0</v>
      </c>
      <c r="B180" s="157">
        <v>0.2423611111111111</v>
      </c>
      <c r="C180" s="39">
        <v>115.0</v>
      </c>
      <c r="D180" s="39">
        <v>9.0</v>
      </c>
      <c r="E180" s="133">
        <v>0.0782608695652174</v>
      </c>
      <c r="F180" s="130" t="str">
        <f t="shared" si="1"/>
        <v>Jul-2022</v>
      </c>
      <c r="G180" s="6">
        <f t="shared" si="2"/>
        <v>27</v>
      </c>
      <c r="H180" s="39"/>
      <c r="I180" s="39" t="s">
        <v>31</v>
      </c>
      <c r="J180" s="39" t="s">
        <v>176</v>
      </c>
      <c r="K180" s="131">
        <f t="shared" si="3"/>
        <v>2022</v>
      </c>
      <c r="L180" s="133">
        <f t="shared" si="4"/>
        <v>0.07826086957</v>
      </c>
      <c r="M180" s="133">
        <f t="shared" si="5"/>
        <v>0</v>
      </c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</row>
    <row r="181" ht="18.75" customHeight="1">
      <c r="A181" s="156">
        <v>44747.0</v>
      </c>
      <c r="B181" s="157">
        <v>0.15138888888888888</v>
      </c>
      <c r="C181" s="39">
        <v>67.0</v>
      </c>
      <c r="D181" s="39">
        <v>11.0</v>
      </c>
      <c r="E181" s="133">
        <v>0.164179104477611</v>
      </c>
      <c r="F181" s="130" t="str">
        <f t="shared" si="1"/>
        <v>Jul-2022</v>
      </c>
      <c r="G181" s="6">
        <f t="shared" si="2"/>
        <v>27</v>
      </c>
      <c r="H181" s="39"/>
      <c r="I181" s="39" t="s">
        <v>25</v>
      </c>
      <c r="J181" s="146" t="s">
        <v>212</v>
      </c>
      <c r="K181" s="131">
        <f t="shared" si="3"/>
        <v>2022</v>
      </c>
      <c r="L181" s="133">
        <f t="shared" si="4"/>
        <v>0.1641791045</v>
      </c>
      <c r="M181" s="133">
        <f t="shared" si="5"/>
        <v>0</v>
      </c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</row>
    <row r="182" ht="18.75" customHeight="1">
      <c r="A182" s="156">
        <v>44748.0</v>
      </c>
      <c r="B182" s="157">
        <v>0.19027777777777777</v>
      </c>
      <c r="C182" s="39">
        <v>111.0</v>
      </c>
      <c r="D182" s="39">
        <v>14.0</v>
      </c>
      <c r="E182" s="133">
        <v>0.126126126126126</v>
      </c>
      <c r="F182" s="130" t="str">
        <f t="shared" si="1"/>
        <v>Jul-2022</v>
      </c>
      <c r="G182" s="6">
        <f t="shared" si="2"/>
        <v>28</v>
      </c>
      <c r="H182" s="39"/>
      <c r="I182" s="39" t="s">
        <v>25</v>
      </c>
      <c r="J182" s="146" t="s">
        <v>70</v>
      </c>
      <c r="K182" s="131">
        <f t="shared" si="3"/>
        <v>2022</v>
      </c>
      <c r="L182" s="133">
        <f t="shared" si="4"/>
        <v>0.1261261261</v>
      </c>
      <c r="M182" s="133">
        <f t="shared" si="5"/>
        <v>0</v>
      </c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</row>
    <row r="183" ht="18.75" customHeight="1">
      <c r="A183" s="156">
        <v>44748.0</v>
      </c>
      <c r="B183" s="157">
        <v>0.19027777777777777</v>
      </c>
      <c r="C183" s="39">
        <v>50.0</v>
      </c>
      <c r="D183" s="39">
        <v>6.0</v>
      </c>
      <c r="E183" s="133">
        <v>0.12</v>
      </c>
      <c r="F183" s="130" t="str">
        <f t="shared" si="1"/>
        <v>Jul-2022</v>
      </c>
      <c r="G183" s="6">
        <f t="shared" si="2"/>
        <v>28</v>
      </c>
      <c r="H183" s="39"/>
      <c r="I183" s="39" t="s">
        <v>25</v>
      </c>
      <c r="J183" s="146" t="s">
        <v>70</v>
      </c>
      <c r="K183" s="131">
        <f t="shared" si="3"/>
        <v>2022</v>
      </c>
      <c r="L183" s="133">
        <f t="shared" si="4"/>
        <v>0.12</v>
      </c>
      <c r="M183" s="133">
        <f t="shared" si="5"/>
        <v>0</v>
      </c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</row>
    <row r="184" ht="18.75" customHeight="1">
      <c r="A184" s="156">
        <v>44748.0</v>
      </c>
      <c r="B184" s="157">
        <v>0.19027777777777777</v>
      </c>
      <c r="C184" s="39">
        <v>37.0</v>
      </c>
      <c r="D184" s="39">
        <v>3.0</v>
      </c>
      <c r="E184" s="133">
        <v>0.081081081081081</v>
      </c>
      <c r="F184" s="130" t="str">
        <f t="shared" si="1"/>
        <v>Jul-2022</v>
      </c>
      <c r="G184" s="6">
        <f t="shared" si="2"/>
        <v>28</v>
      </c>
      <c r="H184" s="39"/>
      <c r="I184" s="39" t="s">
        <v>25</v>
      </c>
      <c r="J184" s="146" t="s">
        <v>70</v>
      </c>
      <c r="K184" s="131">
        <f t="shared" si="3"/>
        <v>2022</v>
      </c>
      <c r="L184" s="133">
        <f t="shared" si="4"/>
        <v>0.08108108108</v>
      </c>
      <c r="M184" s="133">
        <f t="shared" si="5"/>
        <v>0</v>
      </c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</row>
    <row r="185" ht="18.75" customHeight="1">
      <c r="A185" s="156">
        <v>44748.0</v>
      </c>
      <c r="B185" s="157">
        <v>0.325</v>
      </c>
      <c r="C185" s="39">
        <v>132.0</v>
      </c>
      <c r="D185" s="39">
        <v>5.0</v>
      </c>
      <c r="E185" s="133">
        <v>0.0378787878787878</v>
      </c>
      <c r="F185" s="130" t="str">
        <f t="shared" si="1"/>
        <v>Jul-2022</v>
      </c>
      <c r="G185" s="6">
        <f t="shared" si="2"/>
        <v>28</v>
      </c>
      <c r="H185" s="39"/>
      <c r="I185" s="39" t="s">
        <v>31</v>
      </c>
      <c r="J185" s="39" t="s">
        <v>507</v>
      </c>
      <c r="K185" s="131">
        <f t="shared" si="3"/>
        <v>2022</v>
      </c>
      <c r="L185" s="133">
        <f t="shared" si="4"/>
        <v>0.03787878788</v>
      </c>
      <c r="M185" s="133">
        <f t="shared" si="5"/>
        <v>0</v>
      </c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</row>
    <row r="186" ht="18.75" customHeight="1">
      <c r="A186" s="156">
        <v>44748.0</v>
      </c>
      <c r="B186" s="157">
        <v>0.325</v>
      </c>
      <c r="C186" s="39">
        <v>102.0</v>
      </c>
      <c r="D186" s="39">
        <v>12.0</v>
      </c>
      <c r="E186" s="133">
        <v>0.117647058823529</v>
      </c>
      <c r="F186" s="130" t="str">
        <f t="shared" si="1"/>
        <v>Jul-2022</v>
      </c>
      <c r="G186" s="6">
        <f t="shared" si="2"/>
        <v>28</v>
      </c>
      <c r="H186" s="39"/>
      <c r="I186" s="39" t="s">
        <v>31</v>
      </c>
      <c r="J186" s="39" t="s">
        <v>507</v>
      </c>
      <c r="K186" s="131">
        <f t="shared" si="3"/>
        <v>2022</v>
      </c>
      <c r="L186" s="133">
        <f t="shared" si="4"/>
        <v>0.1176470588</v>
      </c>
      <c r="M186" s="133">
        <f t="shared" si="5"/>
        <v>0</v>
      </c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</row>
    <row r="187" ht="18.75" customHeight="1">
      <c r="A187" s="156">
        <v>44748.0</v>
      </c>
      <c r="B187" s="157">
        <v>0.325</v>
      </c>
      <c r="C187" s="39">
        <v>42.0</v>
      </c>
      <c r="D187" s="39">
        <v>3.0</v>
      </c>
      <c r="E187" s="133">
        <v>0.0714285714285714</v>
      </c>
      <c r="F187" s="130" t="str">
        <f t="shared" si="1"/>
        <v>Jul-2022</v>
      </c>
      <c r="G187" s="6">
        <f t="shared" si="2"/>
        <v>28</v>
      </c>
      <c r="H187" s="39"/>
      <c r="I187" s="39" t="s">
        <v>31</v>
      </c>
      <c r="J187" s="39" t="s">
        <v>507</v>
      </c>
      <c r="K187" s="131">
        <f t="shared" si="3"/>
        <v>2022</v>
      </c>
      <c r="L187" s="133">
        <f t="shared" si="4"/>
        <v>0.07142857143</v>
      </c>
      <c r="M187" s="133">
        <f t="shared" si="5"/>
        <v>0</v>
      </c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</row>
    <row r="188" ht="18.75" customHeight="1">
      <c r="A188" s="156">
        <v>44749.0</v>
      </c>
      <c r="B188" s="157">
        <v>0.4340277777777778</v>
      </c>
      <c r="C188" s="39">
        <v>116.0</v>
      </c>
      <c r="D188" s="39">
        <v>12.0</v>
      </c>
      <c r="E188" s="133">
        <v>0.103448275862068</v>
      </c>
      <c r="F188" s="130" t="str">
        <f t="shared" si="1"/>
        <v>Jul-2022</v>
      </c>
      <c r="G188" s="6">
        <f t="shared" si="2"/>
        <v>28</v>
      </c>
      <c r="H188" s="39"/>
      <c r="I188" s="39" t="s">
        <v>31</v>
      </c>
      <c r="J188" s="45" t="s">
        <v>33</v>
      </c>
      <c r="K188" s="131">
        <f t="shared" si="3"/>
        <v>2022</v>
      </c>
      <c r="L188" s="133">
        <f t="shared" si="4"/>
        <v>0.1034482759</v>
      </c>
      <c r="M188" s="133">
        <f t="shared" si="5"/>
        <v>0</v>
      </c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</row>
    <row r="189" ht="18.75" customHeight="1">
      <c r="A189" s="156">
        <v>44749.0</v>
      </c>
      <c r="B189" s="157">
        <v>0.18958333333333333</v>
      </c>
      <c r="C189" s="39">
        <v>87.0</v>
      </c>
      <c r="D189" s="39">
        <v>12.0</v>
      </c>
      <c r="E189" s="133">
        <v>0.137931034482758</v>
      </c>
      <c r="F189" s="130" t="str">
        <f t="shared" si="1"/>
        <v>Jul-2022</v>
      </c>
      <c r="G189" s="6">
        <f t="shared" si="2"/>
        <v>28</v>
      </c>
      <c r="H189" s="39"/>
      <c r="I189" s="39" t="s">
        <v>31</v>
      </c>
      <c r="J189" s="39" t="s">
        <v>45</v>
      </c>
      <c r="K189" s="131">
        <f t="shared" si="3"/>
        <v>2022</v>
      </c>
      <c r="L189" s="133">
        <f t="shared" si="4"/>
        <v>0.1379310345</v>
      </c>
      <c r="M189" s="133">
        <f t="shared" si="5"/>
        <v>0</v>
      </c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</row>
    <row r="190" ht="18.75" customHeight="1">
      <c r="A190" s="156">
        <v>44749.0</v>
      </c>
      <c r="B190" s="157">
        <v>0.18958333333333333</v>
      </c>
      <c r="C190" s="39">
        <v>49.0</v>
      </c>
      <c r="D190" s="39">
        <v>2.0</v>
      </c>
      <c r="E190" s="133">
        <v>0.0408163265306122</v>
      </c>
      <c r="F190" s="130" t="str">
        <f t="shared" si="1"/>
        <v>Jul-2022</v>
      </c>
      <c r="G190" s="6">
        <f t="shared" si="2"/>
        <v>28</v>
      </c>
      <c r="H190" s="39"/>
      <c r="I190" s="39" t="s">
        <v>31</v>
      </c>
      <c r="J190" s="39" t="s">
        <v>45</v>
      </c>
      <c r="K190" s="131">
        <f t="shared" si="3"/>
        <v>2022</v>
      </c>
      <c r="L190" s="133">
        <f t="shared" si="4"/>
        <v>0.04081632653</v>
      </c>
      <c r="M190" s="133">
        <f t="shared" si="5"/>
        <v>0</v>
      </c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</row>
    <row r="191" ht="18.75" customHeight="1">
      <c r="A191" s="156">
        <v>44749.0</v>
      </c>
      <c r="B191" s="157">
        <v>0.33055555555555555</v>
      </c>
      <c r="C191" s="39">
        <v>82.0</v>
      </c>
      <c r="D191" s="39">
        <v>5.0</v>
      </c>
      <c r="E191" s="133">
        <v>0.0609756097560975</v>
      </c>
      <c r="F191" s="130" t="str">
        <f t="shared" si="1"/>
        <v>Jul-2022</v>
      </c>
      <c r="G191" s="6">
        <f t="shared" si="2"/>
        <v>28</v>
      </c>
      <c r="H191" s="39"/>
      <c r="I191" s="39" t="s">
        <v>25</v>
      </c>
      <c r="J191" s="146" t="s">
        <v>70</v>
      </c>
      <c r="K191" s="131">
        <f t="shared" si="3"/>
        <v>2022</v>
      </c>
      <c r="L191" s="133">
        <f t="shared" si="4"/>
        <v>0.06097560976</v>
      </c>
      <c r="M191" s="133">
        <f t="shared" si="5"/>
        <v>0</v>
      </c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</row>
    <row r="192" ht="18.75" customHeight="1">
      <c r="A192" s="156">
        <v>44751.0</v>
      </c>
      <c r="B192" s="157">
        <v>0.12986111111111112</v>
      </c>
      <c r="C192" s="39">
        <v>163.0</v>
      </c>
      <c r="D192" s="39">
        <v>12.0</v>
      </c>
      <c r="E192" s="133">
        <v>0.0736196319018405</v>
      </c>
      <c r="F192" s="130" t="str">
        <f t="shared" si="1"/>
        <v>Jul-2022</v>
      </c>
      <c r="G192" s="6">
        <f t="shared" si="2"/>
        <v>28</v>
      </c>
      <c r="H192" s="39"/>
      <c r="I192" s="39" t="s">
        <v>25</v>
      </c>
      <c r="J192" s="146" t="s">
        <v>191</v>
      </c>
      <c r="K192" s="131">
        <f t="shared" si="3"/>
        <v>2022</v>
      </c>
      <c r="L192" s="133">
        <f t="shared" si="4"/>
        <v>0.0736196319</v>
      </c>
      <c r="M192" s="133">
        <f t="shared" si="5"/>
        <v>0</v>
      </c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</row>
    <row r="193" ht="18.75" customHeight="1">
      <c r="A193" s="156">
        <v>44752.0</v>
      </c>
      <c r="B193" s="157">
        <v>0.08680555555555555</v>
      </c>
      <c r="C193" s="39">
        <v>157.0</v>
      </c>
      <c r="D193" s="39">
        <v>8.0</v>
      </c>
      <c r="E193" s="133">
        <v>0.0509554140127388</v>
      </c>
      <c r="F193" s="130" t="str">
        <f t="shared" si="1"/>
        <v>Jul-2022</v>
      </c>
      <c r="G193" s="6">
        <f t="shared" si="2"/>
        <v>28</v>
      </c>
      <c r="H193" s="39"/>
      <c r="I193" s="39" t="s">
        <v>25</v>
      </c>
      <c r="J193" s="146" t="s">
        <v>26</v>
      </c>
      <c r="K193" s="131">
        <f t="shared" si="3"/>
        <v>2022</v>
      </c>
      <c r="L193" s="133">
        <f t="shared" si="4"/>
        <v>0.05095541401</v>
      </c>
      <c r="M193" s="133">
        <f t="shared" si="5"/>
        <v>0</v>
      </c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</row>
    <row r="194" ht="18.75" customHeight="1">
      <c r="A194" s="156">
        <v>44752.0</v>
      </c>
      <c r="B194" s="157">
        <v>0.33611111111111114</v>
      </c>
      <c r="C194" s="39">
        <v>115.0</v>
      </c>
      <c r="D194" s="39">
        <v>4.0</v>
      </c>
      <c r="E194" s="133">
        <v>0.0347826086956521</v>
      </c>
      <c r="F194" s="130" t="str">
        <f t="shared" si="1"/>
        <v>Jul-2022</v>
      </c>
      <c r="G194" s="6">
        <f t="shared" si="2"/>
        <v>28</v>
      </c>
      <c r="H194" s="39"/>
      <c r="I194" s="39" t="s">
        <v>25</v>
      </c>
      <c r="J194" s="146" t="s">
        <v>26</v>
      </c>
      <c r="K194" s="131">
        <f t="shared" si="3"/>
        <v>2022</v>
      </c>
      <c r="L194" s="133">
        <f t="shared" si="4"/>
        <v>0.0347826087</v>
      </c>
      <c r="M194" s="133">
        <f t="shared" si="5"/>
        <v>0</v>
      </c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</row>
    <row r="195" ht="18.75" customHeight="1">
      <c r="A195" s="156">
        <v>44754.0</v>
      </c>
      <c r="B195" s="157">
        <v>0.3854166666666667</v>
      </c>
      <c r="C195" s="39">
        <v>486.0</v>
      </c>
      <c r="D195" s="39">
        <v>16.0</v>
      </c>
      <c r="E195" s="133">
        <v>0.0329218106995884</v>
      </c>
      <c r="F195" s="130" t="str">
        <f t="shared" si="1"/>
        <v>Jul-2022</v>
      </c>
      <c r="G195" s="6">
        <f t="shared" si="2"/>
        <v>28</v>
      </c>
      <c r="H195" s="39"/>
      <c r="I195" s="39" t="s">
        <v>25</v>
      </c>
      <c r="J195" s="146" t="s">
        <v>212</v>
      </c>
      <c r="K195" s="131">
        <f t="shared" si="3"/>
        <v>2022</v>
      </c>
      <c r="L195" s="133">
        <f t="shared" si="4"/>
        <v>0.0329218107</v>
      </c>
      <c r="M195" s="133">
        <f t="shared" si="5"/>
        <v>0</v>
      </c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</row>
    <row r="196" ht="18.75" customHeight="1">
      <c r="A196" s="156">
        <v>44756.0</v>
      </c>
      <c r="B196" s="157">
        <v>0.09652777777777778</v>
      </c>
      <c r="C196" s="39">
        <v>89.0</v>
      </c>
      <c r="D196" s="39">
        <v>3.0</v>
      </c>
      <c r="E196" s="133">
        <v>0.0337078651685393</v>
      </c>
      <c r="F196" s="130" t="str">
        <f t="shared" si="1"/>
        <v>Jul-2022</v>
      </c>
      <c r="G196" s="6">
        <f t="shared" si="2"/>
        <v>29</v>
      </c>
      <c r="H196" s="39"/>
      <c r="I196" s="39" t="s">
        <v>25</v>
      </c>
      <c r="J196" s="146" t="s">
        <v>212</v>
      </c>
      <c r="K196" s="131">
        <f t="shared" si="3"/>
        <v>2022</v>
      </c>
      <c r="L196" s="133">
        <f t="shared" si="4"/>
        <v>0.03370786517</v>
      </c>
      <c r="M196" s="133">
        <f t="shared" si="5"/>
        <v>0</v>
      </c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</row>
    <row r="197" ht="18.75" customHeight="1">
      <c r="A197" s="156">
        <v>44756.0</v>
      </c>
      <c r="B197" s="157">
        <v>0.23125</v>
      </c>
      <c r="C197" s="39">
        <v>78.0</v>
      </c>
      <c r="D197" s="39">
        <v>9.0</v>
      </c>
      <c r="E197" s="133">
        <v>0.115384615384615</v>
      </c>
      <c r="F197" s="130" t="str">
        <f t="shared" si="1"/>
        <v>Jul-2022</v>
      </c>
      <c r="G197" s="6">
        <f t="shared" si="2"/>
        <v>29</v>
      </c>
      <c r="H197" s="39"/>
      <c r="I197" s="39" t="s">
        <v>25</v>
      </c>
      <c r="J197" s="151" t="s">
        <v>232</v>
      </c>
      <c r="K197" s="131">
        <f t="shared" si="3"/>
        <v>2022</v>
      </c>
      <c r="L197" s="133">
        <f t="shared" si="4"/>
        <v>0.1153846154</v>
      </c>
      <c r="M197" s="133">
        <f t="shared" si="5"/>
        <v>0</v>
      </c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</row>
    <row r="198" ht="18.75" customHeight="1">
      <c r="A198" s="156">
        <v>44758.0</v>
      </c>
      <c r="B198" s="157">
        <v>0.18958333333333333</v>
      </c>
      <c r="C198" s="39">
        <v>75.0</v>
      </c>
      <c r="D198" s="39">
        <v>8.0</v>
      </c>
      <c r="E198" s="133">
        <v>0.106666666666666</v>
      </c>
      <c r="F198" s="130" t="str">
        <f t="shared" si="1"/>
        <v>Jul-2022</v>
      </c>
      <c r="G198" s="6">
        <f t="shared" si="2"/>
        <v>29</v>
      </c>
      <c r="H198" s="39"/>
      <c r="I198" s="39" t="s">
        <v>25</v>
      </c>
      <c r="J198" s="146" t="s">
        <v>212</v>
      </c>
      <c r="K198" s="131">
        <f t="shared" si="3"/>
        <v>2022</v>
      </c>
      <c r="L198" s="133">
        <f t="shared" si="4"/>
        <v>0.1066666667</v>
      </c>
      <c r="M198" s="133">
        <f t="shared" si="5"/>
        <v>0</v>
      </c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</row>
    <row r="199" ht="18.75" customHeight="1">
      <c r="A199" s="156">
        <v>44758.0</v>
      </c>
      <c r="B199" s="157">
        <v>0.37222222222222223</v>
      </c>
      <c r="C199" s="39">
        <v>113.0</v>
      </c>
      <c r="D199" s="39">
        <v>8.0</v>
      </c>
      <c r="E199" s="133">
        <v>0.0707964601769911</v>
      </c>
      <c r="F199" s="130" t="str">
        <f t="shared" si="1"/>
        <v>Jul-2022</v>
      </c>
      <c r="G199" s="6">
        <f t="shared" si="2"/>
        <v>29</v>
      </c>
      <c r="H199" s="39"/>
      <c r="I199" s="39" t="s">
        <v>25</v>
      </c>
      <c r="J199" s="146" t="s">
        <v>191</v>
      </c>
      <c r="K199" s="131">
        <f t="shared" si="3"/>
        <v>2022</v>
      </c>
      <c r="L199" s="133">
        <f t="shared" si="4"/>
        <v>0.07079646018</v>
      </c>
      <c r="M199" s="133">
        <f t="shared" si="5"/>
        <v>0</v>
      </c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</row>
    <row r="200" ht="18.75" customHeight="1">
      <c r="A200" s="156">
        <v>44759.0</v>
      </c>
      <c r="B200" s="157">
        <v>0.18888888888888888</v>
      </c>
      <c r="C200" s="39">
        <v>86.0</v>
      </c>
      <c r="D200" s="39">
        <v>5.0</v>
      </c>
      <c r="E200" s="133">
        <v>0.0581395348837209</v>
      </c>
      <c r="F200" s="130" t="str">
        <f t="shared" si="1"/>
        <v>Jul-2022</v>
      </c>
      <c r="G200" s="6">
        <f t="shared" si="2"/>
        <v>29</v>
      </c>
      <c r="H200" s="39"/>
      <c r="I200" s="39" t="s">
        <v>25</v>
      </c>
      <c r="J200" s="146" t="s">
        <v>212</v>
      </c>
      <c r="K200" s="131">
        <f t="shared" si="3"/>
        <v>2022</v>
      </c>
      <c r="L200" s="133">
        <f t="shared" si="4"/>
        <v>0.05813953488</v>
      </c>
      <c r="M200" s="133">
        <f t="shared" si="5"/>
        <v>0</v>
      </c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</row>
    <row r="201" ht="18.75" customHeight="1">
      <c r="A201" s="156">
        <v>44762.0</v>
      </c>
      <c r="B201" s="157">
        <v>0.29930555555555555</v>
      </c>
      <c r="C201" s="39">
        <v>63.0</v>
      </c>
      <c r="D201" s="39">
        <v>6.0</v>
      </c>
      <c r="E201" s="133">
        <v>0.0952380952380952</v>
      </c>
      <c r="F201" s="130" t="str">
        <f t="shared" si="1"/>
        <v>Jul-2022</v>
      </c>
      <c r="G201" s="6">
        <f t="shared" si="2"/>
        <v>30</v>
      </c>
      <c r="H201" s="39"/>
      <c r="I201" s="39" t="s">
        <v>31</v>
      </c>
      <c r="J201" s="39" t="s">
        <v>45</v>
      </c>
      <c r="K201" s="131">
        <f t="shared" si="3"/>
        <v>2022</v>
      </c>
      <c r="L201" s="133">
        <f t="shared" si="4"/>
        <v>0.09523809524</v>
      </c>
      <c r="M201" s="133">
        <f t="shared" si="5"/>
        <v>0</v>
      </c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</row>
    <row r="202" ht="18.75" customHeight="1">
      <c r="A202" s="156">
        <v>44763.0</v>
      </c>
      <c r="B202" s="157">
        <v>0.09791666666666667</v>
      </c>
      <c r="C202" s="39">
        <v>93.0</v>
      </c>
      <c r="D202" s="39">
        <v>9.0</v>
      </c>
      <c r="E202" s="133">
        <v>0.0967741935483871</v>
      </c>
      <c r="F202" s="130" t="str">
        <f t="shared" si="1"/>
        <v>Jul-2022</v>
      </c>
      <c r="G202" s="6">
        <f t="shared" si="2"/>
        <v>30</v>
      </c>
      <c r="H202" s="39"/>
      <c r="I202" s="39" t="s">
        <v>25</v>
      </c>
      <c r="J202" s="146" t="s">
        <v>212</v>
      </c>
      <c r="K202" s="131">
        <f t="shared" si="3"/>
        <v>2022</v>
      </c>
      <c r="L202" s="133">
        <f t="shared" si="4"/>
        <v>0.09677419355</v>
      </c>
      <c r="M202" s="133">
        <f t="shared" si="5"/>
        <v>0</v>
      </c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</row>
    <row r="203" ht="18.75" customHeight="1">
      <c r="A203" s="156">
        <v>44764.0</v>
      </c>
      <c r="B203" s="157">
        <v>0.3451388888888889</v>
      </c>
      <c r="C203" s="39">
        <v>93.0</v>
      </c>
      <c r="D203" s="39">
        <v>10.0</v>
      </c>
      <c r="E203" s="133">
        <v>0.10752688172043</v>
      </c>
      <c r="F203" s="130" t="str">
        <f t="shared" si="1"/>
        <v>Jul-2022</v>
      </c>
      <c r="G203" s="6">
        <f t="shared" si="2"/>
        <v>30</v>
      </c>
      <c r="H203" s="39"/>
      <c r="I203" s="39" t="s">
        <v>31</v>
      </c>
      <c r="J203" s="39" t="s">
        <v>45</v>
      </c>
      <c r="K203" s="131">
        <f t="shared" si="3"/>
        <v>2022</v>
      </c>
      <c r="L203" s="133">
        <f t="shared" si="4"/>
        <v>0.1075268817</v>
      </c>
      <c r="M203" s="133">
        <f t="shared" si="5"/>
        <v>0</v>
      </c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</row>
    <row r="204" ht="18.75" customHeight="1">
      <c r="A204" s="156">
        <v>44765.0</v>
      </c>
      <c r="B204" s="157">
        <v>0.48125</v>
      </c>
      <c r="C204" s="39">
        <v>100.0</v>
      </c>
      <c r="D204" s="39">
        <v>7.0</v>
      </c>
      <c r="E204" s="133">
        <v>0.07</v>
      </c>
      <c r="F204" s="130" t="str">
        <f t="shared" si="1"/>
        <v>Jul-2022</v>
      </c>
      <c r="G204" s="6">
        <f t="shared" si="2"/>
        <v>30</v>
      </c>
      <c r="H204" s="39"/>
      <c r="I204" s="39" t="s">
        <v>25</v>
      </c>
      <c r="J204" s="146" t="s">
        <v>238</v>
      </c>
      <c r="K204" s="131">
        <f t="shared" si="3"/>
        <v>2022</v>
      </c>
      <c r="L204" s="133">
        <f t="shared" si="4"/>
        <v>0.07</v>
      </c>
      <c r="M204" s="133">
        <f t="shared" si="5"/>
        <v>0</v>
      </c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</row>
    <row r="205" ht="18.75" customHeight="1">
      <c r="A205" s="156">
        <v>44766.0</v>
      </c>
      <c r="B205" s="157">
        <v>0.3145833333333333</v>
      </c>
      <c r="C205" s="39">
        <v>73.0</v>
      </c>
      <c r="D205" s="39">
        <v>6.0</v>
      </c>
      <c r="E205" s="133">
        <v>0.0821917808219178</v>
      </c>
      <c r="F205" s="130" t="str">
        <f t="shared" si="1"/>
        <v>Jul-2022</v>
      </c>
      <c r="G205" s="6">
        <f t="shared" si="2"/>
        <v>30</v>
      </c>
      <c r="H205" s="39"/>
      <c r="I205" s="39" t="s">
        <v>25</v>
      </c>
      <c r="J205" s="146" t="s">
        <v>529</v>
      </c>
      <c r="K205" s="131">
        <f t="shared" si="3"/>
        <v>2022</v>
      </c>
      <c r="L205" s="133">
        <f t="shared" si="4"/>
        <v>0.08219178082</v>
      </c>
      <c r="M205" s="133">
        <f t="shared" si="5"/>
        <v>0</v>
      </c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</row>
    <row r="206" ht="18.75" customHeight="1">
      <c r="A206" s="156">
        <v>44767.0</v>
      </c>
      <c r="B206" s="157">
        <v>0.21666666666666667</v>
      </c>
      <c r="C206" s="39">
        <v>105.0</v>
      </c>
      <c r="D206" s="39">
        <v>13.0</v>
      </c>
      <c r="E206" s="133">
        <v>0.123809523809523</v>
      </c>
      <c r="F206" s="130" t="str">
        <f t="shared" si="1"/>
        <v>Jul-2022</v>
      </c>
      <c r="G206" s="6">
        <f t="shared" si="2"/>
        <v>30</v>
      </c>
      <c r="H206" s="39"/>
      <c r="I206" s="39" t="s">
        <v>25</v>
      </c>
      <c r="J206" s="146" t="s">
        <v>212</v>
      </c>
      <c r="K206" s="131">
        <f t="shared" si="3"/>
        <v>2022</v>
      </c>
      <c r="L206" s="133">
        <f t="shared" si="4"/>
        <v>0.1238095238</v>
      </c>
      <c r="M206" s="133">
        <f t="shared" si="5"/>
        <v>0</v>
      </c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</row>
    <row r="207" ht="18.75" customHeight="1">
      <c r="A207" s="156">
        <v>44771.0</v>
      </c>
      <c r="B207" s="157">
        <v>0.19027777777777777</v>
      </c>
      <c r="C207" s="39">
        <v>89.0</v>
      </c>
      <c r="D207" s="39">
        <v>21.0</v>
      </c>
      <c r="E207" s="133">
        <v>0.235955056179775</v>
      </c>
      <c r="F207" s="130" t="str">
        <f t="shared" si="1"/>
        <v>Jul-2022</v>
      </c>
      <c r="G207" s="6">
        <f t="shared" si="2"/>
        <v>31</v>
      </c>
      <c r="H207" s="39"/>
      <c r="I207" s="39" t="s">
        <v>25</v>
      </c>
      <c r="J207" s="146" t="s">
        <v>70</v>
      </c>
      <c r="K207" s="131">
        <f t="shared" si="3"/>
        <v>2022</v>
      </c>
      <c r="L207" s="133">
        <f t="shared" si="4"/>
        <v>0.2359550562</v>
      </c>
      <c r="M207" s="133">
        <f t="shared" si="5"/>
        <v>0</v>
      </c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</row>
    <row r="208" ht="18.75" customHeight="1">
      <c r="A208" s="156">
        <v>44772.0</v>
      </c>
      <c r="B208" s="157">
        <v>0.13541666666666666</v>
      </c>
      <c r="C208" s="39">
        <v>92.0</v>
      </c>
      <c r="D208" s="39">
        <v>10.0</v>
      </c>
      <c r="E208" s="133">
        <v>0.108695652173913</v>
      </c>
      <c r="F208" s="130" t="str">
        <f t="shared" si="1"/>
        <v>Jul-2022</v>
      </c>
      <c r="G208" s="6">
        <f t="shared" si="2"/>
        <v>31</v>
      </c>
      <c r="H208" s="39"/>
      <c r="I208" s="39" t="s">
        <v>25</v>
      </c>
      <c r="J208" s="146" t="s">
        <v>26</v>
      </c>
      <c r="K208" s="131">
        <f t="shared" si="3"/>
        <v>2022</v>
      </c>
      <c r="L208" s="133">
        <f t="shared" si="4"/>
        <v>0.1086956522</v>
      </c>
      <c r="M208" s="133">
        <f t="shared" si="5"/>
        <v>0</v>
      </c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</row>
    <row r="209" ht="18.75" customHeight="1">
      <c r="A209" s="156">
        <v>44772.0</v>
      </c>
      <c r="B209" s="157">
        <v>0.3326388888888889</v>
      </c>
      <c r="C209" s="39">
        <v>112.0</v>
      </c>
      <c r="D209" s="39">
        <v>8.0</v>
      </c>
      <c r="E209" s="133">
        <v>0.0714285714285714</v>
      </c>
      <c r="F209" s="130" t="str">
        <f t="shared" si="1"/>
        <v>Jul-2022</v>
      </c>
      <c r="G209" s="6">
        <f t="shared" si="2"/>
        <v>31</v>
      </c>
      <c r="H209" s="39"/>
      <c r="I209" s="39" t="s">
        <v>25</v>
      </c>
      <c r="J209" s="146" t="s">
        <v>191</v>
      </c>
      <c r="K209" s="131">
        <f t="shared" si="3"/>
        <v>2022</v>
      </c>
      <c r="L209" s="133">
        <f t="shared" si="4"/>
        <v>0.07142857143</v>
      </c>
      <c r="M209" s="133">
        <f t="shared" si="5"/>
        <v>0</v>
      </c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</row>
    <row r="210" ht="18.75" customHeight="1">
      <c r="A210" s="76">
        <v>44774.0</v>
      </c>
      <c r="B210" s="158">
        <v>0.2590277777777778</v>
      </c>
      <c r="C210" s="45">
        <v>117.0</v>
      </c>
      <c r="D210" s="45">
        <v>23.0</v>
      </c>
      <c r="E210" s="77">
        <v>0.196581196581196</v>
      </c>
      <c r="F210" s="159" t="str">
        <f t="shared" si="1"/>
        <v>Aug-2022</v>
      </c>
      <c r="G210" s="6">
        <f t="shared" si="2"/>
        <v>31</v>
      </c>
      <c r="H210" s="45" t="s">
        <v>655</v>
      </c>
      <c r="I210" s="45" t="s">
        <v>31</v>
      </c>
      <c r="J210" s="45" t="s">
        <v>33</v>
      </c>
      <c r="K210" s="131">
        <f t="shared" si="3"/>
        <v>2022</v>
      </c>
      <c r="L210" s="133">
        <f t="shared" si="4"/>
        <v>0.1965811966</v>
      </c>
      <c r="M210" s="133">
        <f t="shared" si="5"/>
        <v>0</v>
      </c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</row>
    <row r="211" ht="18.75" customHeight="1">
      <c r="A211" s="76">
        <v>44779.0</v>
      </c>
      <c r="B211" s="158">
        <v>0.20277777777777778</v>
      </c>
      <c r="C211" s="45">
        <v>2747.0</v>
      </c>
      <c r="D211" s="45">
        <v>81.0</v>
      </c>
      <c r="E211" s="77">
        <v>0.0294867127775755</v>
      </c>
      <c r="F211" s="159" t="str">
        <f t="shared" si="1"/>
        <v>Aug-2022</v>
      </c>
      <c r="G211" s="6">
        <f t="shared" si="2"/>
        <v>32</v>
      </c>
      <c r="H211" s="45" t="s">
        <v>655</v>
      </c>
      <c r="I211" s="45" t="s">
        <v>25</v>
      </c>
      <c r="J211" s="146" t="s">
        <v>70</v>
      </c>
      <c r="K211" s="131">
        <f t="shared" si="3"/>
        <v>2022</v>
      </c>
      <c r="L211" s="133">
        <f t="shared" si="4"/>
        <v>0.02948671278</v>
      </c>
      <c r="M211" s="133">
        <f t="shared" si="5"/>
        <v>0</v>
      </c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</row>
    <row r="212" ht="18.75" customHeight="1">
      <c r="A212" s="76">
        <v>44780.0</v>
      </c>
      <c r="B212" s="158">
        <v>0.08333333333333333</v>
      </c>
      <c r="C212" s="45">
        <v>140.0</v>
      </c>
      <c r="D212" s="45">
        <v>15.0</v>
      </c>
      <c r="E212" s="77">
        <v>0.107142857142857</v>
      </c>
      <c r="F212" s="159" t="str">
        <f t="shared" si="1"/>
        <v>Aug-2022</v>
      </c>
      <c r="G212" s="6">
        <f t="shared" si="2"/>
        <v>32</v>
      </c>
      <c r="H212" s="45" t="s">
        <v>656</v>
      </c>
      <c r="I212" s="45" t="s">
        <v>25</v>
      </c>
      <c r="J212" s="151" t="s">
        <v>232</v>
      </c>
      <c r="K212" s="131">
        <f t="shared" si="3"/>
        <v>2022</v>
      </c>
      <c r="L212" s="133">
        <f t="shared" si="4"/>
        <v>0.1071428571</v>
      </c>
      <c r="M212" s="133">
        <f t="shared" si="5"/>
        <v>0</v>
      </c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</row>
    <row r="213" ht="18.75" customHeight="1">
      <c r="A213" s="76">
        <v>44780.0</v>
      </c>
      <c r="B213" s="158">
        <v>0.5729166666666666</v>
      </c>
      <c r="C213" s="45">
        <v>67.0</v>
      </c>
      <c r="D213" s="45">
        <v>6.0</v>
      </c>
      <c r="E213" s="77">
        <v>0.0895522388059701</v>
      </c>
      <c r="F213" s="159" t="str">
        <f t="shared" si="1"/>
        <v>Aug-2022</v>
      </c>
      <c r="G213" s="6">
        <f t="shared" si="2"/>
        <v>32</v>
      </c>
      <c r="H213" s="45" t="s">
        <v>656</v>
      </c>
      <c r="I213" s="45" t="s">
        <v>25</v>
      </c>
      <c r="J213" s="151" t="s">
        <v>529</v>
      </c>
      <c r="K213" s="131">
        <f t="shared" si="3"/>
        <v>2022</v>
      </c>
      <c r="L213" s="133">
        <f t="shared" si="4"/>
        <v>0.08955223881</v>
      </c>
      <c r="M213" s="133">
        <f t="shared" si="5"/>
        <v>0</v>
      </c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</row>
    <row r="214" ht="18.75" customHeight="1">
      <c r="A214" s="76">
        <v>44781.0</v>
      </c>
      <c r="B214" s="158">
        <v>0.34444444444444444</v>
      </c>
      <c r="C214" s="45">
        <v>89.0</v>
      </c>
      <c r="D214" s="45">
        <v>8.0</v>
      </c>
      <c r="E214" s="77">
        <v>0.0898876404494382</v>
      </c>
      <c r="F214" s="159" t="str">
        <f t="shared" si="1"/>
        <v>Aug-2022</v>
      </c>
      <c r="G214" s="6">
        <f t="shared" si="2"/>
        <v>32</v>
      </c>
      <c r="H214" s="45" t="s">
        <v>655</v>
      </c>
      <c r="I214" s="45" t="s">
        <v>31</v>
      </c>
      <c r="J214" s="45" t="s">
        <v>45</v>
      </c>
      <c r="K214" s="131">
        <f t="shared" si="3"/>
        <v>2022</v>
      </c>
      <c r="L214" s="133">
        <f t="shared" si="4"/>
        <v>0.08988764045</v>
      </c>
      <c r="M214" s="133">
        <f t="shared" si="5"/>
        <v>0</v>
      </c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</row>
    <row r="215" ht="18.75" customHeight="1">
      <c r="A215" s="76">
        <v>44781.0</v>
      </c>
      <c r="B215" s="158">
        <v>0.17291666666666666</v>
      </c>
      <c r="C215" s="45">
        <v>209.0</v>
      </c>
      <c r="D215" s="45">
        <v>11.0</v>
      </c>
      <c r="E215" s="77">
        <v>0.0526315789473684</v>
      </c>
      <c r="F215" s="159" t="str">
        <f t="shared" si="1"/>
        <v>Aug-2022</v>
      </c>
      <c r="G215" s="6">
        <f t="shared" si="2"/>
        <v>32</v>
      </c>
      <c r="H215" s="45" t="s">
        <v>656</v>
      </c>
      <c r="I215" s="45" t="s">
        <v>25</v>
      </c>
      <c r="J215" s="146" t="s">
        <v>212</v>
      </c>
      <c r="K215" s="131">
        <f t="shared" si="3"/>
        <v>2022</v>
      </c>
      <c r="L215" s="133">
        <f t="shared" si="4"/>
        <v>0.05263157895</v>
      </c>
      <c r="M215" s="133">
        <f t="shared" si="5"/>
        <v>0</v>
      </c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</row>
    <row r="216" ht="18.75" customHeight="1">
      <c r="A216" s="76">
        <v>44783.0</v>
      </c>
      <c r="B216" s="158">
        <v>0.3458333333333333</v>
      </c>
      <c r="C216" s="45">
        <v>81.0</v>
      </c>
      <c r="D216" s="45">
        <v>9.0</v>
      </c>
      <c r="E216" s="77">
        <v>0.111111111111111</v>
      </c>
      <c r="F216" s="159" t="str">
        <f t="shared" si="1"/>
        <v>Aug-2022</v>
      </c>
      <c r="G216" s="6">
        <f t="shared" si="2"/>
        <v>33</v>
      </c>
      <c r="H216" s="45" t="s">
        <v>655</v>
      </c>
      <c r="I216" s="45" t="s">
        <v>31</v>
      </c>
      <c r="J216" s="45" t="s">
        <v>45</v>
      </c>
      <c r="K216" s="131">
        <f t="shared" si="3"/>
        <v>2022</v>
      </c>
      <c r="L216" s="133">
        <f t="shared" si="4"/>
        <v>0.1111111111</v>
      </c>
      <c r="M216" s="133">
        <f t="shared" si="5"/>
        <v>0</v>
      </c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</row>
    <row r="217" ht="18.75" customHeight="1">
      <c r="A217" s="76">
        <v>44783.0</v>
      </c>
      <c r="B217" s="158">
        <v>0.12986111111111112</v>
      </c>
      <c r="C217" s="45">
        <v>122.0</v>
      </c>
      <c r="D217" s="45">
        <v>8.0</v>
      </c>
      <c r="E217" s="77">
        <v>0.0655737704918032</v>
      </c>
      <c r="F217" s="159" t="str">
        <f t="shared" si="1"/>
        <v>Aug-2022</v>
      </c>
      <c r="G217" s="6">
        <f t="shared" si="2"/>
        <v>33</v>
      </c>
      <c r="H217" s="45" t="s">
        <v>656</v>
      </c>
      <c r="I217" s="45" t="s">
        <v>25</v>
      </c>
      <c r="J217" s="146" t="s">
        <v>212</v>
      </c>
      <c r="K217" s="131">
        <f t="shared" si="3"/>
        <v>2022</v>
      </c>
      <c r="L217" s="133">
        <f t="shared" si="4"/>
        <v>0.06557377049</v>
      </c>
      <c r="M217" s="133">
        <f t="shared" si="5"/>
        <v>0</v>
      </c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</row>
    <row r="218" ht="18.75" customHeight="1">
      <c r="A218" s="76">
        <v>44784.0</v>
      </c>
      <c r="B218" s="158">
        <v>0.2659722222222222</v>
      </c>
      <c r="C218" s="45">
        <v>300.0</v>
      </c>
      <c r="D218" s="45">
        <v>12.0</v>
      </c>
      <c r="E218" s="77">
        <v>0.04</v>
      </c>
      <c r="F218" s="159" t="str">
        <f t="shared" si="1"/>
        <v>Aug-2022</v>
      </c>
      <c r="G218" s="6">
        <f t="shared" si="2"/>
        <v>33</v>
      </c>
      <c r="H218" s="45" t="s">
        <v>656</v>
      </c>
      <c r="I218" s="45" t="s">
        <v>25</v>
      </c>
      <c r="J218" s="151" t="s">
        <v>254</v>
      </c>
      <c r="K218" s="131">
        <f t="shared" si="3"/>
        <v>2022</v>
      </c>
      <c r="L218" s="133">
        <f t="shared" si="4"/>
        <v>0.04</v>
      </c>
      <c r="M218" s="133">
        <f t="shared" si="5"/>
        <v>0</v>
      </c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</row>
    <row r="219" ht="18.75" customHeight="1">
      <c r="A219" s="76">
        <v>44786.0</v>
      </c>
      <c r="B219" s="158">
        <v>0.23194444444444445</v>
      </c>
      <c r="C219" s="45">
        <v>105.0</v>
      </c>
      <c r="D219" s="45">
        <v>8.0</v>
      </c>
      <c r="E219" s="77">
        <v>0.0761904761904762</v>
      </c>
      <c r="F219" s="159" t="str">
        <f t="shared" si="1"/>
        <v>Aug-2022</v>
      </c>
      <c r="G219" s="6">
        <f t="shared" si="2"/>
        <v>33</v>
      </c>
      <c r="H219" s="45" t="s">
        <v>655</v>
      </c>
      <c r="I219" s="45" t="s">
        <v>25</v>
      </c>
      <c r="J219" s="151" t="s">
        <v>26</v>
      </c>
      <c r="K219" s="131">
        <f t="shared" si="3"/>
        <v>2022</v>
      </c>
      <c r="L219" s="133">
        <f t="shared" si="4"/>
        <v>0.07619047619</v>
      </c>
      <c r="M219" s="133">
        <f t="shared" si="5"/>
        <v>0</v>
      </c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</row>
    <row r="220" ht="18.75" customHeight="1">
      <c r="A220" s="76">
        <v>44787.0</v>
      </c>
      <c r="B220" s="158">
        <v>0.09166666666666666</v>
      </c>
      <c r="C220" s="45">
        <v>94.0</v>
      </c>
      <c r="D220" s="45">
        <v>13.0</v>
      </c>
      <c r="E220" s="77">
        <v>0.138297872340425</v>
      </c>
      <c r="F220" s="159" t="str">
        <f t="shared" si="1"/>
        <v>Aug-2022</v>
      </c>
      <c r="G220" s="6">
        <f t="shared" si="2"/>
        <v>33</v>
      </c>
      <c r="H220" s="45" t="s">
        <v>656</v>
      </c>
      <c r="I220" s="45" t="s">
        <v>25</v>
      </c>
      <c r="J220" s="151" t="s">
        <v>232</v>
      </c>
      <c r="K220" s="131">
        <f t="shared" si="3"/>
        <v>2022</v>
      </c>
      <c r="L220" s="133">
        <f t="shared" si="4"/>
        <v>0.1382978723</v>
      </c>
      <c r="M220" s="133">
        <f t="shared" si="5"/>
        <v>0</v>
      </c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</row>
    <row r="221" ht="18.75" customHeight="1">
      <c r="A221" s="76">
        <v>44788.0</v>
      </c>
      <c r="B221" s="158">
        <v>0.44583333333333336</v>
      </c>
      <c r="C221" s="45">
        <v>662.0</v>
      </c>
      <c r="D221" s="45">
        <v>26.0</v>
      </c>
      <c r="E221" s="77">
        <v>0.039274924471299</v>
      </c>
      <c r="F221" s="159" t="str">
        <f t="shared" si="1"/>
        <v>Aug-2022</v>
      </c>
      <c r="G221" s="6">
        <f t="shared" si="2"/>
        <v>33</v>
      </c>
      <c r="H221" s="45" t="s">
        <v>656</v>
      </c>
      <c r="I221" s="45" t="s">
        <v>25</v>
      </c>
      <c r="J221" s="151" t="s">
        <v>258</v>
      </c>
      <c r="K221" s="131">
        <f t="shared" si="3"/>
        <v>2022</v>
      </c>
      <c r="L221" s="133">
        <f t="shared" si="4"/>
        <v>0.03927492447</v>
      </c>
      <c r="M221" s="133">
        <f t="shared" si="5"/>
        <v>0</v>
      </c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</row>
    <row r="222" ht="18.75" customHeight="1">
      <c r="A222" s="76">
        <v>44789.0</v>
      </c>
      <c r="B222" s="158">
        <v>0.2513888888888889</v>
      </c>
      <c r="C222" s="45">
        <v>76.0</v>
      </c>
      <c r="D222" s="45">
        <v>6.0</v>
      </c>
      <c r="E222" s="77">
        <v>0.0789473684210526</v>
      </c>
      <c r="F222" s="159" t="str">
        <f t="shared" si="1"/>
        <v>Aug-2022</v>
      </c>
      <c r="G222" s="6">
        <f t="shared" si="2"/>
        <v>33</v>
      </c>
      <c r="H222" s="45" t="s">
        <v>655</v>
      </c>
      <c r="I222" s="45" t="s">
        <v>25</v>
      </c>
      <c r="J222" s="146" t="s">
        <v>70</v>
      </c>
      <c r="K222" s="131">
        <f t="shared" si="3"/>
        <v>2022</v>
      </c>
      <c r="L222" s="133">
        <f t="shared" si="4"/>
        <v>0.07894736842</v>
      </c>
      <c r="M222" s="133">
        <f t="shared" si="5"/>
        <v>0</v>
      </c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</row>
    <row r="223" ht="18.75" customHeight="1">
      <c r="A223" s="76">
        <v>44790.0</v>
      </c>
      <c r="B223" s="158">
        <v>0.075</v>
      </c>
      <c r="C223" s="45">
        <v>207.0</v>
      </c>
      <c r="D223" s="45">
        <v>14.0</v>
      </c>
      <c r="E223" s="77">
        <v>0.0676328502415458</v>
      </c>
      <c r="F223" s="159" t="str">
        <f t="shared" si="1"/>
        <v>Aug-2022</v>
      </c>
      <c r="G223" s="6">
        <f t="shared" si="2"/>
        <v>34</v>
      </c>
      <c r="H223" s="45" t="s">
        <v>656</v>
      </c>
      <c r="I223" s="45" t="s">
        <v>25</v>
      </c>
      <c r="J223" s="151" t="s">
        <v>26</v>
      </c>
      <c r="K223" s="131">
        <f t="shared" si="3"/>
        <v>2022</v>
      </c>
      <c r="L223" s="133">
        <f t="shared" si="4"/>
        <v>0.06763285024</v>
      </c>
      <c r="M223" s="133">
        <f t="shared" si="5"/>
        <v>0</v>
      </c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</row>
    <row r="224" ht="18.75" customHeight="1">
      <c r="A224" s="76">
        <v>44791.0</v>
      </c>
      <c r="B224" s="158">
        <v>0.275</v>
      </c>
      <c r="C224" s="45">
        <v>463.0</v>
      </c>
      <c r="D224" s="45">
        <v>26.0</v>
      </c>
      <c r="E224" s="77">
        <v>0.0561555075593952</v>
      </c>
      <c r="F224" s="159" t="str">
        <f t="shared" si="1"/>
        <v>Aug-2022</v>
      </c>
      <c r="G224" s="6">
        <f t="shared" si="2"/>
        <v>34</v>
      </c>
      <c r="H224" s="45" t="s">
        <v>656</v>
      </c>
      <c r="I224" s="45" t="s">
        <v>25</v>
      </c>
      <c r="J224" s="151" t="s">
        <v>258</v>
      </c>
      <c r="K224" s="131">
        <f t="shared" si="3"/>
        <v>2022</v>
      </c>
      <c r="L224" s="133">
        <f t="shared" si="4"/>
        <v>0.05615550756</v>
      </c>
      <c r="M224" s="133">
        <f t="shared" si="5"/>
        <v>0</v>
      </c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</row>
    <row r="225" ht="18.75" customHeight="1">
      <c r="A225" s="76">
        <v>44792.0</v>
      </c>
      <c r="B225" s="158">
        <v>0.18055555555555555</v>
      </c>
      <c r="C225" s="45">
        <v>107.0</v>
      </c>
      <c r="D225" s="45">
        <v>6.0</v>
      </c>
      <c r="E225" s="77">
        <v>0.0560747663551401</v>
      </c>
      <c r="F225" s="159" t="str">
        <f t="shared" si="1"/>
        <v>Aug-2022</v>
      </c>
      <c r="G225" s="6">
        <f t="shared" si="2"/>
        <v>34</v>
      </c>
      <c r="H225" s="45" t="s">
        <v>655</v>
      </c>
      <c r="I225" s="45" t="s">
        <v>25</v>
      </c>
      <c r="J225" s="146" t="s">
        <v>70</v>
      </c>
      <c r="K225" s="131">
        <f t="shared" si="3"/>
        <v>2022</v>
      </c>
      <c r="L225" s="133">
        <f t="shared" si="4"/>
        <v>0.05607476636</v>
      </c>
      <c r="M225" s="133">
        <f t="shared" si="5"/>
        <v>0</v>
      </c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</row>
    <row r="226" ht="18.75" customHeight="1">
      <c r="A226" s="76">
        <v>44793.0</v>
      </c>
      <c r="B226" s="158">
        <v>0.12083333333333333</v>
      </c>
      <c r="C226" s="45">
        <v>9518.0</v>
      </c>
      <c r="D226" s="45">
        <v>101.0</v>
      </c>
      <c r="E226" s="77">
        <v>0.0106114729985291</v>
      </c>
      <c r="F226" s="159" t="str">
        <f t="shared" si="1"/>
        <v>Aug-2022</v>
      </c>
      <c r="G226" s="6">
        <f t="shared" si="2"/>
        <v>34</v>
      </c>
      <c r="H226" s="45" t="s">
        <v>656</v>
      </c>
      <c r="I226" s="45" t="s">
        <v>25</v>
      </c>
      <c r="J226" s="146" t="s">
        <v>212</v>
      </c>
      <c r="K226" s="131">
        <f t="shared" si="3"/>
        <v>2022</v>
      </c>
      <c r="L226" s="133">
        <f t="shared" si="4"/>
        <v>0.010611473</v>
      </c>
      <c r="M226" s="133">
        <f t="shared" si="5"/>
        <v>0</v>
      </c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</row>
    <row r="227" ht="18.75" customHeight="1">
      <c r="A227" s="76">
        <v>44794.0</v>
      </c>
      <c r="B227" s="158">
        <v>0.03611111111111111</v>
      </c>
      <c r="C227" s="45">
        <v>144.0</v>
      </c>
      <c r="D227" s="45">
        <v>13.0</v>
      </c>
      <c r="E227" s="77">
        <v>0.0902777777777777</v>
      </c>
      <c r="F227" s="159" t="str">
        <f t="shared" si="1"/>
        <v>Aug-2022</v>
      </c>
      <c r="G227" s="6">
        <f t="shared" si="2"/>
        <v>34</v>
      </c>
      <c r="H227" s="45" t="s">
        <v>655</v>
      </c>
      <c r="I227" s="45" t="s">
        <v>25</v>
      </c>
      <c r="J227" s="151" t="s">
        <v>238</v>
      </c>
      <c r="K227" s="131">
        <f t="shared" si="3"/>
        <v>2022</v>
      </c>
      <c r="L227" s="133">
        <f t="shared" si="4"/>
        <v>0.09027777778</v>
      </c>
      <c r="M227" s="133">
        <f t="shared" si="5"/>
        <v>0</v>
      </c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</row>
    <row r="228" ht="18.75" customHeight="1">
      <c r="A228" s="76">
        <v>44794.0</v>
      </c>
      <c r="B228" s="158">
        <v>0.375</v>
      </c>
      <c r="C228" s="45">
        <v>142.0</v>
      </c>
      <c r="D228" s="45">
        <v>15.0</v>
      </c>
      <c r="E228" s="77">
        <v>0.105633802816901</v>
      </c>
      <c r="F228" s="159" t="str">
        <f t="shared" si="1"/>
        <v>Aug-2022</v>
      </c>
      <c r="G228" s="6">
        <f t="shared" si="2"/>
        <v>34</v>
      </c>
      <c r="H228" s="45" t="s">
        <v>656</v>
      </c>
      <c r="I228" s="45" t="s">
        <v>25</v>
      </c>
      <c r="J228" s="151" t="s">
        <v>238</v>
      </c>
      <c r="K228" s="131">
        <f t="shared" si="3"/>
        <v>2022</v>
      </c>
      <c r="L228" s="133">
        <f t="shared" si="4"/>
        <v>0.1056338028</v>
      </c>
      <c r="M228" s="133">
        <f t="shared" si="5"/>
        <v>0</v>
      </c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</row>
    <row r="229" ht="18.75" customHeight="1">
      <c r="A229" s="76">
        <v>44798.0</v>
      </c>
      <c r="B229" s="158">
        <v>0.4270833333333333</v>
      </c>
      <c r="C229" s="45">
        <v>77.0</v>
      </c>
      <c r="D229" s="45">
        <v>5.0</v>
      </c>
      <c r="E229" s="77">
        <v>0.0649350649350649</v>
      </c>
      <c r="F229" s="159" t="str">
        <f t="shared" si="1"/>
        <v>Aug-2022</v>
      </c>
      <c r="G229" s="6">
        <f t="shared" si="2"/>
        <v>35</v>
      </c>
      <c r="H229" s="45" t="s">
        <v>655</v>
      </c>
      <c r="I229" s="45" t="s">
        <v>25</v>
      </c>
      <c r="J229" s="151" t="s">
        <v>258</v>
      </c>
      <c r="K229" s="131">
        <f t="shared" si="3"/>
        <v>2022</v>
      </c>
      <c r="L229" s="133">
        <f t="shared" si="4"/>
        <v>0.06493506494</v>
      </c>
      <c r="M229" s="133">
        <f t="shared" si="5"/>
        <v>0</v>
      </c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</row>
    <row r="230" ht="18.75" customHeight="1">
      <c r="A230" s="76">
        <v>44798.0</v>
      </c>
      <c r="B230" s="158">
        <v>0.06666666666666667</v>
      </c>
      <c r="C230" s="45">
        <v>70.0</v>
      </c>
      <c r="D230" s="45">
        <v>10.0</v>
      </c>
      <c r="E230" s="77">
        <v>0.142857142857142</v>
      </c>
      <c r="F230" s="159" t="str">
        <f t="shared" si="1"/>
        <v>Aug-2022</v>
      </c>
      <c r="G230" s="6">
        <f t="shared" si="2"/>
        <v>35</v>
      </c>
      <c r="H230" s="45" t="s">
        <v>656</v>
      </c>
      <c r="I230" s="45" t="s">
        <v>25</v>
      </c>
      <c r="J230" s="151" t="s">
        <v>258</v>
      </c>
      <c r="K230" s="131">
        <f t="shared" si="3"/>
        <v>2022</v>
      </c>
      <c r="L230" s="133">
        <f t="shared" si="4"/>
        <v>0.1428571429</v>
      </c>
      <c r="M230" s="133">
        <f t="shared" si="5"/>
        <v>0</v>
      </c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</row>
    <row r="231" ht="18.75" customHeight="1">
      <c r="A231" s="76">
        <v>44798.0</v>
      </c>
      <c r="B231" s="158">
        <v>0.23472222222222222</v>
      </c>
      <c r="C231" s="45">
        <v>68.0</v>
      </c>
      <c r="D231" s="45">
        <v>11.0</v>
      </c>
      <c r="E231" s="77">
        <v>0.161764705882352</v>
      </c>
      <c r="F231" s="159" t="str">
        <f t="shared" si="1"/>
        <v>Aug-2022</v>
      </c>
      <c r="G231" s="6">
        <f t="shared" si="2"/>
        <v>35</v>
      </c>
      <c r="H231" s="45" t="s">
        <v>655</v>
      </c>
      <c r="I231" s="45" t="s">
        <v>25</v>
      </c>
      <c r="J231" s="146" t="s">
        <v>70</v>
      </c>
      <c r="K231" s="131">
        <f t="shared" si="3"/>
        <v>2022</v>
      </c>
      <c r="L231" s="133">
        <f t="shared" si="4"/>
        <v>0.1617647059</v>
      </c>
      <c r="M231" s="133">
        <f t="shared" si="5"/>
        <v>0</v>
      </c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</row>
    <row r="232" ht="18.75" customHeight="1">
      <c r="A232" s="76">
        <v>44800.0</v>
      </c>
      <c r="B232" s="158">
        <v>0.1951388888888889</v>
      </c>
      <c r="C232" s="45">
        <v>69.0</v>
      </c>
      <c r="D232" s="45">
        <v>10.0</v>
      </c>
      <c r="E232" s="77">
        <v>0.144927536231884</v>
      </c>
      <c r="F232" s="159" t="str">
        <f t="shared" si="1"/>
        <v>Aug-2022</v>
      </c>
      <c r="G232" s="6">
        <f t="shared" si="2"/>
        <v>35</v>
      </c>
      <c r="H232" s="45" t="s">
        <v>655</v>
      </c>
      <c r="I232" s="45" t="s">
        <v>31</v>
      </c>
      <c r="J232" s="45" t="s">
        <v>45</v>
      </c>
      <c r="K232" s="131">
        <f t="shared" si="3"/>
        <v>2022</v>
      </c>
      <c r="L232" s="133">
        <f t="shared" si="4"/>
        <v>0.1449275362</v>
      </c>
      <c r="M232" s="133">
        <f t="shared" si="5"/>
        <v>0</v>
      </c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</row>
    <row r="233" ht="18.75" customHeight="1">
      <c r="A233" s="76">
        <v>44802.0</v>
      </c>
      <c r="B233" s="158">
        <v>0.38958333333333334</v>
      </c>
      <c r="C233" s="45">
        <v>49.0</v>
      </c>
      <c r="D233" s="45">
        <v>13.0</v>
      </c>
      <c r="E233" s="77">
        <v>0.265306122448979</v>
      </c>
      <c r="F233" s="159" t="str">
        <f t="shared" si="1"/>
        <v>Aug-2022</v>
      </c>
      <c r="G233" s="6">
        <f t="shared" si="2"/>
        <v>35</v>
      </c>
      <c r="H233" s="45" t="s">
        <v>655</v>
      </c>
      <c r="I233" s="45" t="s">
        <v>31</v>
      </c>
      <c r="J233" s="45" t="s">
        <v>45</v>
      </c>
      <c r="K233" s="131">
        <f t="shared" si="3"/>
        <v>2022</v>
      </c>
      <c r="L233" s="133">
        <f t="shared" si="4"/>
        <v>0.2653061224</v>
      </c>
      <c r="M233" s="133">
        <f t="shared" si="5"/>
        <v>0</v>
      </c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</row>
    <row r="234" ht="18.75" customHeight="1">
      <c r="A234" s="76">
        <v>44802.0</v>
      </c>
      <c r="B234" s="158">
        <v>0.38958333333333334</v>
      </c>
      <c r="C234" s="45">
        <v>35.0</v>
      </c>
      <c r="D234" s="45">
        <v>2.0</v>
      </c>
      <c r="E234" s="77">
        <v>0.0571428571428571</v>
      </c>
      <c r="F234" s="159" t="str">
        <f t="shared" si="1"/>
        <v>Aug-2022</v>
      </c>
      <c r="G234" s="6">
        <f t="shared" si="2"/>
        <v>35</v>
      </c>
      <c r="H234" s="45" t="s">
        <v>656</v>
      </c>
      <c r="I234" s="45" t="s">
        <v>25</v>
      </c>
      <c r="J234" s="146" t="s">
        <v>70</v>
      </c>
      <c r="K234" s="131">
        <f t="shared" si="3"/>
        <v>2022</v>
      </c>
      <c r="L234" s="133">
        <f t="shared" si="4"/>
        <v>0.05714285714</v>
      </c>
      <c r="M234" s="133">
        <f t="shared" si="5"/>
        <v>0</v>
      </c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</row>
    <row r="235" ht="18.75" customHeight="1">
      <c r="A235" s="76">
        <v>44802.0</v>
      </c>
      <c r="B235" s="158">
        <v>0.38958333333333334</v>
      </c>
      <c r="C235" s="45">
        <v>40.0</v>
      </c>
      <c r="D235" s="45">
        <v>12.0</v>
      </c>
      <c r="E235" s="77">
        <v>0.3</v>
      </c>
      <c r="F235" s="159" t="str">
        <f t="shared" si="1"/>
        <v>Aug-2022</v>
      </c>
      <c r="G235" s="6">
        <f t="shared" si="2"/>
        <v>35</v>
      </c>
      <c r="H235" s="45" t="s">
        <v>657</v>
      </c>
      <c r="I235" s="45" t="s">
        <v>25</v>
      </c>
      <c r="J235" s="151" t="s">
        <v>238</v>
      </c>
      <c r="K235" s="131">
        <f t="shared" si="3"/>
        <v>2022</v>
      </c>
      <c r="L235" s="133">
        <f t="shared" si="4"/>
        <v>0.3</v>
      </c>
      <c r="M235" s="133">
        <f t="shared" si="5"/>
        <v>0</v>
      </c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</row>
    <row r="236" ht="18.75" customHeight="1">
      <c r="A236" s="160">
        <v>44805.0</v>
      </c>
      <c r="B236" s="157">
        <v>0.3541666666666667</v>
      </c>
      <c r="C236" s="39">
        <v>86.0</v>
      </c>
      <c r="D236" s="39">
        <v>10.0</v>
      </c>
      <c r="E236" s="133">
        <v>0.116279069767441</v>
      </c>
      <c r="F236" s="159" t="str">
        <f t="shared" si="1"/>
        <v>Sep-2022</v>
      </c>
      <c r="G236" s="6">
        <f t="shared" si="2"/>
        <v>36</v>
      </c>
      <c r="H236" s="39"/>
      <c r="I236" s="39" t="s">
        <v>25</v>
      </c>
      <c r="J236" s="146" t="s">
        <v>70</v>
      </c>
      <c r="K236" s="131">
        <f t="shared" si="3"/>
        <v>2022</v>
      </c>
      <c r="L236" s="133">
        <f t="shared" si="4"/>
        <v>0.1162790698</v>
      </c>
      <c r="M236" s="133">
        <f t="shared" si="5"/>
        <v>0</v>
      </c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</row>
    <row r="237" ht="18.75" customHeight="1">
      <c r="A237" s="160">
        <v>44805.0</v>
      </c>
      <c r="B237" s="157">
        <v>0.3541666666666667</v>
      </c>
      <c r="C237" s="39">
        <v>37.0</v>
      </c>
      <c r="D237" s="39">
        <v>2.0</v>
      </c>
      <c r="E237" s="133">
        <v>0.054054054054054</v>
      </c>
      <c r="F237" s="159" t="str">
        <f t="shared" si="1"/>
        <v>Sep-2022</v>
      </c>
      <c r="G237" s="6">
        <f t="shared" si="2"/>
        <v>36</v>
      </c>
      <c r="H237" s="39"/>
      <c r="I237" s="39" t="s">
        <v>25</v>
      </c>
      <c r="J237" s="146" t="s">
        <v>70</v>
      </c>
      <c r="K237" s="131">
        <f t="shared" si="3"/>
        <v>2022</v>
      </c>
      <c r="L237" s="133">
        <f t="shared" si="4"/>
        <v>0.05405405405</v>
      </c>
      <c r="M237" s="133">
        <f t="shared" si="5"/>
        <v>0</v>
      </c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</row>
    <row r="238" ht="18.75" customHeight="1">
      <c r="A238" s="160">
        <v>44805.0</v>
      </c>
      <c r="B238" s="157">
        <v>0.3541666666666667</v>
      </c>
      <c r="C238" s="39">
        <v>29.0</v>
      </c>
      <c r="D238" s="39">
        <v>3.0</v>
      </c>
      <c r="E238" s="133">
        <v>0.103448275862068</v>
      </c>
      <c r="F238" s="159" t="str">
        <f t="shared" si="1"/>
        <v>Sep-2022</v>
      </c>
      <c r="G238" s="6">
        <f t="shared" si="2"/>
        <v>36</v>
      </c>
      <c r="H238" s="39"/>
      <c r="I238" s="39" t="s">
        <v>25</v>
      </c>
      <c r="J238" s="146" t="s">
        <v>70</v>
      </c>
      <c r="K238" s="131">
        <f t="shared" si="3"/>
        <v>2022</v>
      </c>
      <c r="L238" s="133">
        <f t="shared" si="4"/>
        <v>0.1034482759</v>
      </c>
      <c r="M238" s="133">
        <f t="shared" si="5"/>
        <v>0</v>
      </c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</row>
    <row r="239" ht="18.75" customHeight="1">
      <c r="A239" s="160">
        <v>44805.0</v>
      </c>
      <c r="B239" s="157">
        <v>0.3541666666666667</v>
      </c>
      <c r="C239" s="39">
        <v>24.0</v>
      </c>
      <c r="D239" s="39">
        <v>1.0</v>
      </c>
      <c r="E239" s="133">
        <v>0.0416666666666666</v>
      </c>
      <c r="F239" s="159" t="str">
        <f t="shared" si="1"/>
        <v>Sep-2022</v>
      </c>
      <c r="G239" s="6">
        <f t="shared" si="2"/>
        <v>36</v>
      </c>
      <c r="H239" s="39"/>
      <c r="I239" s="39" t="s">
        <v>25</v>
      </c>
      <c r="J239" s="146" t="s">
        <v>70</v>
      </c>
      <c r="K239" s="131">
        <f t="shared" si="3"/>
        <v>2022</v>
      </c>
      <c r="L239" s="133">
        <f t="shared" si="4"/>
        <v>0.04166666667</v>
      </c>
      <c r="M239" s="133">
        <f t="shared" si="5"/>
        <v>0</v>
      </c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</row>
    <row r="240" ht="18.75" customHeight="1">
      <c r="A240" s="160">
        <v>44805.0</v>
      </c>
      <c r="B240" s="157">
        <v>0.3541666666666667</v>
      </c>
      <c r="C240" s="39">
        <v>24.0</v>
      </c>
      <c r="D240" s="39">
        <v>2.0</v>
      </c>
      <c r="E240" s="133">
        <v>0.0833333333333333</v>
      </c>
      <c r="F240" s="159" t="str">
        <f t="shared" si="1"/>
        <v>Sep-2022</v>
      </c>
      <c r="G240" s="6">
        <f t="shared" si="2"/>
        <v>36</v>
      </c>
      <c r="H240" s="39"/>
      <c r="I240" s="39" t="s">
        <v>25</v>
      </c>
      <c r="J240" s="146" t="s">
        <v>70</v>
      </c>
      <c r="K240" s="131">
        <f t="shared" si="3"/>
        <v>2022</v>
      </c>
      <c r="L240" s="133">
        <f t="shared" si="4"/>
        <v>0.08333333333</v>
      </c>
      <c r="M240" s="133">
        <f t="shared" si="5"/>
        <v>0</v>
      </c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</row>
    <row r="241" ht="18.75" customHeight="1">
      <c r="A241" s="160">
        <v>44805.0</v>
      </c>
      <c r="B241" s="157">
        <v>0.3541666666666667</v>
      </c>
      <c r="C241" s="39">
        <v>8.0</v>
      </c>
      <c r="D241" s="39">
        <v>0.0</v>
      </c>
      <c r="E241" s="133">
        <v>0.0</v>
      </c>
      <c r="F241" s="159" t="str">
        <f t="shared" si="1"/>
        <v>Sep-2022</v>
      </c>
      <c r="G241" s="6">
        <f t="shared" si="2"/>
        <v>36</v>
      </c>
      <c r="H241" s="39"/>
      <c r="I241" s="39" t="s">
        <v>25</v>
      </c>
      <c r="J241" s="146" t="s">
        <v>70</v>
      </c>
      <c r="K241" s="131">
        <f t="shared" si="3"/>
        <v>2022</v>
      </c>
      <c r="L241" s="133">
        <f t="shared" si="4"/>
        <v>0</v>
      </c>
      <c r="M241" s="133">
        <f t="shared" si="5"/>
        <v>0</v>
      </c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</row>
    <row r="242" ht="18.75" customHeight="1">
      <c r="A242" s="160">
        <v>44806.0</v>
      </c>
      <c r="B242" s="157">
        <v>0.4708333333333333</v>
      </c>
      <c r="C242" s="39">
        <v>548.0</v>
      </c>
      <c r="D242" s="39">
        <v>13.0</v>
      </c>
      <c r="E242" s="133">
        <v>0.0237226277372262</v>
      </c>
      <c r="F242" s="159" t="str">
        <f t="shared" si="1"/>
        <v>Sep-2022</v>
      </c>
      <c r="G242" s="6">
        <f t="shared" si="2"/>
        <v>36</v>
      </c>
      <c r="H242" s="39"/>
      <c r="I242" s="39" t="s">
        <v>25</v>
      </c>
      <c r="J242" s="146" t="s">
        <v>279</v>
      </c>
      <c r="K242" s="131">
        <f t="shared" si="3"/>
        <v>2022</v>
      </c>
      <c r="L242" s="133">
        <f t="shared" si="4"/>
        <v>0.02372262774</v>
      </c>
      <c r="M242" s="133">
        <f t="shared" si="5"/>
        <v>0</v>
      </c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</row>
    <row r="243" ht="18.75" customHeight="1">
      <c r="A243" s="160">
        <v>44806.0</v>
      </c>
      <c r="B243" s="157">
        <v>0.21666666666666667</v>
      </c>
      <c r="C243" s="39">
        <v>59.0</v>
      </c>
      <c r="D243" s="39">
        <v>8.0</v>
      </c>
      <c r="E243" s="133">
        <v>0.135593220338983</v>
      </c>
      <c r="F243" s="159" t="str">
        <f t="shared" si="1"/>
        <v>Sep-2022</v>
      </c>
      <c r="G243" s="6">
        <f t="shared" si="2"/>
        <v>36</v>
      </c>
      <c r="H243" s="39"/>
      <c r="I243" s="39" t="s">
        <v>25</v>
      </c>
      <c r="J243" s="146" t="s">
        <v>279</v>
      </c>
      <c r="K243" s="131">
        <f t="shared" si="3"/>
        <v>2022</v>
      </c>
      <c r="L243" s="133">
        <f t="shared" si="4"/>
        <v>0.1355932203</v>
      </c>
      <c r="M243" s="133">
        <f t="shared" si="5"/>
        <v>0</v>
      </c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</row>
    <row r="244" ht="18.75" customHeight="1">
      <c r="A244" s="160">
        <v>44807.0</v>
      </c>
      <c r="B244" s="157">
        <v>0.18472222222222223</v>
      </c>
      <c r="C244" s="39">
        <v>66.0</v>
      </c>
      <c r="D244" s="39">
        <v>4.0</v>
      </c>
      <c r="E244" s="133">
        <v>0.0606060606060606</v>
      </c>
      <c r="F244" s="159" t="str">
        <f t="shared" si="1"/>
        <v>Sep-2022</v>
      </c>
      <c r="G244" s="6">
        <f t="shared" si="2"/>
        <v>36</v>
      </c>
      <c r="H244" s="39"/>
      <c r="I244" s="39" t="s">
        <v>25</v>
      </c>
      <c r="J244" s="146" t="s">
        <v>238</v>
      </c>
      <c r="K244" s="131">
        <f t="shared" si="3"/>
        <v>2022</v>
      </c>
      <c r="L244" s="133">
        <f t="shared" si="4"/>
        <v>0.06060606061</v>
      </c>
      <c r="M244" s="133">
        <f t="shared" si="5"/>
        <v>0</v>
      </c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</row>
    <row r="245" ht="18.75" customHeight="1">
      <c r="A245" s="160">
        <v>44808.0</v>
      </c>
      <c r="B245" s="157">
        <v>0.1798611111111111</v>
      </c>
      <c r="C245" s="39">
        <v>98.0</v>
      </c>
      <c r="D245" s="39">
        <v>4.0</v>
      </c>
      <c r="E245" s="133">
        <v>0.0408163265306122</v>
      </c>
      <c r="F245" s="159" t="str">
        <f t="shared" si="1"/>
        <v>Sep-2022</v>
      </c>
      <c r="G245" s="6">
        <f t="shared" si="2"/>
        <v>36</v>
      </c>
      <c r="H245" s="39"/>
      <c r="I245" s="39" t="s">
        <v>25</v>
      </c>
      <c r="J245" s="146" t="s">
        <v>26</v>
      </c>
      <c r="K245" s="131">
        <f t="shared" si="3"/>
        <v>2022</v>
      </c>
      <c r="L245" s="133">
        <f t="shared" si="4"/>
        <v>0.04081632653</v>
      </c>
      <c r="M245" s="133">
        <f t="shared" si="5"/>
        <v>0</v>
      </c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</row>
    <row r="246" ht="18.75" customHeight="1">
      <c r="A246" s="160">
        <v>44808.0</v>
      </c>
      <c r="B246" s="157">
        <v>0.4201388888888889</v>
      </c>
      <c r="C246" s="39">
        <v>53.0</v>
      </c>
      <c r="D246" s="39">
        <v>2.0</v>
      </c>
      <c r="E246" s="133">
        <v>0.0377358490566037</v>
      </c>
      <c r="F246" s="159" t="str">
        <f t="shared" si="1"/>
        <v>Sep-2022</v>
      </c>
      <c r="G246" s="6">
        <f t="shared" si="2"/>
        <v>36</v>
      </c>
      <c r="H246" s="39"/>
      <c r="I246" s="39" t="s">
        <v>25</v>
      </c>
      <c r="J246" s="146" t="s">
        <v>529</v>
      </c>
      <c r="K246" s="131">
        <f t="shared" si="3"/>
        <v>2022</v>
      </c>
      <c r="L246" s="133">
        <f t="shared" si="4"/>
        <v>0.03773584906</v>
      </c>
      <c r="M246" s="133">
        <f t="shared" si="5"/>
        <v>0</v>
      </c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</row>
    <row r="247" ht="18.75" customHeight="1">
      <c r="A247" s="160">
        <v>44809.0</v>
      </c>
      <c r="B247" s="157">
        <v>0.38055555555555554</v>
      </c>
      <c r="C247" s="39">
        <v>107.0</v>
      </c>
      <c r="D247" s="39">
        <v>9.0</v>
      </c>
      <c r="E247" s="133">
        <v>0.0841121495327102</v>
      </c>
      <c r="F247" s="159" t="str">
        <f t="shared" si="1"/>
        <v>Sep-2022</v>
      </c>
      <c r="G247" s="6">
        <f t="shared" si="2"/>
        <v>36</v>
      </c>
      <c r="H247" s="39"/>
      <c r="I247" s="39" t="s">
        <v>31</v>
      </c>
      <c r="J247" s="39" t="s">
        <v>45</v>
      </c>
      <c r="K247" s="131">
        <f t="shared" si="3"/>
        <v>2022</v>
      </c>
      <c r="L247" s="133">
        <f t="shared" si="4"/>
        <v>0.08411214953</v>
      </c>
      <c r="M247" s="133">
        <f t="shared" si="5"/>
        <v>0</v>
      </c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</row>
    <row r="248" ht="18.75" customHeight="1">
      <c r="A248" s="160">
        <v>44809.0</v>
      </c>
      <c r="B248" s="157">
        <v>0.24097222222222223</v>
      </c>
      <c r="C248" s="39">
        <v>65.0</v>
      </c>
      <c r="D248" s="39">
        <v>2.0</v>
      </c>
      <c r="E248" s="133">
        <v>0.0307692307692307</v>
      </c>
      <c r="F248" s="159" t="str">
        <f t="shared" si="1"/>
        <v>Sep-2022</v>
      </c>
      <c r="G248" s="6">
        <f t="shared" si="2"/>
        <v>36</v>
      </c>
      <c r="H248" s="39"/>
      <c r="I248" s="39" t="s">
        <v>25</v>
      </c>
      <c r="J248" s="146" t="s">
        <v>70</v>
      </c>
      <c r="K248" s="131">
        <f t="shared" si="3"/>
        <v>2022</v>
      </c>
      <c r="L248" s="133">
        <f t="shared" si="4"/>
        <v>0.03076923077</v>
      </c>
      <c r="M248" s="133">
        <f t="shared" si="5"/>
        <v>0</v>
      </c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</row>
    <row r="249" ht="18.75" customHeight="1">
      <c r="A249" s="160">
        <v>44809.0</v>
      </c>
      <c r="B249" s="157">
        <v>0.38055555555555554</v>
      </c>
      <c r="C249" s="39">
        <v>49.0</v>
      </c>
      <c r="D249" s="39">
        <v>1.0</v>
      </c>
      <c r="E249" s="133">
        <v>0.0204081632653061</v>
      </c>
      <c r="F249" s="159" t="str">
        <f t="shared" si="1"/>
        <v>Sep-2022</v>
      </c>
      <c r="G249" s="6">
        <f t="shared" si="2"/>
        <v>36</v>
      </c>
      <c r="H249" s="39"/>
      <c r="I249" s="39" t="s">
        <v>31</v>
      </c>
      <c r="J249" s="39" t="s">
        <v>45</v>
      </c>
      <c r="K249" s="131">
        <f t="shared" si="3"/>
        <v>2022</v>
      </c>
      <c r="L249" s="133">
        <f t="shared" si="4"/>
        <v>0.02040816327</v>
      </c>
      <c r="M249" s="133">
        <f t="shared" si="5"/>
        <v>0</v>
      </c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</row>
    <row r="250" ht="18.75" customHeight="1">
      <c r="A250" s="160">
        <v>44809.0</v>
      </c>
      <c r="B250" s="157">
        <v>0.38055555555555554</v>
      </c>
      <c r="C250" s="39">
        <v>47.0</v>
      </c>
      <c r="D250" s="39">
        <v>1.0</v>
      </c>
      <c r="E250" s="133">
        <v>0.0212765957446808</v>
      </c>
      <c r="F250" s="159" t="str">
        <f t="shared" si="1"/>
        <v>Sep-2022</v>
      </c>
      <c r="G250" s="6">
        <f t="shared" si="2"/>
        <v>36</v>
      </c>
      <c r="H250" s="39"/>
      <c r="I250" s="39" t="s">
        <v>31</v>
      </c>
      <c r="J250" s="39" t="s">
        <v>45</v>
      </c>
      <c r="K250" s="131">
        <f t="shared" si="3"/>
        <v>2022</v>
      </c>
      <c r="L250" s="133">
        <f t="shared" si="4"/>
        <v>0.02127659574</v>
      </c>
      <c r="M250" s="133">
        <f t="shared" si="5"/>
        <v>0</v>
      </c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</row>
    <row r="251" ht="18.75" customHeight="1">
      <c r="A251" s="160">
        <v>44809.0</v>
      </c>
      <c r="B251" s="157">
        <v>0.38055555555555554</v>
      </c>
      <c r="C251" s="39">
        <v>23.0</v>
      </c>
      <c r="D251" s="39">
        <v>1.0</v>
      </c>
      <c r="E251" s="133">
        <v>0.0434782608695652</v>
      </c>
      <c r="F251" s="159" t="str">
        <f t="shared" si="1"/>
        <v>Sep-2022</v>
      </c>
      <c r="G251" s="6">
        <f t="shared" si="2"/>
        <v>36</v>
      </c>
      <c r="H251" s="39"/>
      <c r="I251" s="39" t="s">
        <v>31</v>
      </c>
      <c r="J251" s="39" t="s">
        <v>45</v>
      </c>
      <c r="K251" s="131">
        <f t="shared" si="3"/>
        <v>2022</v>
      </c>
      <c r="L251" s="133">
        <f t="shared" si="4"/>
        <v>0.04347826087</v>
      </c>
      <c r="M251" s="133">
        <f t="shared" si="5"/>
        <v>0</v>
      </c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</row>
    <row r="252" ht="18.75" customHeight="1">
      <c r="A252" s="160">
        <v>44811.0</v>
      </c>
      <c r="B252" s="157">
        <v>0.3715277777777778</v>
      </c>
      <c r="C252" s="39">
        <v>49.0</v>
      </c>
      <c r="D252" s="39">
        <v>3.0</v>
      </c>
      <c r="E252" s="133">
        <v>0.0612244897959183</v>
      </c>
      <c r="F252" s="159" t="str">
        <f t="shared" si="1"/>
        <v>Sep-2022</v>
      </c>
      <c r="G252" s="6">
        <f t="shared" si="2"/>
        <v>37</v>
      </c>
      <c r="H252" s="39"/>
      <c r="I252" s="39" t="s">
        <v>25</v>
      </c>
      <c r="J252" s="146" t="s">
        <v>232</v>
      </c>
      <c r="K252" s="131">
        <f t="shared" si="3"/>
        <v>2022</v>
      </c>
      <c r="L252" s="133">
        <f t="shared" si="4"/>
        <v>0.0612244898</v>
      </c>
      <c r="M252" s="133">
        <f t="shared" si="5"/>
        <v>0</v>
      </c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</row>
    <row r="253" ht="18.75" customHeight="1">
      <c r="A253" s="160">
        <v>44812.0</v>
      </c>
      <c r="B253" s="157">
        <v>0.1875</v>
      </c>
      <c r="C253" s="39">
        <v>409.0</v>
      </c>
      <c r="D253" s="39">
        <v>4.0</v>
      </c>
      <c r="E253" s="133">
        <v>0.00977995110024449</v>
      </c>
      <c r="F253" s="159" t="str">
        <f t="shared" si="1"/>
        <v>Sep-2022</v>
      </c>
      <c r="G253" s="6">
        <f t="shared" si="2"/>
        <v>37</v>
      </c>
      <c r="H253" s="39"/>
      <c r="I253" s="39" t="s">
        <v>25</v>
      </c>
      <c r="J253" s="146" t="s">
        <v>279</v>
      </c>
      <c r="K253" s="131">
        <f t="shared" si="3"/>
        <v>2022</v>
      </c>
      <c r="L253" s="133">
        <f t="shared" si="4"/>
        <v>0.0097799511</v>
      </c>
      <c r="M253" s="133">
        <f t="shared" si="5"/>
        <v>0</v>
      </c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</row>
    <row r="254" ht="18.75" customHeight="1">
      <c r="A254" s="160">
        <v>44812.0</v>
      </c>
      <c r="B254" s="157">
        <v>0.40694444444444444</v>
      </c>
      <c r="C254" s="39">
        <v>67.0</v>
      </c>
      <c r="D254" s="39">
        <v>5.0</v>
      </c>
      <c r="E254" s="133">
        <v>0.0746268656716417</v>
      </c>
      <c r="F254" s="159" t="str">
        <f t="shared" si="1"/>
        <v>Sep-2022</v>
      </c>
      <c r="G254" s="6">
        <f t="shared" si="2"/>
        <v>37</v>
      </c>
      <c r="H254" s="39"/>
      <c r="I254" s="39" t="s">
        <v>31</v>
      </c>
      <c r="J254" s="45" t="s">
        <v>33</v>
      </c>
      <c r="K254" s="131">
        <f t="shared" si="3"/>
        <v>2022</v>
      </c>
      <c r="L254" s="133">
        <f t="shared" si="4"/>
        <v>0.07462686567</v>
      </c>
      <c r="M254" s="133">
        <f t="shared" si="5"/>
        <v>0</v>
      </c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</row>
    <row r="255" ht="18.75" customHeight="1">
      <c r="A255" s="160">
        <v>44813.0</v>
      </c>
      <c r="B255" s="157">
        <v>0.14027777777777778</v>
      </c>
      <c r="C255" s="39">
        <v>61.0</v>
      </c>
      <c r="D255" s="39">
        <v>6.0</v>
      </c>
      <c r="E255" s="133">
        <v>0.0983606557377049</v>
      </c>
      <c r="F255" s="159" t="str">
        <f t="shared" si="1"/>
        <v>Sep-2022</v>
      </c>
      <c r="G255" s="6">
        <f t="shared" si="2"/>
        <v>37</v>
      </c>
      <c r="H255" s="39"/>
      <c r="I255" s="39" t="s">
        <v>25</v>
      </c>
      <c r="J255" s="146" t="s">
        <v>26</v>
      </c>
      <c r="K255" s="131">
        <f t="shared" si="3"/>
        <v>2022</v>
      </c>
      <c r="L255" s="133">
        <f t="shared" si="4"/>
        <v>0.09836065574</v>
      </c>
      <c r="M255" s="133">
        <f t="shared" si="5"/>
        <v>0</v>
      </c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</row>
    <row r="256" ht="18.75" customHeight="1">
      <c r="A256" s="160">
        <v>44814.0</v>
      </c>
      <c r="B256" s="157">
        <v>0.3736111111111111</v>
      </c>
      <c r="C256" s="39">
        <v>521.0</v>
      </c>
      <c r="D256" s="39">
        <v>16.0</v>
      </c>
      <c r="E256" s="133">
        <v>0.0307101727447216</v>
      </c>
      <c r="F256" s="159" t="str">
        <f t="shared" si="1"/>
        <v>Sep-2022</v>
      </c>
      <c r="G256" s="6">
        <f t="shared" si="2"/>
        <v>37</v>
      </c>
      <c r="H256" s="39"/>
      <c r="I256" s="39" t="s">
        <v>25</v>
      </c>
      <c r="J256" s="146" t="s">
        <v>279</v>
      </c>
      <c r="K256" s="131">
        <f t="shared" si="3"/>
        <v>2022</v>
      </c>
      <c r="L256" s="133">
        <f t="shared" si="4"/>
        <v>0.03071017274</v>
      </c>
      <c r="M256" s="133">
        <f t="shared" si="5"/>
        <v>0</v>
      </c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</row>
    <row r="257" ht="18.75" customHeight="1">
      <c r="A257" s="160">
        <v>44814.0</v>
      </c>
      <c r="B257" s="157">
        <v>0.07152777777777777</v>
      </c>
      <c r="C257" s="39">
        <v>69.0</v>
      </c>
      <c r="D257" s="39">
        <v>2.0</v>
      </c>
      <c r="E257" s="133">
        <v>0.0289855072463768</v>
      </c>
      <c r="F257" s="159" t="str">
        <f t="shared" si="1"/>
        <v>Sep-2022</v>
      </c>
      <c r="G257" s="6">
        <f t="shared" si="2"/>
        <v>37</v>
      </c>
      <c r="H257" s="39"/>
      <c r="I257" s="39" t="s">
        <v>25</v>
      </c>
      <c r="J257" s="146" t="s">
        <v>212</v>
      </c>
      <c r="K257" s="131">
        <f t="shared" si="3"/>
        <v>2022</v>
      </c>
      <c r="L257" s="133">
        <f t="shared" si="4"/>
        <v>0.02898550725</v>
      </c>
      <c r="M257" s="133">
        <f t="shared" si="5"/>
        <v>0</v>
      </c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</row>
    <row r="258" ht="18.75" customHeight="1">
      <c r="A258" s="160">
        <v>44814.0</v>
      </c>
      <c r="B258" s="157">
        <v>0.2513888888888889</v>
      </c>
      <c r="C258" s="39">
        <v>49.0</v>
      </c>
      <c r="D258" s="39">
        <v>5.0</v>
      </c>
      <c r="E258" s="133">
        <v>0.10204081632653</v>
      </c>
      <c r="F258" s="159" t="str">
        <f t="shared" si="1"/>
        <v>Sep-2022</v>
      </c>
      <c r="G258" s="6">
        <f t="shared" si="2"/>
        <v>37</v>
      </c>
      <c r="H258" s="39"/>
      <c r="I258" s="39" t="s">
        <v>25</v>
      </c>
      <c r="J258" s="146" t="s">
        <v>238</v>
      </c>
      <c r="K258" s="131">
        <f t="shared" si="3"/>
        <v>2022</v>
      </c>
      <c r="L258" s="133">
        <f t="shared" si="4"/>
        <v>0.1020408163</v>
      </c>
      <c r="M258" s="133">
        <f t="shared" si="5"/>
        <v>0</v>
      </c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</row>
    <row r="259" ht="18.75" customHeight="1">
      <c r="A259" s="160">
        <v>44816.0</v>
      </c>
      <c r="B259" s="157">
        <v>0.3388888888888889</v>
      </c>
      <c r="C259" s="39">
        <v>96.0</v>
      </c>
      <c r="D259" s="39">
        <v>2.0</v>
      </c>
      <c r="E259" s="133">
        <v>0.0208333333333333</v>
      </c>
      <c r="F259" s="159" t="str">
        <f t="shared" si="1"/>
        <v>Sep-2022</v>
      </c>
      <c r="G259" s="6">
        <f t="shared" si="2"/>
        <v>37</v>
      </c>
      <c r="H259" s="39"/>
      <c r="I259" s="39" t="s">
        <v>31</v>
      </c>
      <c r="J259" s="45" t="s">
        <v>33</v>
      </c>
      <c r="K259" s="131">
        <f t="shared" si="3"/>
        <v>2022</v>
      </c>
      <c r="L259" s="133">
        <f t="shared" si="4"/>
        <v>0.02083333333</v>
      </c>
      <c r="M259" s="133">
        <f t="shared" si="5"/>
        <v>0</v>
      </c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</row>
    <row r="260" ht="18.75" customHeight="1">
      <c r="A260" s="160">
        <v>44817.0</v>
      </c>
      <c r="B260" s="157">
        <v>0.35208333333333336</v>
      </c>
      <c r="C260" s="39">
        <v>69.0</v>
      </c>
      <c r="D260" s="39">
        <v>7.0</v>
      </c>
      <c r="E260" s="133">
        <v>0.101449275362318</v>
      </c>
      <c r="F260" s="159" t="str">
        <f t="shared" si="1"/>
        <v>Sep-2022</v>
      </c>
      <c r="G260" s="6">
        <f t="shared" si="2"/>
        <v>37</v>
      </c>
      <c r="H260" s="39"/>
      <c r="I260" s="39" t="s">
        <v>31</v>
      </c>
      <c r="J260" s="39" t="s">
        <v>286</v>
      </c>
      <c r="K260" s="131">
        <f t="shared" si="3"/>
        <v>2022</v>
      </c>
      <c r="L260" s="133">
        <f t="shared" si="4"/>
        <v>0.1014492754</v>
      </c>
      <c r="M260" s="133">
        <f t="shared" si="5"/>
        <v>0</v>
      </c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</row>
    <row r="261" ht="18.75" customHeight="1">
      <c r="A261" s="160">
        <v>44817.0</v>
      </c>
      <c r="B261" s="157">
        <v>0.35208333333333336</v>
      </c>
      <c r="C261" s="39">
        <v>42.0</v>
      </c>
      <c r="D261" s="39">
        <v>0.0</v>
      </c>
      <c r="E261" s="133">
        <v>0.0</v>
      </c>
      <c r="F261" s="159" t="str">
        <f t="shared" si="1"/>
        <v>Sep-2022</v>
      </c>
      <c r="G261" s="6">
        <f t="shared" si="2"/>
        <v>37</v>
      </c>
      <c r="H261" s="39"/>
      <c r="I261" s="39" t="s">
        <v>31</v>
      </c>
      <c r="J261" s="39" t="s">
        <v>286</v>
      </c>
      <c r="K261" s="131">
        <f t="shared" si="3"/>
        <v>2022</v>
      </c>
      <c r="L261" s="133">
        <f t="shared" si="4"/>
        <v>0</v>
      </c>
      <c r="M261" s="133">
        <f t="shared" si="5"/>
        <v>0</v>
      </c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</row>
    <row r="262" ht="18.75" customHeight="1">
      <c r="A262" s="160">
        <v>44818.0</v>
      </c>
      <c r="B262" s="157">
        <v>0.1</v>
      </c>
      <c r="C262" s="39">
        <v>52.0</v>
      </c>
      <c r="D262" s="39">
        <v>2.0</v>
      </c>
      <c r="E262" s="133">
        <v>0.0384615384615384</v>
      </c>
      <c r="F262" s="159" t="str">
        <f t="shared" si="1"/>
        <v>Sep-2022</v>
      </c>
      <c r="G262" s="6">
        <f t="shared" si="2"/>
        <v>38</v>
      </c>
      <c r="H262" s="39"/>
      <c r="I262" s="39" t="s">
        <v>31</v>
      </c>
      <c r="J262" s="39" t="s">
        <v>31</v>
      </c>
      <c r="K262" s="131">
        <f t="shared" si="3"/>
        <v>2022</v>
      </c>
      <c r="L262" s="133">
        <f t="shared" si="4"/>
        <v>0.03846153846</v>
      </c>
      <c r="M262" s="133">
        <f t="shared" si="5"/>
        <v>0</v>
      </c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</row>
    <row r="263" ht="18.75" customHeight="1">
      <c r="A263" s="160">
        <v>44819.0</v>
      </c>
      <c r="B263" s="157">
        <v>0.07569444444444444</v>
      </c>
      <c r="C263" s="39">
        <v>53.0</v>
      </c>
      <c r="D263" s="39">
        <v>1.0</v>
      </c>
      <c r="E263" s="133">
        <v>0.0188679245283018</v>
      </c>
      <c r="F263" s="159" t="str">
        <f t="shared" si="1"/>
        <v>Sep-2022</v>
      </c>
      <c r="G263" s="6">
        <f t="shared" si="2"/>
        <v>38</v>
      </c>
      <c r="H263" s="39"/>
      <c r="I263" s="39" t="s">
        <v>25</v>
      </c>
      <c r="J263" s="146" t="s">
        <v>212</v>
      </c>
      <c r="K263" s="131">
        <f t="shared" si="3"/>
        <v>2022</v>
      </c>
      <c r="L263" s="133">
        <f t="shared" si="4"/>
        <v>0.01886792453</v>
      </c>
      <c r="M263" s="133">
        <f t="shared" si="5"/>
        <v>0</v>
      </c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</row>
    <row r="264" ht="18.75" customHeight="1">
      <c r="A264" s="160">
        <v>44820.0</v>
      </c>
      <c r="B264" s="157">
        <v>0.44027777777777777</v>
      </c>
      <c r="C264" s="39">
        <v>72.0</v>
      </c>
      <c r="D264" s="39">
        <v>3.0</v>
      </c>
      <c r="E264" s="133">
        <v>0.0416666666666666</v>
      </c>
      <c r="F264" s="159" t="str">
        <f t="shared" si="1"/>
        <v>Sep-2022</v>
      </c>
      <c r="G264" s="6">
        <f t="shared" si="2"/>
        <v>38</v>
      </c>
      <c r="H264" s="39"/>
      <c r="I264" s="39" t="s">
        <v>31</v>
      </c>
      <c r="J264" s="39" t="s">
        <v>31</v>
      </c>
      <c r="K264" s="131">
        <f t="shared" si="3"/>
        <v>2022</v>
      </c>
      <c r="L264" s="133">
        <f t="shared" si="4"/>
        <v>0.04166666667</v>
      </c>
      <c r="M264" s="133">
        <f t="shared" si="5"/>
        <v>0</v>
      </c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</row>
    <row r="265" ht="18.75" customHeight="1">
      <c r="A265" s="160">
        <v>44820.0</v>
      </c>
      <c r="B265" s="157">
        <v>0.2590277777777778</v>
      </c>
      <c r="C265" s="39">
        <v>63.0</v>
      </c>
      <c r="D265" s="39">
        <v>3.0</v>
      </c>
      <c r="E265" s="133">
        <v>0.0476190476190476</v>
      </c>
      <c r="F265" s="159" t="str">
        <f t="shared" si="1"/>
        <v>Sep-2022</v>
      </c>
      <c r="G265" s="6">
        <f t="shared" si="2"/>
        <v>38</v>
      </c>
      <c r="H265" s="39"/>
      <c r="I265" s="39" t="s">
        <v>31</v>
      </c>
      <c r="J265" s="39" t="s">
        <v>286</v>
      </c>
      <c r="K265" s="131">
        <f t="shared" si="3"/>
        <v>2022</v>
      </c>
      <c r="L265" s="133">
        <f t="shared" si="4"/>
        <v>0.04761904762</v>
      </c>
      <c r="M265" s="133">
        <f t="shared" si="5"/>
        <v>0</v>
      </c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</row>
    <row r="266" ht="18.75" customHeight="1">
      <c r="A266" s="160">
        <v>44820.0</v>
      </c>
      <c r="B266" s="157">
        <v>0.2590277777777778</v>
      </c>
      <c r="C266" s="39">
        <v>55.0</v>
      </c>
      <c r="D266" s="39">
        <v>1.0</v>
      </c>
      <c r="E266" s="133">
        <v>0.0181818181818181</v>
      </c>
      <c r="F266" s="159" t="str">
        <f t="shared" si="1"/>
        <v>Sep-2022</v>
      </c>
      <c r="G266" s="6">
        <f t="shared" si="2"/>
        <v>38</v>
      </c>
      <c r="H266" s="39"/>
      <c r="I266" s="39" t="s">
        <v>31</v>
      </c>
      <c r="J266" s="39" t="s">
        <v>286</v>
      </c>
      <c r="K266" s="131">
        <f t="shared" si="3"/>
        <v>2022</v>
      </c>
      <c r="L266" s="133">
        <f t="shared" si="4"/>
        <v>0.01818181818</v>
      </c>
      <c r="M266" s="133">
        <f t="shared" si="5"/>
        <v>0</v>
      </c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</row>
    <row r="267" ht="18.75" customHeight="1">
      <c r="A267" s="160">
        <v>44820.0</v>
      </c>
      <c r="B267" s="157">
        <v>0.44027777777777777</v>
      </c>
      <c r="C267" s="39">
        <v>39.0</v>
      </c>
      <c r="D267" s="39">
        <v>3.0</v>
      </c>
      <c r="E267" s="133">
        <v>0.0769230769230769</v>
      </c>
      <c r="F267" s="159" t="str">
        <f t="shared" si="1"/>
        <v>Sep-2022</v>
      </c>
      <c r="G267" s="6">
        <f t="shared" si="2"/>
        <v>38</v>
      </c>
      <c r="H267" s="39"/>
      <c r="I267" s="39" t="s">
        <v>31</v>
      </c>
      <c r="J267" s="39" t="s">
        <v>31</v>
      </c>
      <c r="K267" s="131">
        <f t="shared" si="3"/>
        <v>2022</v>
      </c>
      <c r="L267" s="133">
        <f t="shared" si="4"/>
        <v>0.07692307692</v>
      </c>
      <c r="M267" s="133">
        <f t="shared" si="5"/>
        <v>0</v>
      </c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</row>
    <row r="268" ht="18.75" customHeight="1">
      <c r="A268" s="160">
        <v>44820.0</v>
      </c>
      <c r="B268" s="157">
        <v>0.44027777777777777</v>
      </c>
      <c r="C268" s="39">
        <v>34.0</v>
      </c>
      <c r="D268" s="39">
        <v>1.0</v>
      </c>
      <c r="E268" s="133">
        <v>0.0294117647058823</v>
      </c>
      <c r="F268" s="159" t="str">
        <f t="shared" si="1"/>
        <v>Sep-2022</v>
      </c>
      <c r="G268" s="6">
        <f t="shared" si="2"/>
        <v>38</v>
      </c>
      <c r="H268" s="39"/>
      <c r="I268" s="39" t="s">
        <v>31</v>
      </c>
      <c r="J268" s="39" t="s">
        <v>31</v>
      </c>
      <c r="K268" s="131">
        <f t="shared" si="3"/>
        <v>2022</v>
      </c>
      <c r="L268" s="133">
        <f t="shared" si="4"/>
        <v>0.02941176471</v>
      </c>
      <c r="M268" s="133">
        <f t="shared" si="5"/>
        <v>0</v>
      </c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</row>
    <row r="269" ht="18.75" customHeight="1">
      <c r="A269" s="160">
        <v>44820.0</v>
      </c>
      <c r="B269" s="157">
        <v>0.2590277777777778</v>
      </c>
      <c r="C269" s="39">
        <v>24.0</v>
      </c>
      <c r="D269" s="39">
        <v>1.0</v>
      </c>
      <c r="E269" s="133">
        <v>0.0416666666666666</v>
      </c>
      <c r="F269" s="159" t="str">
        <f t="shared" si="1"/>
        <v>Sep-2022</v>
      </c>
      <c r="G269" s="6">
        <f t="shared" si="2"/>
        <v>38</v>
      </c>
      <c r="H269" s="39"/>
      <c r="I269" s="39" t="s">
        <v>31</v>
      </c>
      <c r="J269" s="39" t="s">
        <v>286</v>
      </c>
      <c r="K269" s="131">
        <f t="shared" si="3"/>
        <v>2022</v>
      </c>
      <c r="L269" s="133">
        <f t="shared" si="4"/>
        <v>0.04166666667</v>
      </c>
      <c r="M269" s="133">
        <f t="shared" si="5"/>
        <v>0</v>
      </c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</row>
    <row r="270" ht="18.75" customHeight="1">
      <c r="A270" s="160">
        <v>44820.0</v>
      </c>
      <c r="B270" s="157">
        <v>0.2590277777777778</v>
      </c>
      <c r="C270" s="39">
        <v>11.0</v>
      </c>
      <c r="D270" s="39">
        <v>1.0</v>
      </c>
      <c r="E270" s="133">
        <v>0.0909090909090909</v>
      </c>
      <c r="F270" s="159" t="str">
        <f t="shared" si="1"/>
        <v>Sep-2022</v>
      </c>
      <c r="G270" s="6">
        <f t="shared" si="2"/>
        <v>38</v>
      </c>
      <c r="H270" s="39"/>
      <c r="I270" s="39" t="s">
        <v>31</v>
      </c>
      <c r="J270" s="39" t="s">
        <v>286</v>
      </c>
      <c r="K270" s="131">
        <f t="shared" si="3"/>
        <v>2022</v>
      </c>
      <c r="L270" s="133">
        <f t="shared" si="4"/>
        <v>0.09090909091</v>
      </c>
      <c r="M270" s="133">
        <f t="shared" si="5"/>
        <v>0</v>
      </c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</row>
    <row r="271" ht="18.75" customHeight="1">
      <c r="A271" s="160">
        <v>44822.0</v>
      </c>
      <c r="B271" s="157">
        <v>0.4201388888888889</v>
      </c>
      <c r="C271" s="39">
        <v>94.0</v>
      </c>
      <c r="D271" s="39">
        <v>3.0</v>
      </c>
      <c r="E271" s="133">
        <v>0.0319148936170212</v>
      </c>
      <c r="F271" s="159" t="str">
        <f t="shared" si="1"/>
        <v>Sep-2022</v>
      </c>
      <c r="G271" s="6">
        <f t="shared" si="2"/>
        <v>38</v>
      </c>
      <c r="H271" s="39"/>
      <c r="I271" s="39" t="s">
        <v>25</v>
      </c>
      <c r="J271" s="146" t="s">
        <v>191</v>
      </c>
      <c r="K271" s="131">
        <f t="shared" si="3"/>
        <v>2022</v>
      </c>
      <c r="L271" s="133">
        <f t="shared" si="4"/>
        <v>0.03191489362</v>
      </c>
      <c r="M271" s="133">
        <f t="shared" si="5"/>
        <v>0</v>
      </c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</row>
    <row r="272" ht="18.75" customHeight="1">
      <c r="A272" s="160">
        <v>44822.0</v>
      </c>
      <c r="B272" s="157">
        <v>0.2972222222222222</v>
      </c>
      <c r="C272" s="39">
        <v>60.0</v>
      </c>
      <c r="D272" s="39">
        <v>2.0</v>
      </c>
      <c r="E272" s="133">
        <v>0.0333333333333333</v>
      </c>
      <c r="F272" s="159" t="str">
        <f t="shared" si="1"/>
        <v>Sep-2022</v>
      </c>
      <c r="G272" s="6">
        <f t="shared" si="2"/>
        <v>38</v>
      </c>
      <c r="H272" s="39"/>
      <c r="I272" s="39" t="s">
        <v>25</v>
      </c>
      <c r="J272" s="146" t="s">
        <v>529</v>
      </c>
      <c r="K272" s="131">
        <f t="shared" si="3"/>
        <v>2022</v>
      </c>
      <c r="L272" s="133">
        <f t="shared" si="4"/>
        <v>0.03333333333</v>
      </c>
      <c r="M272" s="133">
        <f t="shared" si="5"/>
        <v>0</v>
      </c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</row>
    <row r="273" ht="18.75" customHeight="1">
      <c r="A273" s="160">
        <v>44823.0</v>
      </c>
      <c r="B273" s="157">
        <v>0.3888888888888889</v>
      </c>
      <c r="C273" s="39">
        <v>63.0</v>
      </c>
      <c r="D273" s="39">
        <v>4.0</v>
      </c>
      <c r="E273" s="133">
        <v>0.0634920634920634</v>
      </c>
      <c r="F273" s="159" t="str">
        <f t="shared" si="1"/>
        <v>Sep-2022</v>
      </c>
      <c r="G273" s="6">
        <f t="shared" si="2"/>
        <v>38</v>
      </c>
      <c r="H273" s="39"/>
      <c r="I273" s="39" t="s">
        <v>31</v>
      </c>
      <c r="J273" s="39" t="s">
        <v>31</v>
      </c>
      <c r="K273" s="131">
        <f t="shared" si="3"/>
        <v>2022</v>
      </c>
      <c r="L273" s="133">
        <f t="shared" si="4"/>
        <v>0.06349206349</v>
      </c>
      <c r="M273" s="133">
        <f t="shared" si="5"/>
        <v>0</v>
      </c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</row>
    <row r="274" ht="18.75" customHeight="1">
      <c r="A274" s="160">
        <v>44824.0</v>
      </c>
      <c r="B274" s="157">
        <v>0.39652777777777776</v>
      </c>
      <c r="C274" s="39">
        <v>114.0</v>
      </c>
      <c r="D274" s="39">
        <v>7.0</v>
      </c>
      <c r="E274" s="133">
        <v>0.0614035087719298</v>
      </c>
      <c r="F274" s="159" t="str">
        <f t="shared" si="1"/>
        <v>Sep-2022</v>
      </c>
      <c r="G274" s="6">
        <f t="shared" si="2"/>
        <v>38</v>
      </c>
      <c r="H274" s="39"/>
      <c r="I274" s="39" t="s">
        <v>25</v>
      </c>
      <c r="J274" s="146" t="s">
        <v>193</v>
      </c>
      <c r="K274" s="131">
        <f t="shared" si="3"/>
        <v>2022</v>
      </c>
      <c r="L274" s="133">
        <f t="shared" si="4"/>
        <v>0.06140350877</v>
      </c>
      <c r="M274" s="133">
        <f t="shared" si="5"/>
        <v>0</v>
      </c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</row>
    <row r="275" ht="18.75" customHeight="1">
      <c r="A275" s="160">
        <v>44828.0</v>
      </c>
      <c r="B275" s="157">
        <v>0.34375</v>
      </c>
      <c r="C275" s="39">
        <v>215.0</v>
      </c>
      <c r="D275" s="39">
        <v>22.0</v>
      </c>
      <c r="E275" s="133">
        <v>0.102325581395348</v>
      </c>
      <c r="F275" s="159" t="str">
        <f t="shared" si="1"/>
        <v>Sep-2022</v>
      </c>
      <c r="G275" s="6">
        <f t="shared" si="2"/>
        <v>39</v>
      </c>
      <c r="H275" s="39"/>
      <c r="I275" s="39" t="s">
        <v>25</v>
      </c>
      <c r="J275" s="146" t="s">
        <v>29</v>
      </c>
      <c r="K275" s="131">
        <f t="shared" si="3"/>
        <v>2022</v>
      </c>
      <c r="L275" s="133">
        <f t="shared" si="4"/>
        <v>0.1023255814</v>
      </c>
      <c r="M275" s="133">
        <f t="shared" si="5"/>
        <v>0</v>
      </c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</row>
    <row r="276" ht="18.75" customHeight="1">
      <c r="A276" s="160">
        <v>44828.0</v>
      </c>
      <c r="B276" s="157">
        <v>0.14027777777777778</v>
      </c>
      <c r="C276" s="39">
        <v>79.0</v>
      </c>
      <c r="D276" s="39">
        <v>11.0</v>
      </c>
      <c r="E276" s="133">
        <v>0.139240506329113</v>
      </c>
      <c r="F276" s="159" t="str">
        <f t="shared" si="1"/>
        <v>Sep-2022</v>
      </c>
      <c r="G276" s="6">
        <f t="shared" si="2"/>
        <v>39</v>
      </c>
      <c r="H276" s="39"/>
      <c r="I276" s="39" t="s">
        <v>25</v>
      </c>
      <c r="J276" s="146" t="s">
        <v>26</v>
      </c>
      <c r="K276" s="131">
        <f t="shared" si="3"/>
        <v>2022</v>
      </c>
      <c r="L276" s="133">
        <f t="shared" si="4"/>
        <v>0.1392405063</v>
      </c>
      <c r="M276" s="133">
        <f t="shared" si="5"/>
        <v>0</v>
      </c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</row>
    <row r="277" ht="18.75" customHeight="1">
      <c r="A277" s="160">
        <v>44828.0</v>
      </c>
      <c r="B277" s="157">
        <v>0.25833333333333336</v>
      </c>
      <c r="C277" s="39">
        <v>52.0</v>
      </c>
      <c r="D277" s="39">
        <v>2.0</v>
      </c>
      <c r="E277" s="133">
        <v>0.0384615384615384</v>
      </c>
      <c r="F277" s="159" t="str">
        <f t="shared" si="1"/>
        <v>Sep-2022</v>
      </c>
      <c r="G277" s="6">
        <f t="shared" si="2"/>
        <v>39</v>
      </c>
      <c r="H277" s="39"/>
      <c r="I277" s="39" t="s">
        <v>25</v>
      </c>
      <c r="J277" s="146" t="s">
        <v>232</v>
      </c>
      <c r="K277" s="131">
        <f t="shared" si="3"/>
        <v>2022</v>
      </c>
      <c r="L277" s="133">
        <f t="shared" si="4"/>
        <v>0.03846153846</v>
      </c>
      <c r="M277" s="133">
        <f t="shared" si="5"/>
        <v>0</v>
      </c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</row>
    <row r="278" ht="18.75" customHeight="1">
      <c r="A278" s="160">
        <v>44829.0</v>
      </c>
      <c r="B278" s="157">
        <v>0.1875</v>
      </c>
      <c r="C278" s="39">
        <v>124.0</v>
      </c>
      <c r="D278" s="39">
        <v>6.0</v>
      </c>
      <c r="E278" s="133">
        <v>0.0483870967741935</v>
      </c>
      <c r="F278" s="159" t="str">
        <f t="shared" si="1"/>
        <v>Sep-2022</v>
      </c>
      <c r="G278" s="6">
        <f t="shared" si="2"/>
        <v>39</v>
      </c>
      <c r="H278" s="39"/>
      <c r="I278" s="39" t="s">
        <v>25</v>
      </c>
      <c r="J278" s="146" t="s">
        <v>232</v>
      </c>
      <c r="K278" s="131">
        <f t="shared" si="3"/>
        <v>2022</v>
      </c>
      <c r="L278" s="133">
        <f t="shared" si="4"/>
        <v>0.04838709677</v>
      </c>
      <c r="M278" s="133">
        <f t="shared" si="5"/>
        <v>0</v>
      </c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</row>
    <row r="279" ht="18.75" customHeight="1">
      <c r="A279" s="160">
        <v>44831.0</v>
      </c>
      <c r="B279" s="157">
        <v>0.13125</v>
      </c>
      <c r="C279" s="39">
        <v>82.0</v>
      </c>
      <c r="D279" s="39">
        <v>4.0</v>
      </c>
      <c r="E279" s="133">
        <v>0.048780487804878</v>
      </c>
      <c r="F279" s="159" t="str">
        <f t="shared" si="1"/>
        <v>Sep-2022</v>
      </c>
      <c r="G279" s="6">
        <f t="shared" si="2"/>
        <v>39</v>
      </c>
      <c r="H279" s="39"/>
      <c r="I279" s="39" t="s">
        <v>25</v>
      </c>
      <c r="J279" s="146" t="s">
        <v>212</v>
      </c>
      <c r="K279" s="131">
        <f t="shared" si="3"/>
        <v>2022</v>
      </c>
      <c r="L279" s="133">
        <f t="shared" si="4"/>
        <v>0.0487804878</v>
      </c>
      <c r="M279" s="133">
        <f t="shared" si="5"/>
        <v>0</v>
      </c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</row>
    <row r="280" ht="18.75" customHeight="1">
      <c r="A280" s="160">
        <v>44831.0</v>
      </c>
      <c r="B280" s="157">
        <v>0.18888888888888888</v>
      </c>
      <c r="C280" s="39">
        <v>65.0</v>
      </c>
      <c r="D280" s="39">
        <v>3.0</v>
      </c>
      <c r="E280" s="133">
        <v>0.0461538461538461</v>
      </c>
      <c r="F280" s="159" t="str">
        <f t="shared" si="1"/>
        <v>Sep-2022</v>
      </c>
      <c r="G280" s="6">
        <f t="shared" si="2"/>
        <v>39</v>
      </c>
      <c r="H280" s="39"/>
      <c r="I280" s="39" t="s">
        <v>25</v>
      </c>
      <c r="J280" s="146" t="s">
        <v>212</v>
      </c>
      <c r="K280" s="131">
        <f t="shared" si="3"/>
        <v>2022</v>
      </c>
      <c r="L280" s="133">
        <f t="shared" si="4"/>
        <v>0.04615384615</v>
      </c>
      <c r="M280" s="133">
        <f t="shared" si="5"/>
        <v>0</v>
      </c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</row>
    <row r="281" ht="18.75" customHeight="1">
      <c r="A281" s="160">
        <v>44832.0</v>
      </c>
      <c r="B281" s="157">
        <v>0.4326388888888889</v>
      </c>
      <c r="C281" s="39">
        <v>60.0</v>
      </c>
      <c r="D281" s="39">
        <v>3.0</v>
      </c>
      <c r="E281" s="133">
        <v>0.05</v>
      </c>
      <c r="F281" s="159" t="str">
        <f t="shared" si="1"/>
        <v>Sep-2022</v>
      </c>
      <c r="G281" s="6">
        <f t="shared" si="2"/>
        <v>40</v>
      </c>
      <c r="H281" s="39"/>
      <c r="I281" s="39" t="s">
        <v>25</v>
      </c>
      <c r="J281" s="146" t="s">
        <v>70</v>
      </c>
      <c r="K281" s="131">
        <f t="shared" si="3"/>
        <v>2022</v>
      </c>
      <c r="L281" s="133">
        <f t="shared" si="4"/>
        <v>0.05</v>
      </c>
      <c r="M281" s="133">
        <f t="shared" si="5"/>
        <v>0</v>
      </c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</row>
    <row r="282" ht="18.75" customHeight="1">
      <c r="A282" s="160">
        <v>44832.0</v>
      </c>
      <c r="B282" s="157">
        <v>0.2798611111111111</v>
      </c>
      <c r="C282" s="39">
        <v>53.0</v>
      </c>
      <c r="D282" s="39">
        <v>5.0</v>
      </c>
      <c r="E282" s="133">
        <v>0.0943396226415094</v>
      </c>
      <c r="F282" s="159" t="str">
        <f t="shared" si="1"/>
        <v>Sep-2022</v>
      </c>
      <c r="G282" s="6">
        <f t="shared" si="2"/>
        <v>40</v>
      </c>
      <c r="H282" s="39"/>
      <c r="I282" s="39" t="s">
        <v>25</v>
      </c>
      <c r="J282" s="146" t="s">
        <v>212</v>
      </c>
      <c r="K282" s="131">
        <f t="shared" si="3"/>
        <v>2022</v>
      </c>
      <c r="L282" s="133">
        <f t="shared" si="4"/>
        <v>0.09433962264</v>
      </c>
      <c r="M282" s="133">
        <f t="shared" si="5"/>
        <v>0</v>
      </c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</row>
    <row r="283" ht="18.75" customHeight="1">
      <c r="A283" s="160">
        <v>44833.0</v>
      </c>
      <c r="B283" s="157">
        <v>0.33402777777777776</v>
      </c>
      <c r="C283" s="39">
        <v>48.0</v>
      </c>
      <c r="D283" s="39">
        <v>4.0</v>
      </c>
      <c r="E283" s="133">
        <v>0.0833333333333333</v>
      </c>
      <c r="F283" s="159" t="str">
        <f t="shared" si="1"/>
        <v>Sep-2022</v>
      </c>
      <c r="G283" s="6">
        <f t="shared" si="2"/>
        <v>40</v>
      </c>
      <c r="H283" s="39"/>
      <c r="I283" s="39" t="s">
        <v>31</v>
      </c>
      <c r="J283" s="39" t="s">
        <v>195</v>
      </c>
      <c r="K283" s="131">
        <f t="shared" si="3"/>
        <v>2022</v>
      </c>
      <c r="L283" s="133">
        <f t="shared" si="4"/>
        <v>0.08333333333</v>
      </c>
      <c r="M283" s="133">
        <f t="shared" si="5"/>
        <v>0</v>
      </c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</row>
    <row r="284" ht="18.75" customHeight="1">
      <c r="A284" s="160">
        <v>44834.0</v>
      </c>
      <c r="B284" s="157">
        <v>0.16944444444444445</v>
      </c>
      <c r="C284" s="39">
        <v>31.0</v>
      </c>
      <c r="D284" s="39">
        <v>2.0</v>
      </c>
      <c r="E284" s="133">
        <v>0.064516129032258</v>
      </c>
      <c r="F284" s="159" t="str">
        <f t="shared" si="1"/>
        <v>Sep-2022</v>
      </c>
      <c r="G284" s="6">
        <f t="shared" si="2"/>
        <v>40</v>
      </c>
      <c r="H284" s="39"/>
      <c r="I284" s="39" t="s">
        <v>31</v>
      </c>
      <c r="J284" s="39" t="s">
        <v>31</v>
      </c>
      <c r="K284" s="131">
        <f t="shared" si="3"/>
        <v>2022</v>
      </c>
      <c r="L284" s="133">
        <f t="shared" si="4"/>
        <v>0.06451612903</v>
      </c>
      <c r="M284" s="133">
        <f t="shared" si="5"/>
        <v>0</v>
      </c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</row>
    <row r="285" ht="18.75" customHeight="1">
      <c r="A285" s="160">
        <v>44835.0</v>
      </c>
      <c r="B285" s="157">
        <v>0.2881944444444444</v>
      </c>
      <c r="C285" s="39">
        <v>76.0</v>
      </c>
      <c r="D285" s="39">
        <v>4.0</v>
      </c>
      <c r="E285" s="154">
        <v>0.0526315789473684</v>
      </c>
      <c r="F285" s="159" t="str">
        <f t="shared" si="1"/>
        <v>Oct-2022</v>
      </c>
      <c r="G285" s="6">
        <f t="shared" si="2"/>
        <v>40</v>
      </c>
      <c r="H285" s="39"/>
      <c r="I285" s="39" t="s">
        <v>25</v>
      </c>
      <c r="J285" s="146" t="s">
        <v>26</v>
      </c>
      <c r="K285" s="131">
        <f t="shared" si="3"/>
        <v>2022</v>
      </c>
      <c r="L285" s="133">
        <f t="shared" si="4"/>
        <v>0.05263157895</v>
      </c>
      <c r="M285" s="133">
        <f t="shared" si="5"/>
        <v>0</v>
      </c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</row>
    <row r="286" ht="18.75" customHeight="1">
      <c r="A286" s="160">
        <v>44836.0</v>
      </c>
      <c r="B286" s="157">
        <v>0.13333333333333333</v>
      </c>
      <c r="C286" s="39">
        <v>1157.0</v>
      </c>
      <c r="D286" s="39">
        <v>21.0</v>
      </c>
      <c r="E286" s="154">
        <v>0.0181503889369057</v>
      </c>
      <c r="F286" s="159" t="str">
        <f t="shared" si="1"/>
        <v>Oct-2022</v>
      </c>
      <c r="G286" s="6">
        <f t="shared" si="2"/>
        <v>40</v>
      </c>
      <c r="H286" s="39"/>
      <c r="I286" s="39" t="s">
        <v>25</v>
      </c>
      <c r="J286" s="146" t="s">
        <v>41</v>
      </c>
      <c r="K286" s="131">
        <f t="shared" si="3"/>
        <v>2022</v>
      </c>
      <c r="L286" s="133">
        <f t="shared" si="4"/>
        <v>0.01815038894</v>
      </c>
      <c r="M286" s="133">
        <f t="shared" si="5"/>
        <v>0</v>
      </c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</row>
    <row r="287" ht="18.75" customHeight="1">
      <c r="A287" s="161">
        <v>44836.0</v>
      </c>
      <c r="B287" s="153">
        <v>0.08333333333333333</v>
      </c>
      <c r="C287" s="51">
        <v>98.0</v>
      </c>
      <c r="D287" s="51">
        <v>1.0</v>
      </c>
      <c r="E287" s="154">
        <v>0.010204081632653</v>
      </c>
      <c r="F287" s="159" t="str">
        <f t="shared" si="1"/>
        <v>Oct-2022</v>
      </c>
      <c r="G287" s="6">
        <f t="shared" si="2"/>
        <v>40</v>
      </c>
      <c r="H287" s="39"/>
      <c r="I287" s="39" t="s">
        <v>25</v>
      </c>
      <c r="J287" s="146" t="s">
        <v>26</v>
      </c>
      <c r="K287" s="131">
        <f t="shared" si="3"/>
        <v>2022</v>
      </c>
      <c r="L287" s="133">
        <f t="shared" si="4"/>
        <v>0.01020408163</v>
      </c>
      <c r="M287" s="133">
        <f t="shared" si="5"/>
        <v>0</v>
      </c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</row>
    <row r="288" ht="18.75" customHeight="1">
      <c r="A288" s="161">
        <v>44836.0</v>
      </c>
      <c r="B288" s="153">
        <v>0.18819444444444444</v>
      </c>
      <c r="C288" s="51">
        <v>58.0</v>
      </c>
      <c r="D288" s="51">
        <v>1.0</v>
      </c>
      <c r="E288" s="154">
        <v>0.0172413793103448</v>
      </c>
      <c r="F288" s="159" t="str">
        <f t="shared" si="1"/>
        <v>Oct-2022</v>
      </c>
      <c r="G288" s="6">
        <f t="shared" si="2"/>
        <v>40</v>
      </c>
      <c r="H288" s="39"/>
      <c r="I288" s="39" t="s">
        <v>25</v>
      </c>
      <c r="J288" s="146" t="s">
        <v>529</v>
      </c>
      <c r="K288" s="131">
        <f t="shared" si="3"/>
        <v>2022</v>
      </c>
      <c r="L288" s="133">
        <f t="shared" si="4"/>
        <v>0.01724137931</v>
      </c>
      <c r="M288" s="133">
        <f t="shared" si="5"/>
        <v>0</v>
      </c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</row>
    <row r="289" ht="18.75" customHeight="1">
      <c r="A289" s="161">
        <v>44837.0</v>
      </c>
      <c r="B289" s="153">
        <v>0.2722222222222222</v>
      </c>
      <c r="C289" s="51">
        <v>91.0</v>
      </c>
      <c r="D289" s="51">
        <v>3.0</v>
      </c>
      <c r="E289" s="154">
        <v>0.0329670329670329</v>
      </c>
      <c r="F289" s="159" t="str">
        <f t="shared" si="1"/>
        <v>Oct-2022</v>
      </c>
      <c r="G289" s="6">
        <f t="shared" si="2"/>
        <v>40</v>
      </c>
      <c r="H289" s="39"/>
      <c r="I289" s="39" t="s">
        <v>25</v>
      </c>
      <c r="J289" s="146" t="s">
        <v>70</v>
      </c>
      <c r="K289" s="131">
        <f t="shared" si="3"/>
        <v>2022</v>
      </c>
      <c r="L289" s="133">
        <f t="shared" si="4"/>
        <v>0.03296703297</v>
      </c>
      <c r="M289" s="133">
        <f t="shared" si="5"/>
        <v>0</v>
      </c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</row>
    <row r="290" ht="18.75" customHeight="1">
      <c r="A290" s="161">
        <v>44837.0</v>
      </c>
      <c r="B290" s="153">
        <v>0.12638888888888888</v>
      </c>
      <c r="C290" s="51">
        <v>70.0</v>
      </c>
      <c r="D290" s="51">
        <v>4.0</v>
      </c>
      <c r="E290" s="154">
        <v>0.0571428571428571</v>
      </c>
      <c r="F290" s="159" t="str">
        <f t="shared" si="1"/>
        <v>Oct-2022</v>
      </c>
      <c r="G290" s="6">
        <f t="shared" si="2"/>
        <v>40</v>
      </c>
      <c r="H290" s="39"/>
      <c r="I290" s="39" t="s">
        <v>25</v>
      </c>
      <c r="J290" s="146" t="s">
        <v>238</v>
      </c>
      <c r="K290" s="131">
        <f t="shared" si="3"/>
        <v>2022</v>
      </c>
      <c r="L290" s="133">
        <f t="shared" si="4"/>
        <v>0.05714285714</v>
      </c>
      <c r="M290" s="133">
        <f t="shared" si="5"/>
        <v>0</v>
      </c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</row>
    <row r="291" ht="18.75" customHeight="1">
      <c r="A291" s="161">
        <v>44837.0</v>
      </c>
      <c r="B291" s="153">
        <v>0.2722222222222222</v>
      </c>
      <c r="C291" s="51">
        <v>39.0</v>
      </c>
      <c r="D291" s="51">
        <v>1.0</v>
      </c>
      <c r="E291" s="154">
        <v>0.0256410256410256</v>
      </c>
      <c r="F291" s="159" t="str">
        <f t="shared" si="1"/>
        <v>Oct-2022</v>
      </c>
      <c r="G291" s="6">
        <f t="shared" si="2"/>
        <v>40</v>
      </c>
      <c r="H291" s="39"/>
      <c r="I291" s="39" t="s">
        <v>25</v>
      </c>
      <c r="J291" s="146" t="s">
        <v>70</v>
      </c>
      <c r="K291" s="131">
        <f t="shared" si="3"/>
        <v>2022</v>
      </c>
      <c r="L291" s="133">
        <f t="shared" si="4"/>
        <v>0.02564102564</v>
      </c>
      <c r="M291" s="133">
        <f t="shared" si="5"/>
        <v>0</v>
      </c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</row>
    <row r="292" ht="18.75" customHeight="1">
      <c r="A292" s="161">
        <v>44837.0</v>
      </c>
      <c r="B292" s="153">
        <v>0.2722222222222222</v>
      </c>
      <c r="C292" s="51">
        <v>39.0</v>
      </c>
      <c r="D292" s="51">
        <v>2.0</v>
      </c>
      <c r="E292" s="154">
        <v>0.0512820512820512</v>
      </c>
      <c r="F292" s="159" t="str">
        <f t="shared" si="1"/>
        <v>Oct-2022</v>
      </c>
      <c r="G292" s="6">
        <f t="shared" si="2"/>
        <v>40</v>
      </c>
      <c r="H292" s="39"/>
      <c r="I292" s="39" t="s">
        <v>31</v>
      </c>
      <c r="J292" s="39" t="s">
        <v>45</v>
      </c>
      <c r="K292" s="131">
        <f t="shared" si="3"/>
        <v>2022</v>
      </c>
      <c r="L292" s="133">
        <f t="shared" si="4"/>
        <v>0.05128205128</v>
      </c>
      <c r="M292" s="133">
        <f t="shared" si="5"/>
        <v>0</v>
      </c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</row>
    <row r="293" ht="18.75" customHeight="1">
      <c r="A293" s="161">
        <v>44837.0</v>
      </c>
      <c r="B293" s="153">
        <v>0.4097222222222222</v>
      </c>
      <c r="C293" s="51">
        <v>38.0</v>
      </c>
      <c r="D293" s="51">
        <v>1.0</v>
      </c>
      <c r="E293" s="154">
        <v>0.0263157894736842</v>
      </c>
      <c r="F293" s="159" t="str">
        <f t="shared" si="1"/>
        <v>Oct-2022</v>
      </c>
      <c r="G293" s="6">
        <f t="shared" si="2"/>
        <v>40</v>
      </c>
      <c r="H293" s="39"/>
      <c r="I293" s="39" t="s">
        <v>363</v>
      </c>
      <c r="J293" s="146" t="s">
        <v>658</v>
      </c>
      <c r="K293" s="131">
        <f t="shared" si="3"/>
        <v>2022</v>
      </c>
      <c r="L293" s="133">
        <f t="shared" si="4"/>
        <v>0.02631578947</v>
      </c>
      <c r="M293" s="133">
        <f t="shared" si="5"/>
        <v>0</v>
      </c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</row>
    <row r="294" ht="18.75" customHeight="1">
      <c r="A294" s="161">
        <v>44837.0</v>
      </c>
      <c r="B294" s="153">
        <v>0.2722222222222222</v>
      </c>
      <c r="C294" s="51">
        <v>30.0</v>
      </c>
      <c r="D294" s="51">
        <v>0.0</v>
      </c>
      <c r="E294" s="154">
        <v>0.0</v>
      </c>
      <c r="F294" s="159" t="str">
        <f t="shared" si="1"/>
        <v>Oct-2022</v>
      </c>
      <c r="G294" s="6">
        <f t="shared" si="2"/>
        <v>40</v>
      </c>
      <c r="H294" s="39"/>
      <c r="I294" s="39" t="s">
        <v>25</v>
      </c>
      <c r="J294" s="146" t="s">
        <v>70</v>
      </c>
      <c r="K294" s="131">
        <f t="shared" si="3"/>
        <v>2022</v>
      </c>
      <c r="L294" s="133">
        <f t="shared" si="4"/>
        <v>0</v>
      </c>
      <c r="M294" s="133">
        <f t="shared" si="5"/>
        <v>0</v>
      </c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</row>
    <row r="295" ht="18.75" customHeight="1">
      <c r="A295" s="161">
        <v>44837.0</v>
      </c>
      <c r="B295" s="153">
        <v>0.40902777777777777</v>
      </c>
      <c r="C295" s="51">
        <v>28.0</v>
      </c>
      <c r="D295" s="51">
        <v>0.0</v>
      </c>
      <c r="E295" s="154">
        <v>0.0</v>
      </c>
      <c r="F295" s="159" t="str">
        <f t="shared" si="1"/>
        <v>Oct-2022</v>
      </c>
      <c r="G295" s="6">
        <f t="shared" si="2"/>
        <v>40</v>
      </c>
      <c r="H295" s="39"/>
      <c r="I295" s="39" t="s">
        <v>363</v>
      </c>
      <c r="J295" s="146" t="s">
        <v>658</v>
      </c>
      <c r="K295" s="131">
        <f t="shared" si="3"/>
        <v>2022</v>
      </c>
      <c r="L295" s="133">
        <f t="shared" si="4"/>
        <v>0</v>
      </c>
      <c r="M295" s="133">
        <f t="shared" si="5"/>
        <v>0</v>
      </c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</row>
    <row r="296" ht="18.75" customHeight="1">
      <c r="A296" s="161">
        <v>44837.0</v>
      </c>
      <c r="B296" s="153">
        <v>0.4097222222222222</v>
      </c>
      <c r="C296" s="51">
        <v>22.0</v>
      </c>
      <c r="D296" s="51">
        <v>1.0</v>
      </c>
      <c r="E296" s="154">
        <v>0.0454545454545454</v>
      </c>
      <c r="F296" s="159" t="str">
        <f t="shared" si="1"/>
        <v>Oct-2022</v>
      </c>
      <c r="G296" s="6">
        <f t="shared" si="2"/>
        <v>40</v>
      </c>
      <c r="H296" s="39"/>
      <c r="I296" s="39" t="s">
        <v>363</v>
      </c>
      <c r="J296" s="146" t="s">
        <v>658</v>
      </c>
      <c r="K296" s="131">
        <f t="shared" si="3"/>
        <v>2022</v>
      </c>
      <c r="L296" s="133">
        <f t="shared" si="4"/>
        <v>0.04545454545</v>
      </c>
      <c r="M296" s="133">
        <f t="shared" si="5"/>
        <v>0</v>
      </c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</row>
    <row r="297" ht="18.75" customHeight="1">
      <c r="A297" s="161">
        <v>44837.0</v>
      </c>
      <c r="B297" s="153">
        <v>0.4097222222222222</v>
      </c>
      <c r="C297" s="51">
        <v>22.0</v>
      </c>
      <c r="D297" s="51">
        <v>1.0</v>
      </c>
      <c r="E297" s="154">
        <v>0.0454545454545454</v>
      </c>
      <c r="F297" s="159" t="str">
        <f t="shared" si="1"/>
        <v>Oct-2022</v>
      </c>
      <c r="G297" s="6">
        <f t="shared" si="2"/>
        <v>40</v>
      </c>
      <c r="H297" s="39"/>
      <c r="I297" s="39" t="s">
        <v>363</v>
      </c>
      <c r="J297" s="146" t="s">
        <v>658</v>
      </c>
      <c r="K297" s="131">
        <f t="shared" si="3"/>
        <v>2022</v>
      </c>
      <c r="L297" s="133">
        <f t="shared" si="4"/>
        <v>0.04545454545</v>
      </c>
      <c r="M297" s="133">
        <f t="shared" si="5"/>
        <v>0</v>
      </c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</row>
    <row r="298" ht="18.75" customHeight="1">
      <c r="A298" s="161">
        <v>44839.0</v>
      </c>
      <c r="B298" s="153">
        <v>0.26458333333333334</v>
      </c>
      <c r="C298" s="51">
        <v>134.0</v>
      </c>
      <c r="D298" s="51">
        <v>10.0</v>
      </c>
      <c r="E298" s="154">
        <v>0.0746268656716417</v>
      </c>
      <c r="F298" s="159" t="str">
        <f t="shared" si="1"/>
        <v>Oct-2022</v>
      </c>
      <c r="G298" s="6">
        <f t="shared" si="2"/>
        <v>41</v>
      </c>
      <c r="H298" s="39"/>
      <c r="I298" s="39" t="s">
        <v>31</v>
      </c>
      <c r="J298" s="39" t="s">
        <v>45</v>
      </c>
      <c r="K298" s="131">
        <f t="shared" si="3"/>
        <v>2022</v>
      </c>
      <c r="L298" s="133">
        <f t="shared" si="4"/>
        <v>0.07462686567</v>
      </c>
      <c r="M298" s="133">
        <f t="shared" si="5"/>
        <v>0</v>
      </c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</row>
    <row r="299" ht="18.75" customHeight="1">
      <c r="A299" s="161">
        <v>44839.0</v>
      </c>
      <c r="B299" s="153">
        <v>0.13194444444444445</v>
      </c>
      <c r="C299" s="51">
        <v>66.0</v>
      </c>
      <c r="D299" s="51">
        <v>6.0</v>
      </c>
      <c r="E299" s="154">
        <v>0.0909090909090909</v>
      </c>
      <c r="F299" s="159" t="str">
        <f t="shared" si="1"/>
        <v>Oct-2022</v>
      </c>
      <c r="G299" s="6">
        <f t="shared" si="2"/>
        <v>41</v>
      </c>
      <c r="H299" s="39"/>
      <c r="I299" s="39" t="s">
        <v>25</v>
      </c>
      <c r="J299" s="146" t="s">
        <v>26</v>
      </c>
      <c r="K299" s="131">
        <f t="shared" si="3"/>
        <v>2022</v>
      </c>
      <c r="L299" s="133">
        <f t="shared" si="4"/>
        <v>0.09090909091</v>
      </c>
      <c r="M299" s="133">
        <f t="shared" si="5"/>
        <v>0</v>
      </c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</row>
    <row r="300" ht="18.75" customHeight="1">
      <c r="A300" s="161">
        <v>44839.0</v>
      </c>
      <c r="B300" s="153">
        <v>0.4513888888888889</v>
      </c>
      <c r="C300" s="51">
        <v>47.0</v>
      </c>
      <c r="D300" s="51">
        <v>4.0</v>
      </c>
      <c r="E300" s="154">
        <v>0.0851063829787234</v>
      </c>
      <c r="F300" s="159" t="str">
        <f t="shared" si="1"/>
        <v>Oct-2022</v>
      </c>
      <c r="G300" s="6">
        <f t="shared" si="2"/>
        <v>41</v>
      </c>
      <c r="H300" s="39"/>
      <c r="I300" s="39" t="s">
        <v>31</v>
      </c>
      <c r="J300" s="39" t="s">
        <v>31</v>
      </c>
      <c r="K300" s="131">
        <f t="shared" si="3"/>
        <v>2022</v>
      </c>
      <c r="L300" s="133">
        <f t="shared" si="4"/>
        <v>0.08510638298</v>
      </c>
      <c r="M300" s="133">
        <f t="shared" si="5"/>
        <v>0</v>
      </c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</row>
    <row r="301" ht="18.75" customHeight="1">
      <c r="A301" s="161">
        <v>44839.0</v>
      </c>
      <c r="B301" s="153">
        <v>0.26458333333333334</v>
      </c>
      <c r="C301" s="51">
        <v>39.0</v>
      </c>
      <c r="D301" s="51">
        <v>2.0</v>
      </c>
      <c r="E301" s="154">
        <v>0.0512820512820512</v>
      </c>
      <c r="F301" s="159" t="str">
        <f t="shared" si="1"/>
        <v>Oct-2022</v>
      </c>
      <c r="G301" s="6">
        <f t="shared" si="2"/>
        <v>41</v>
      </c>
      <c r="H301" s="39"/>
      <c r="I301" s="39" t="s">
        <v>31</v>
      </c>
      <c r="J301" s="39" t="s">
        <v>45</v>
      </c>
      <c r="K301" s="131">
        <f t="shared" si="3"/>
        <v>2022</v>
      </c>
      <c r="L301" s="133">
        <f t="shared" si="4"/>
        <v>0.05128205128</v>
      </c>
      <c r="M301" s="133">
        <f t="shared" si="5"/>
        <v>0</v>
      </c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</row>
    <row r="302" ht="18.75" customHeight="1">
      <c r="A302" s="161">
        <v>44839.0</v>
      </c>
      <c r="B302" s="153">
        <v>0.26458333333333334</v>
      </c>
      <c r="C302" s="51">
        <v>37.0</v>
      </c>
      <c r="D302" s="51">
        <v>1.0</v>
      </c>
      <c r="E302" s="154">
        <v>0.027027027027027</v>
      </c>
      <c r="F302" s="159" t="str">
        <f t="shared" si="1"/>
        <v>Oct-2022</v>
      </c>
      <c r="G302" s="6">
        <f t="shared" si="2"/>
        <v>41</v>
      </c>
      <c r="H302" s="39"/>
      <c r="I302" s="39" t="s">
        <v>31</v>
      </c>
      <c r="J302" s="39" t="s">
        <v>45</v>
      </c>
      <c r="K302" s="131">
        <f t="shared" si="3"/>
        <v>2022</v>
      </c>
      <c r="L302" s="133">
        <f t="shared" si="4"/>
        <v>0.02702702703</v>
      </c>
      <c r="M302" s="133">
        <f t="shared" si="5"/>
        <v>0</v>
      </c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</row>
    <row r="303" ht="18.75" customHeight="1">
      <c r="A303" s="161">
        <v>44840.0</v>
      </c>
      <c r="B303" s="153">
        <v>0.3798611111111111</v>
      </c>
      <c r="C303" s="51">
        <v>50.0</v>
      </c>
      <c r="D303" s="51">
        <v>1.0</v>
      </c>
      <c r="E303" s="154">
        <v>0.02</v>
      </c>
      <c r="F303" s="159" t="str">
        <f t="shared" si="1"/>
        <v>Oct-2022</v>
      </c>
      <c r="G303" s="6">
        <f t="shared" si="2"/>
        <v>41</v>
      </c>
      <c r="H303" s="39"/>
      <c r="I303" s="39" t="s">
        <v>25</v>
      </c>
      <c r="J303" s="146" t="s">
        <v>26</v>
      </c>
      <c r="K303" s="131">
        <f t="shared" si="3"/>
        <v>2022</v>
      </c>
      <c r="L303" s="133">
        <f t="shared" si="4"/>
        <v>0.02</v>
      </c>
      <c r="M303" s="133">
        <f t="shared" si="5"/>
        <v>0</v>
      </c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</row>
    <row r="304" ht="18.75" customHeight="1">
      <c r="A304" s="161">
        <v>44840.0</v>
      </c>
      <c r="B304" s="153">
        <v>0.4513888888888889</v>
      </c>
      <c r="C304" s="51">
        <v>49.0</v>
      </c>
      <c r="D304" s="51">
        <v>3.0</v>
      </c>
      <c r="E304" s="154">
        <v>0.0612244897959183</v>
      </c>
      <c r="F304" s="159" t="str">
        <f t="shared" si="1"/>
        <v>Oct-2022</v>
      </c>
      <c r="G304" s="6">
        <f t="shared" si="2"/>
        <v>41</v>
      </c>
      <c r="H304" s="39"/>
      <c r="I304" s="39" t="s">
        <v>31</v>
      </c>
      <c r="J304" s="39" t="s">
        <v>659</v>
      </c>
      <c r="K304" s="131">
        <f t="shared" si="3"/>
        <v>2022</v>
      </c>
      <c r="L304" s="133">
        <f t="shared" si="4"/>
        <v>0.0612244898</v>
      </c>
      <c r="M304" s="133">
        <f t="shared" si="5"/>
        <v>0</v>
      </c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</row>
    <row r="305" ht="18.75" customHeight="1">
      <c r="A305" s="161">
        <v>44841.0</v>
      </c>
      <c r="B305" s="153">
        <v>0.44375</v>
      </c>
      <c r="C305" s="51">
        <v>77.0</v>
      </c>
      <c r="D305" s="51">
        <v>6.0</v>
      </c>
      <c r="E305" s="154">
        <v>0.0779220779220779</v>
      </c>
      <c r="F305" s="159" t="str">
        <f t="shared" si="1"/>
        <v>Oct-2022</v>
      </c>
      <c r="G305" s="6">
        <f t="shared" si="2"/>
        <v>41</v>
      </c>
      <c r="H305" s="39"/>
      <c r="I305" s="39" t="s">
        <v>25</v>
      </c>
      <c r="J305" s="146" t="s">
        <v>193</v>
      </c>
      <c r="K305" s="131">
        <f t="shared" si="3"/>
        <v>2022</v>
      </c>
      <c r="L305" s="133">
        <f t="shared" si="4"/>
        <v>0.07792207792</v>
      </c>
      <c r="M305" s="133">
        <f t="shared" si="5"/>
        <v>0</v>
      </c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</row>
    <row r="306" ht="18.75" customHeight="1">
      <c r="A306" s="161">
        <v>44842.0</v>
      </c>
      <c r="B306" s="153">
        <v>0.14097222222222222</v>
      </c>
      <c r="C306" s="51">
        <v>74.0</v>
      </c>
      <c r="D306" s="51">
        <v>8.0</v>
      </c>
      <c r="E306" s="154">
        <v>0.108108108108108</v>
      </c>
      <c r="F306" s="159" t="str">
        <f t="shared" si="1"/>
        <v>Oct-2022</v>
      </c>
      <c r="G306" s="6">
        <f t="shared" si="2"/>
        <v>41</v>
      </c>
      <c r="H306" s="39"/>
      <c r="I306" s="39" t="s">
        <v>25</v>
      </c>
      <c r="J306" s="146" t="s">
        <v>26</v>
      </c>
      <c r="K306" s="131">
        <f t="shared" si="3"/>
        <v>2022</v>
      </c>
      <c r="L306" s="133">
        <f t="shared" si="4"/>
        <v>0.1081081081</v>
      </c>
      <c r="M306" s="133">
        <f t="shared" si="5"/>
        <v>0</v>
      </c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</row>
    <row r="307" ht="18.75" customHeight="1">
      <c r="A307" s="161">
        <v>44842.0</v>
      </c>
      <c r="B307" s="153">
        <v>0.3159722222222222</v>
      </c>
      <c r="C307" s="51">
        <v>64.0</v>
      </c>
      <c r="D307" s="51">
        <v>7.0</v>
      </c>
      <c r="E307" s="154">
        <v>0.109375</v>
      </c>
      <c r="F307" s="159" t="str">
        <f t="shared" si="1"/>
        <v>Oct-2022</v>
      </c>
      <c r="G307" s="6">
        <f t="shared" si="2"/>
        <v>41</v>
      </c>
      <c r="H307" s="39"/>
      <c r="I307" s="39" t="s">
        <v>25</v>
      </c>
      <c r="J307" s="146" t="s">
        <v>41</v>
      </c>
      <c r="K307" s="131">
        <f t="shared" si="3"/>
        <v>2022</v>
      </c>
      <c r="L307" s="133">
        <f t="shared" si="4"/>
        <v>0.109375</v>
      </c>
      <c r="M307" s="133">
        <f t="shared" si="5"/>
        <v>0</v>
      </c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</row>
    <row r="308" ht="18.75" customHeight="1">
      <c r="A308" s="161">
        <v>44843.0</v>
      </c>
      <c r="B308" s="153">
        <v>0.2590277777777778</v>
      </c>
      <c r="C308" s="51">
        <v>64.0</v>
      </c>
      <c r="D308" s="51">
        <v>1.0</v>
      </c>
      <c r="E308" s="154">
        <v>0.015625</v>
      </c>
      <c r="F308" s="159" t="str">
        <f t="shared" si="1"/>
        <v>Oct-2022</v>
      </c>
      <c r="G308" s="6">
        <f t="shared" si="2"/>
        <v>41</v>
      </c>
      <c r="H308" s="39"/>
      <c r="I308" s="39" t="s">
        <v>25</v>
      </c>
      <c r="J308" s="146" t="s">
        <v>238</v>
      </c>
      <c r="K308" s="131">
        <f t="shared" si="3"/>
        <v>2022</v>
      </c>
      <c r="L308" s="133">
        <f t="shared" si="4"/>
        <v>0.015625</v>
      </c>
      <c r="M308" s="133">
        <f t="shared" si="5"/>
        <v>0</v>
      </c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</row>
    <row r="309" ht="18.75" customHeight="1">
      <c r="A309" s="161">
        <v>44845.0</v>
      </c>
      <c r="B309" s="153">
        <v>0.14583333333333334</v>
      </c>
      <c r="C309" s="51">
        <v>43.0</v>
      </c>
      <c r="D309" s="51">
        <v>0.0</v>
      </c>
      <c r="E309" s="154">
        <v>0.0</v>
      </c>
      <c r="F309" s="159" t="str">
        <f t="shared" si="1"/>
        <v>Oct-2022</v>
      </c>
      <c r="G309" s="6">
        <f t="shared" si="2"/>
        <v>41</v>
      </c>
      <c r="H309" s="39"/>
      <c r="I309" s="39" t="s">
        <v>31</v>
      </c>
      <c r="J309" s="39" t="s">
        <v>45</v>
      </c>
      <c r="K309" s="131">
        <f t="shared" si="3"/>
        <v>2022</v>
      </c>
      <c r="L309" s="133">
        <f t="shared" si="4"/>
        <v>0</v>
      </c>
      <c r="M309" s="133">
        <f t="shared" si="5"/>
        <v>0</v>
      </c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</row>
    <row r="310" ht="18.75" customHeight="1">
      <c r="A310" s="161">
        <v>44846.0</v>
      </c>
      <c r="B310" s="153">
        <v>0.35555555555555557</v>
      </c>
      <c r="C310" s="51">
        <v>81.0</v>
      </c>
      <c r="D310" s="51">
        <v>2.0</v>
      </c>
      <c r="E310" s="154">
        <v>0.0246913580246913</v>
      </c>
      <c r="F310" s="159" t="str">
        <f t="shared" si="1"/>
        <v>Oct-2022</v>
      </c>
      <c r="G310" s="6">
        <f t="shared" si="2"/>
        <v>42</v>
      </c>
      <c r="H310" s="39"/>
      <c r="I310" s="39" t="s">
        <v>25</v>
      </c>
      <c r="J310" s="146" t="s">
        <v>193</v>
      </c>
      <c r="K310" s="131">
        <f t="shared" si="3"/>
        <v>2022</v>
      </c>
      <c r="L310" s="133">
        <f t="shared" si="4"/>
        <v>0.02469135802</v>
      </c>
      <c r="M310" s="133">
        <f t="shared" si="5"/>
        <v>0</v>
      </c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</row>
    <row r="311" ht="18.75" customHeight="1">
      <c r="A311" s="161">
        <v>44846.0</v>
      </c>
      <c r="B311" s="153">
        <v>0.16527777777777777</v>
      </c>
      <c r="C311" s="51">
        <v>54.0</v>
      </c>
      <c r="D311" s="51">
        <v>3.0</v>
      </c>
      <c r="E311" s="154">
        <v>0.0555555555555555</v>
      </c>
      <c r="F311" s="159" t="str">
        <f t="shared" si="1"/>
        <v>Oct-2022</v>
      </c>
      <c r="G311" s="6">
        <f t="shared" si="2"/>
        <v>42</v>
      </c>
      <c r="H311" s="39"/>
      <c r="I311" s="39" t="s">
        <v>25</v>
      </c>
      <c r="J311" s="146" t="s">
        <v>26</v>
      </c>
      <c r="K311" s="131">
        <f t="shared" si="3"/>
        <v>2022</v>
      </c>
      <c r="L311" s="133">
        <f t="shared" si="4"/>
        <v>0.05555555556</v>
      </c>
      <c r="M311" s="133">
        <f t="shared" si="5"/>
        <v>0</v>
      </c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</row>
    <row r="312" ht="18.75" customHeight="1">
      <c r="A312" s="161">
        <v>44847.0</v>
      </c>
      <c r="B312" s="153">
        <v>0.21805555555555556</v>
      </c>
      <c r="C312" s="51">
        <v>69.0</v>
      </c>
      <c r="D312" s="51">
        <v>5.0</v>
      </c>
      <c r="E312" s="154">
        <v>0.072463768115942</v>
      </c>
      <c r="F312" s="159" t="str">
        <f t="shared" si="1"/>
        <v>Oct-2022</v>
      </c>
      <c r="G312" s="6">
        <f t="shared" si="2"/>
        <v>42</v>
      </c>
      <c r="H312" s="39"/>
      <c r="I312" s="39" t="s">
        <v>25</v>
      </c>
      <c r="J312" s="146" t="s">
        <v>41</v>
      </c>
      <c r="K312" s="131">
        <f t="shared" si="3"/>
        <v>2022</v>
      </c>
      <c r="L312" s="133">
        <f t="shared" si="4"/>
        <v>0.07246376812</v>
      </c>
      <c r="M312" s="133">
        <f t="shared" si="5"/>
        <v>0</v>
      </c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</row>
    <row r="313" ht="18.75" customHeight="1">
      <c r="A313" s="161">
        <v>44848.0</v>
      </c>
      <c r="B313" s="153">
        <v>0.26805555555555555</v>
      </c>
      <c r="C313" s="51">
        <v>12.0</v>
      </c>
      <c r="D313" s="51">
        <v>0.0</v>
      </c>
      <c r="E313" s="154">
        <v>0.0</v>
      </c>
      <c r="F313" s="159" t="str">
        <f t="shared" si="1"/>
        <v>Oct-2022</v>
      </c>
      <c r="G313" s="6">
        <f t="shared" si="2"/>
        <v>42</v>
      </c>
      <c r="H313" s="39"/>
      <c r="I313" s="39" t="s">
        <v>363</v>
      </c>
      <c r="J313" s="146" t="s">
        <v>658</v>
      </c>
      <c r="K313" s="131">
        <f t="shared" si="3"/>
        <v>2022</v>
      </c>
      <c r="L313" s="133">
        <f t="shared" si="4"/>
        <v>0</v>
      </c>
      <c r="M313" s="133">
        <f t="shared" si="5"/>
        <v>0</v>
      </c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</row>
    <row r="314" ht="18.75" customHeight="1">
      <c r="A314" s="161">
        <v>44848.0</v>
      </c>
      <c r="B314" s="153">
        <v>0.2673611111111111</v>
      </c>
      <c r="C314" s="51">
        <v>11.0</v>
      </c>
      <c r="D314" s="51">
        <v>0.0</v>
      </c>
      <c r="E314" s="154">
        <v>0.0</v>
      </c>
      <c r="F314" s="159" t="str">
        <f t="shared" si="1"/>
        <v>Oct-2022</v>
      </c>
      <c r="G314" s="6">
        <f t="shared" si="2"/>
        <v>42</v>
      </c>
      <c r="H314" s="39"/>
      <c r="I314" s="39" t="s">
        <v>363</v>
      </c>
      <c r="J314" s="146" t="s">
        <v>658</v>
      </c>
      <c r="K314" s="131">
        <f t="shared" si="3"/>
        <v>2022</v>
      </c>
      <c r="L314" s="133">
        <f t="shared" si="4"/>
        <v>0</v>
      </c>
      <c r="M314" s="133">
        <f t="shared" si="5"/>
        <v>0</v>
      </c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</row>
    <row r="315" ht="18.75" customHeight="1">
      <c r="A315" s="161">
        <v>44850.0</v>
      </c>
      <c r="B315" s="153">
        <v>0.17708333333333334</v>
      </c>
      <c r="C315" s="51">
        <v>92.0</v>
      </c>
      <c r="D315" s="51">
        <v>5.0</v>
      </c>
      <c r="E315" s="154">
        <v>0.0543478260869565</v>
      </c>
      <c r="F315" s="159" t="str">
        <f t="shared" si="1"/>
        <v>Oct-2022</v>
      </c>
      <c r="G315" s="6">
        <f t="shared" si="2"/>
        <v>42</v>
      </c>
      <c r="H315" s="39"/>
      <c r="I315" s="39" t="s">
        <v>25</v>
      </c>
      <c r="J315" s="146" t="s">
        <v>238</v>
      </c>
      <c r="K315" s="131">
        <f t="shared" si="3"/>
        <v>2022</v>
      </c>
      <c r="L315" s="133">
        <f t="shared" si="4"/>
        <v>0.05434782609</v>
      </c>
      <c r="M315" s="133">
        <f t="shared" si="5"/>
        <v>0</v>
      </c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</row>
    <row r="316" ht="18.75" customHeight="1">
      <c r="A316" s="161">
        <v>44850.0</v>
      </c>
      <c r="B316" s="153">
        <v>0.17708333333333334</v>
      </c>
      <c r="C316" s="51">
        <v>55.0</v>
      </c>
      <c r="D316" s="51">
        <v>1.0</v>
      </c>
      <c r="E316" s="154">
        <v>0.0181818181818181</v>
      </c>
      <c r="F316" s="159" t="str">
        <f t="shared" si="1"/>
        <v>Oct-2022</v>
      </c>
      <c r="G316" s="6">
        <f t="shared" si="2"/>
        <v>42</v>
      </c>
      <c r="H316" s="39"/>
      <c r="I316" s="39" t="s">
        <v>25</v>
      </c>
      <c r="J316" s="146" t="s">
        <v>238</v>
      </c>
      <c r="K316" s="131">
        <f t="shared" si="3"/>
        <v>2022</v>
      </c>
      <c r="L316" s="133">
        <f t="shared" si="4"/>
        <v>0.01818181818</v>
      </c>
      <c r="M316" s="133">
        <f t="shared" si="5"/>
        <v>0</v>
      </c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</row>
    <row r="317" ht="18.75" customHeight="1">
      <c r="A317" s="161">
        <v>44852.0</v>
      </c>
      <c r="B317" s="153">
        <v>0.44375</v>
      </c>
      <c r="C317" s="51">
        <v>79.0</v>
      </c>
      <c r="D317" s="51">
        <v>14.0</v>
      </c>
      <c r="E317" s="154">
        <v>0.177215189873417</v>
      </c>
      <c r="F317" s="159" t="str">
        <f t="shared" si="1"/>
        <v>Oct-2022</v>
      </c>
      <c r="G317" s="6">
        <f t="shared" si="2"/>
        <v>42</v>
      </c>
      <c r="H317" s="39"/>
      <c r="I317" s="39" t="s">
        <v>31</v>
      </c>
      <c r="J317" s="39" t="s">
        <v>328</v>
      </c>
      <c r="K317" s="131">
        <f t="shared" si="3"/>
        <v>2022</v>
      </c>
      <c r="L317" s="133">
        <f t="shared" si="4"/>
        <v>0.1772151899</v>
      </c>
      <c r="M317" s="133">
        <f t="shared" si="5"/>
        <v>0</v>
      </c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</row>
    <row r="318" ht="18.75" customHeight="1">
      <c r="A318" s="161">
        <v>44853.0</v>
      </c>
      <c r="B318" s="153">
        <v>0.22777777777777777</v>
      </c>
      <c r="C318" s="51">
        <v>62.0</v>
      </c>
      <c r="D318" s="51">
        <v>6.0</v>
      </c>
      <c r="E318" s="154">
        <v>0.0967741935483871</v>
      </c>
      <c r="F318" s="159" t="str">
        <f t="shared" si="1"/>
        <v>Oct-2022</v>
      </c>
      <c r="G318" s="6">
        <f t="shared" si="2"/>
        <v>43</v>
      </c>
      <c r="H318" s="39"/>
      <c r="I318" s="39" t="s">
        <v>25</v>
      </c>
      <c r="J318" s="146" t="s">
        <v>238</v>
      </c>
      <c r="K318" s="131">
        <f t="shared" si="3"/>
        <v>2022</v>
      </c>
      <c r="L318" s="133">
        <f t="shared" si="4"/>
        <v>0.09677419355</v>
      </c>
      <c r="M318" s="133">
        <f t="shared" si="5"/>
        <v>0</v>
      </c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</row>
    <row r="319" ht="18.75" customHeight="1">
      <c r="A319" s="161">
        <v>44854.0</v>
      </c>
      <c r="B319" s="153">
        <v>0.20902777777777778</v>
      </c>
      <c r="C319" s="51">
        <v>93.0</v>
      </c>
      <c r="D319" s="51">
        <v>4.0</v>
      </c>
      <c r="E319" s="154">
        <v>0.043010752688172</v>
      </c>
      <c r="F319" s="159" t="str">
        <f t="shared" si="1"/>
        <v>Oct-2022</v>
      </c>
      <c r="G319" s="6">
        <f t="shared" si="2"/>
        <v>43</v>
      </c>
      <c r="H319" s="39"/>
      <c r="I319" s="39" t="s">
        <v>25</v>
      </c>
      <c r="J319" s="146" t="s">
        <v>529</v>
      </c>
      <c r="K319" s="131">
        <f t="shared" si="3"/>
        <v>2022</v>
      </c>
      <c r="L319" s="133">
        <f t="shared" si="4"/>
        <v>0.04301075269</v>
      </c>
      <c r="M319" s="133">
        <f t="shared" si="5"/>
        <v>0</v>
      </c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</row>
    <row r="320" ht="18.75" customHeight="1">
      <c r="A320" s="161">
        <v>44854.0</v>
      </c>
      <c r="B320" s="153">
        <v>0.49027777777777776</v>
      </c>
      <c r="C320" s="51">
        <v>50.0</v>
      </c>
      <c r="D320" s="51">
        <v>2.0</v>
      </c>
      <c r="E320" s="154">
        <v>0.04</v>
      </c>
      <c r="F320" s="159" t="str">
        <f t="shared" si="1"/>
        <v>Oct-2022</v>
      </c>
      <c r="G320" s="6">
        <f t="shared" si="2"/>
        <v>43</v>
      </c>
      <c r="H320" s="39"/>
      <c r="I320" s="39" t="s">
        <v>25</v>
      </c>
      <c r="J320" s="146" t="s">
        <v>41</v>
      </c>
      <c r="K320" s="131">
        <f t="shared" si="3"/>
        <v>2022</v>
      </c>
      <c r="L320" s="133">
        <f t="shared" si="4"/>
        <v>0.04</v>
      </c>
      <c r="M320" s="133">
        <f t="shared" si="5"/>
        <v>0</v>
      </c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</row>
    <row r="321" ht="18.75" customHeight="1">
      <c r="A321" s="161">
        <v>44855.0</v>
      </c>
      <c r="B321" s="153">
        <v>0.31875</v>
      </c>
      <c r="C321" s="51">
        <v>69.0</v>
      </c>
      <c r="D321" s="51">
        <v>2.0</v>
      </c>
      <c r="E321" s="154">
        <v>0.0289855072463768</v>
      </c>
      <c r="F321" s="159" t="str">
        <f t="shared" si="1"/>
        <v>Oct-2022</v>
      </c>
      <c r="G321" s="6">
        <f t="shared" si="2"/>
        <v>43</v>
      </c>
      <c r="H321" s="39"/>
      <c r="I321" s="39" t="s">
        <v>31</v>
      </c>
      <c r="J321" s="39" t="s">
        <v>328</v>
      </c>
      <c r="K321" s="131">
        <f t="shared" si="3"/>
        <v>2022</v>
      </c>
      <c r="L321" s="133">
        <f t="shared" si="4"/>
        <v>0.02898550725</v>
      </c>
      <c r="M321" s="133">
        <f t="shared" si="5"/>
        <v>0</v>
      </c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</row>
    <row r="322" ht="18.75" customHeight="1">
      <c r="A322" s="161">
        <v>44855.0</v>
      </c>
      <c r="B322" s="153">
        <v>0.31875</v>
      </c>
      <c r="C322" s="51">
        <v>36.0</v>
      </c>
      <c r="D322" s="51">
        <v>2.0</v>
      </c>
      <c r="E322" s="154">
        <v>0.0555555555555555</v>
      </c>
      <c r="F322" s="159" t="str">
        <f t="shared" si="1"/>
        <v>Oct-2022</v>
      </c>
      <c r="G322" s="6">
        <f t="shared" si="2"/>
        <v>43</v>
      </c>
      <c r="H322" s="39"/>
      <c r="I322" s="39" t="s">
        <v>31</v>
      </c>
      <c r="J322" s="39" t="s">
        <v>328</v>
      </c>
      <c r="K322" s="131">
        <f t="shared" si="3"/>
        <v>2022</v>
      </c>
      <c r="L322" s="133">
        <f t="shared" si="4"/>
        <v>0.05555555556</v>
      </c>
      <c r="M322" s="133">
        <f t="shared" si="5"/>
        <v>0</v>
      </c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</row>
    <row r="323" ht="18.75" customHeight="1">
      <c r="A323" s="161">
        <v>44855.0</v>
      </c>
      <c r="B323" s="153">
        <v>0.31875</v>
      </c>
      <c r="C323" s="51">
        <v>30.0</v>
      </c>
      <c r="D323" s="51">
        <v>1.0</v>
      </c>
      <c r="E323" s="154">
        <v>0.0333333333333333</v>
      </c>
      <c r="F323" s="159" t="str">
        <f t="shared" si="1"/>
        <v>Oct-2022</v>
      </c>
      <c r="G323" s="6">
        <f t="shared" si="2"/>
        <v>43</v>
      </c>
      <c r="H323" s="39"/>
      <c r="I323" s="39" t="s">
        <v>31</v>
      </c>
      <c r="J323" s="39" t="s">
        <v>328</v>
      </c>
      <c r="K323" s="131">
        <f t="shared" si="3"/>
        <v>2022</v>
      </c>
      <c r="L323" s="133">
        <f t="shared" si="4"/>
        <v>0.03333333333</v>
      </c>
      <c r="M323" s="133">
        <f t="shared" si="5"/>
        <v>0</v>
      </c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</row>
    <row r="324" ht="18.75" customHeight="1">
      <c r="A324" s="161">
        <v>44858.0</v>
      </c>
      <c r="B324" s="153">
        <v>0.3013888888888889</v>
      </c>
      <c r="C324" s="51">
        <v>67.0</v>
      </c>
      <c r="D324" s="51">
        <v>7.0</v>
      </c>
      <c r="E324" s="154">
        <v>0.104477611940298</v>
      </c>
      <c r="F324" s="159" t="str">
        <f t="shared" si="1"/>
        <v>Oct-2022</v>
      </c>
      <c r="G324" s="6">
        <f t="shared" si="2"/>
        <v>43</v>
      </c>
      <c r="H324" s="39"/>
      <c r="I324" s="39" t="s">
        <v>31</v>
      </c>
      <c r="J324" s="39" t="s">
        <v>45</v>
      </c>
      <c r="K324" s="131">
        <f t="shared" si="3"/>
        <v>2022</v>
      </c>
      <c r="L324" s="133">
        <f t="shared" si="4"/>
        <v>0.1044776119</v>
      </c>
      <c r="M324" s="133">
        <f t="shared" si="5"/>
        <v>0</v>
      </c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</row>
    <row r="325" ht="18.75" customHeight="1">
      <c r="A325" s="161">
        <v>44858.0</v>
      </c>
      <c r="B325" s="153">
        <v>0.5131944444444444</v>
      </c>
      <c r="C325" s="51">
        <v>33.0</v>
      </c>
      <c r="D325" s="51">
        <v>2.0</v>
      </c>
      <c r="E325" s="154">
        <v>0.0606060606060606</v>
      </c>
      <c r="F325" s="159" t="str">
        <f t="shared" si="1"/>
        <v>Oct-2022</v>
      </c>
      <c r="G325" s="6">
        <f t="shared" si="2"/>
        <v>43</v>
      </c>
      <c r="H325" s="39"/>
      <c r="I325" s="39" t="s">
        <v>25</v>
      </c>
      <c r="J325" s="146" t="s">
        <v>26</v>
      </c>
      <c r="K325" s="131">
        <f t="shared" si="3"/>
        <v>2022</v>
      </c>
      <c r="L325" s="133">
        <f t="shared" si="4"/>
        <v>0.06060606061</v>
      </c>
      <c r="M325" s="133">
        <f t="shared" si="5"/>
        <v>0</v>
      </c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</row>
    <row r="326" ht="18.75" customHeight="1">
      <c r="A326" s="161">
        <v>44858.0</v>
      </c>
      <c r="B326" s="153">
        <v>0.3013888888888889</v>
      </c>
      <c r="C326" s="51">
        <v>29.0</v>
      </c>
      <c r="D326" s="51">
        <v>0.0</v>
      </c>
      <c r="E326" s="154">
        <v>0.0</v>
      </c>
      <c r="F326" s="159" t="str">
        <f t="shared" si="1"/>
        <v>Oct-2022</v>
      </c>
      <c r="G326" s="6">
        <f t="shared" si="2"/>
        <v>43</v>
      </c>
      <c r="H326" s="39"/>
      <c r="I326" s="39" t="s">
        <v>31</v>
      </c>
      <c r="J326" s="39" t="s">
        <v>45</v>
      </c>
      <c r="K326" s="131">
        <f t="shared" si="3"/>
        <v>2022</v>
      </c>
      <c r="L326" s="133">
        <f t="shared" si="4"/>
        <v>0</v>
      </c>
      <c r="M326" s="133">
        <f t="shared" si="5"/>
        <v>0</v>
      </c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</row>
    <row r="327" ht="18.75" customHeight="1">
      <c r="A327" s="161">
        <v>44859.0</v>
      </c>
      <c r="B327" s="153">
        <v>0.24097222222222223</v>
      </c>
      <c r="C327" s="51">
        <v>67.0</v>
      </c>
      <c r="D327" s="51">
        <v>2.0</v>
      </c>
      <c r="E327" s="154">
        <v>0.0298507462686567</v>
      </c>
      <c r="F327" s="159" t="str">
        <f t="shared" si="1"/>
        <v>Oct-2022</v>
      </c>
      <c r="G327" s="6">
        <f t="shared" si="2"/>
        <v>43</v>
      </c>
      <c r="H327" s="39"/>
      <c r="I327" s="39" t="s">
        <v>31</v>
      </c>
      <c r="J327" s="39" t="s">
        <v>31</v>
      </c>
      <c r="K327" s="131">
        <f t="shared" si="3"/>
        <v>2022</v>
      </c>
      <c r="L327" s="133">
        <f t="shared" si="4"/>
        <v>0.02985074627</v>
      </c>
      <c r="M327" s="133">
        <f t="shared" si="5"/>
        <v>0</v>
      </c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</row>
    <row r="328" ht="18.75" customHeight="1">
      <c r="A328" s="161">
        <v>44859.0</v>
      </c>
      <c r="B328" s="153">
        <v>0.38680555555555557</v>
      </c>
      <c r="C328" s="51">
        <v>49.0</v>
      </c>
      <c r="D328" s="51">
        <v>7.0</v>
      </c>
      <c r="E328" s="154">
        <v>0.142857142857142</v>
      </c>
      <c r="F328" s="159" t="str">
        <f t="shared" si="1"/>
        <v>Oct-2022</v>
      </c>
      <c r="G328" s="6">
        <f t="shared" si="2"/>
        <v>43</v>
      </c>
      <c r="H328" s="39"/>
      <c r="I328" s="39" t="s">
        <v>25</v>
      </c>
      <c r="J328" s="146" t="s">
        <v>238</v>
      </c>
      <c r="K328" s="131">
        <f t="shared" si="3"/>
        <v>2022</v>
      </c>
      <c r="L328" s="133">
        <f t="shared" si="4"/>
        <v>0.1428571429</v>
      </c>
      <c r="M328" s="133">
        <f t="shared" si="5"/>
        <v>0</v>
      </c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</row>
    <row r="329" ht="18.75" customHeight="1">
      <c r="A329" s="161">
        <v>44859.0</v>
      </c>
      <c r="B329" s="153">
        <v>0.3875</v>
      </c>
      <c r="C329" s="51">
        <v>44.0</v>
      </c>
      <c r="D329" s="51">
        <v>2.0</v>
      </c>
      <c r="E329" s="154">
        <v>0.0454545454545454</v>
      </c>
      <c r="F329" s="159" t="str">
        <f t="shared" si="1"/>
        <v>Oct-2022</v>
      </c>
      <c r="G329" s="6">
        <f t="shared" si="2"/>
        <v>43</v>
      </c>
      <c r="H329" s="39"/>
      <c r="I329" s="39" t="s">
        <v>25</v>
      </c>
      <c r="J329" s="146" t="s">
        <v>238</v>
      </c>
      <c r="K329" s="131">
        <f t="shared" si="3"/>
        <v>2022</v>
      </c>
      <c r="L329" s="133">
        <f t="shared" si="4"/>
        <v>0.04545454545</v>
      </c>
      <c r="M329" s="133">
        <f t="shared" si="5"/>
        <v>0</v>
      </c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</row>
    <row r="330" ht="18.75" customHeight="1">
      <c r="A330" s="161">
        <v>44859.0</v>
      </c>
      <c r="B330" s="153">
        <v>0.3875</v>
      </c>
      <c r="C330" s="51">
        <v>23.0</v>
      </c>
      <c r="D330" s="51">
        <v>0.0</v>
      </c>
      <c r="E330" s="154">
        <v>0.0</v>
      </c>
      <c r="F330" s="159" t="str">
        <f t="shared" si="1"/>
        <v>Oct-2022</v>
      </c>
      <c r="G330" s="6">
        <f t="shared" si="2"/>
        <v>43</v>
      </c>
      <c r="H330" s="39"/>
      <c r="I330" s="39" t="s">
        <v>25</v>
      </c>
      <c r="J330" s="146" t="s">
        <v>26</v>
      </c>
      <c r="K330" s="131">
        <f t="shared" si="3"/>
        <v>2022</v>
      </c>
      <c r="L330" s="133">
        <f t="shared" si="4"/>
        <v>0</v>
      </c>
      <c r="M330" s="133">
        <f t="shared" si="5"/>
        <v>0</v>
      </c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</row>
    <row r="331" ht="18.75" customHeight="1">
      <c r="A331" s="161">
        <v>44859.0</v>
      </c>
      <c r="B331" s="153">
        <v>0.24097222222222223</v>
      </c>
      <c r="C331" s="51">
        <v>17.0</v>
      </c>
      <c r="D331" s="51">
        <v>0.0</v>
      </c>
      <c r="E331" s="154">
        <v>0.0</v>
      </c>
      <c r="F331" s="159" t="str">
        <f t="shared" si="1"/>
        <v>Oct-2022</v>
      </c>
      <c r="G331" s="6">
        <f t="shared" si="2"/>
        <v>43</v>
      </c>
      <c r="H331" s="39"/>
      <c r="I331" s="39" t="s">
        <v>31</v>
      </c>
      <c r="J331" s="39" t="s">
        <v>31</v>
      </c>
      <c r="K331" s="131">
        <f t="shared" si="3"/>
        <v>2022</v>
      </c>
      <c r="L331" s="133">
        <f t="shared" si="4"/>
        <v>0</v>
      </c>
      <c r="M331" s="133">
        <f t="shared" si="5"/>
        <v>0</v>
      </c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</row>
    <row r="332" ht="18.75" customHeight="1">
      <c r="A332" s="161">
        <v>44860.0</v>
      </c>
      <c r="B332" s="153">
        <v>0.42291666666666666</v>
      </c>
      <c r="C332" s="51">
        <v>167.0</v>
      </c>
      <c r="D332" s="51">
        <v>2.0</v>
      </c>
      <c r="E332" s="154">
        <v>0.0119760479041916</v>
      </c>
      <c r="F332" s="159" t="str">
        <f t="shared" si="1"/>
        <v>Oct-2022</v>
      </c>
      <c r="G332" s="6">
        <f t="shared" si="2"/>
        <v>44</v>
      </c>
      <c r="H332" s="39"/>
      <c r="I332" s="39" t="s">
        <v>25</v>
      </c>
      <c r="J332" s="146" t="s">
        <v>70</v>
      </c>
      <c r="K332" s="131">
        <f t="shared" si="3"/>
        <v>2022</v>
      </c>
      <c r="L332" s="133">
        <f t="shared" si="4"/>
        <v>0.0119760479</v>
      </c>
      <c r="M332" s="133">
        <f t="shared" si="5"/>
        <v>0</v>
      </c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</row>
    <row r="333" ht="18.75" customHeight="1">
      <c r="A333" s="161">
        <v>44860.0</v>
      </c>
      <c r="B333" s="153">
        <v>0.42291666666666666</v>
      </c>
      <c r="C333" s="51">
        <v>106.0</v>
      </c>
      <c r="D333" s="51">
        <v>2.0</v>
      </c>
      <c r="E333" s="154">
        <v>0.0188679245283018</v>
      </c>
      <c r="F333" s="159" t="str">
        <f t="shared" si="1"/>
        <v>Oct-2022</v>
      </c>
      <c r="G333" s="6">
        <f t="shared" si="2"/>
        <v>44</v>
      </c>
      <c r="H333" s="39"/>
      <c r="I333" s="39" t="s">
        <v>25</v>
      </c>
      <c r="J333" s="146" t="s">
        <v>70</v>
      </c>
      <c r="K333" s="131">
        <f t="shared" si="3"/>
        <v>2022</v>
      </c>
      <c r="L333" s="133">
        <f t="shared" si="4"/>
        <v>0.01886792453</v>
      </c>
      <c r="M333" s="133">
        <f t="shared" si="5"/>
        <v>0</v>
      </c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</row>
    <row r="334" ht="18.75" customHeight="1">
      <c r="A334" s="161">
        <v>44860.0</v>
      </c>
      <c r="B334" s="153">
        <v>0.42291666666666666</v>
      </c>
      <c r="C334" s="51">
        <v>24.0</v>
      </c>
      <c r="D334" s="51">
        <v>1.0</v>
      </c>
      <c r="E334" s="154">
        <v>0.0416666666666666</v>
      </c>
      <c r="F334" s="159" t="str">
        <f t="shared" si="1"/>
        <v>Oct-2022</v>
      </c>
      <c r="G334" s="6">
        <f t="shared" si="2"/>
        <v>44</v>
      </c>
      <c r="H334" s="39"/>
      <c r="I334" s="39" t="s">
        <v>25</v>
      </c>
      <c r="J334" s="146" t="s">
        <v>70</v>
      </c>
      <c r="K334" s="131">
        <f t="shared" si="3"/>
        <v>2022</v>
      </c>
      <c r="L334" s="133">
        <f t="shared" si="4"/>
        <v>0.04166666667</v>
      </c>
      <c r="M334" s="133">
        <f t="shared" si="5"/>
        <v>0</v>
      </c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</row>
    <row r="335" ht="18.75" customHeight="1">
      <c r="A335" s="161">
        <v>44861.0</v>
      </c>
      <c r="B335" s="153">
        <v>0.13194444444444445</v>
      </c>
      <c r="C335" s="51">
        <v>63.0</v>
      </c>
      <c r="D335" s="51">
        <v>2.0</v>
      </c>
      <c r="E335" s="154">
        <v>0.0317460317460317</v>
      </c>
      <c r="F335" s="159" t="str">
        <f t="shared" si="1"/>
        <v>Oct-2022</v>
      </c>
      <c r="G335" s="6">
        <f t="shared" si="2"/>
        <v>44</v>
      </c>
      <c r="H335" s="39"/>
      <c r="I335" s="39" t="s">
        <v>25</v>
      </c>
      <c r="J335" s="146" t="s">
        <v>41</v>
      </c>
      <c r="K335" s="131">
        <f t="shared" si="3"/>
        <v>2022</v>
      </c>
      <c r="L335" s="133">
        <f t="shared" si="4"/>
        <v>0.03174603175</v>
      </c>
      <c r="M335" s="133">
        <f t="shared" si="5"/>
        <v>0</v>
      </c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</row>
    <row r="336" ht="18.75" customHeight="1">
      <c r="A336" s="161">
        <v>44861.0</v>
      </c>
      <c r="B336" s="153">
        <v>0.4111111111111111</v>
      </c>
      <c r="C336" s="51">
        <v>62.0</v>
      </c>
      <c r="D336" s="51">
        <v>6.0</v>
      </c>
      <c r="E336" s="154">
        <v>0.0967741935483871</v>
      </c>
      <c r="F336" s="159" t="str">
        <f t="shared" si="1"/>
        <v>Oct-2022</v>
      </c>
      <c r="G336" s="6">
        <f t="shared" si="2"/>
        <v>44</v>
      </c>
      <c r="H336" s="39"/>
      <c r="I336" s="39" t="s">
        <v>25</v>
      </c>
      <c r="J336" s="146" t="s">
        <v>238</v>
      </c>
      <c r="K336" s="131">
        <f t="shared" si="3"/>
        <v>2022</v>
      </c>
      <c r="L336" s="133">
        <f t="shared" si="4"/>
        <v>0.09677419355</v>
      </c>
      <c r="M336" s="133">
        <f t="shared" si="5"/>
        <v>0</v>
      </c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</row>
    <row r="337" ht="18.75" customHeight="1">
      <c r="A337" s="161">
        <v>44861.0</v>
      </c>
      <c r="B337" s="153">
        <v>0.2777777777777778</v>
      </c>
      <c r="C337" s="51">
        <v>55.0</v>
      </c>
      <c r="D337" s="51">
        <v>4.0</v>
      </c>
      <c r="E337" s="154">
        <v>0.0727272727272727</v>
      </c>
      <c r="F337" s="159" t="str">
        <f t="shared" si="1"/>
        <v>Oct-2022</v>
      </c>
      <c r="G337" s="6">
        <f t="shared" si="2"/>
        <v>44</v>
      </c>
      <c r="H337" s="39"/>
      <c r="I337" s="39" t="s">
        <v>25</v>
      </c>
      <c r="J337" s="146" t="s">
        <v>41</v>
      </c>
      <c r="K337" s="131">
        <f t="shared" si="3"/>
        <v>2022</v>
      </c>
      <c r="L337" s="133">
        <f t="shared" si="4"/>
        <v>0.07272727273</v>
      </c>
      <c r="M337" s="133">
        <f t="shared" si="5"/>
        <v>0</v>
      </c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</row>
    <row r="338" ht="18.75" customHeight="1">
      <c r="A338" s="161">
        <v>44862.0</v>
      </c>
      <c r="B338" s="153">
        <v>0.1375</v>
      </c>
      <c r="C338" s="51">
        <v>153.0</v>
      </c>
      <c r="D338" s="51">
        <v>19.0</v>
      </c>
      <c r="E338" s="154">
        <v>0.124183006535947</v>
      </c>
      <c r="F338" s="159" t="str">
        <f t="shared" si="1"/>
        <v>Oct-2022</v>
      </c>
      <c r="G338" s="6">
        <f t="shared" si="2"/>
        <v>44</v>
      </c>
      <c r="H338" s="39"/>
      <c r="I338" s="39" t="s">
        <v>25</v>
      </c>
      <c r="J338" s="146" t="s">
        <v>26</v>
      </c>
      <c r="K338" s="131">
        <f t="shared" si="3"/>
        <v>2022</v>
      </c>
      <c r="L338" s="133">
        <f t="shared" si="4"/>
        <v>0.1241830065</v>
      </c>
      <c r="M338" s="133">
        <f t="shared" si="5"/>
        <v>0</v>
      </c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</row>
    <row r="339" ht="18.75" customHeight="1">
      <c r="A339" s="90"/>
      <c r="B339" s="129"/>
      <c r="C339" s="129"/>
      <c r="D339" s="129"/>
      <c r="E339" s="162"/>
      <c r="F339" s="129"/>
      <c r="G339" s="129"/>
      <c r="H339" s="129"/>
      <c r="I339" s="129"/>
      <c r="J339" s="163"/>
      <c r="K339" s="129"/>
      <c r="L339" s="162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</row>
    <row r="340" ht="18.75" customHeight="1">
      <c r="A340" s="90"/>
      <c r="B340" s="129"/>
      <c r="C340" s="129"/>
      <c r="D340" s="129"/>
      <c r="E340" s="162"/>
      <c r="F340" s="129"/>
      <c r="G340" s="129"/>
      <c r="H340" s="129"/>
      <c r="I340" s="129"/>
      <c r="J340" s="163"/>
      <c r="K340" s="129"/>
      <c r="L340" s="162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</row>
    <row r="341" ht="18.75" customHeight="1">
      <c r="A341" s="90"/>
      <c r="B341" s="129"/>
      <c r="C341" s="129"/>
      <c r="D341" s="129"/>
      <c r="E341" s="162"/>
      <c r="F341" s="129"/>
      <c r="G341" s="129"/>
      <c r="H341" s="129"/>
      <c r="I341" s="129"/>
      <c r="J341" s="163"/>
      <c r="K341" s="129"/>
      <c r="L341" s="162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</row>
    <row r="342" ht="18.75" customHeight="1">
      <c r="A342" s="90"/>
      <c r="B342" s="129"/>
      <c r="C342" s="129"/>
      <c r="D342" s="129"/>
      <c r="E342" s="162"/>
      <c r="F342" s="129"/>
      <c r="G342" s="129"/>
      <c r="H342" s="129"/>
      <c r="I342" s="129"/>
      <c r="J342" s="163"/>
      <c r="K342" s="129"/>
      <c r="L342" s="162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</row>
    <row r="343" ht="18.75" customHeight="1">
      <c r="A343" s="90"/>
      <c r="B343" s="129"/>
      <c r="C343" s="129"/>
      <c r="D343" s="129"/>
      <c r="E343" s="162"/>
      <c r="F343" s="129"/>
      <c r="G343" s="129"/>
      <c r="H343" s="129"/>
      <c r="I343" s="129"/>
      <c r="J343" s="163"/>
      <c r="K343" s="129"/>
      <c r="L343" s="162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</row>
    <row r="344" ht="18.75" customHeight="1">
      <c r="A344" s="90"/>
      <c r="B344" s="129"/>
      <c r="C344" s="129"/>
      <c r="D344" s="129"/>
      <c r="E344" s="162"/>
      <c r="F344" s="129"/>
      <c r="G344" s="129"/>
      <c r="H344" s="129"/>
      <c r="I344" s="129"/>
      <c r="J344" s="163"/>
      <c r="K344" s="129"/>
      <c r="L344" s="162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</row>
    <row r="345" ht="18.75" customHeight="1">
      <c r="A345" s="90"/>
      <c r="B345" s="129"/>
      <c r="C345" s="129"/>
      <c r="D345" s="129"/>
      <c r="E345" s="162"/>
      <c r="F345" s="129"/>
      <c r="G345" s="129"/>
      <c r="H345" s="129"/>
      <c r="I345" s="129"/>
      <c r="J345" s="163"/>
      <c r="K345" s="129"/>
      <c r="L345" s="162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</row>
    <row r="346" ht="18.75" customHeight="1">
      <c r="A346" s="90"/>
      <c r="B346" s="129"/>
      <c r="C346" s="129"/>
      <c r="D346" s="129"/>
      <c r="E346" s="162"/>
      <c r="F346" s="129"/>
      <c r="G346" s="129"/>
      <c r="H346" s="129"/>
      <c r="I346" s="129"/>
      <c r="J346" s="163"/>
      <c r="K346" s="129"/>
      <c r="L346" s="162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</row>
    <row r="347" ht="18.75" customHeight="1">
      <c r="A347" s="90"/>
      <c r="B347" s="129"/>
      <c r="C347" s="129"/>
      <c r="D347" s="129"/>
      <c r="E347" s="162"/>
      <c r="F347" s="129"/>
      <c r="G347" s="129"/>
      <c r="H347" s="129"/>
      <c r="I347" s="129"/>
      <c r="J347" s="163"/>
      <c r="K347" s="129"/>
      <c r="L347" s="162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</row>
    <row r="348" ht="18.75" customHeight="1">
      <c r="A348" s="90"/>
      <c r="B348" s="129"/>
      <c r="C348" s="129"/>
      <c r="D348" s="129"/>
      <c r="E348" s="162"/>
      <c r="F348" s="129"/>
      <c r="G348" s="129"/>
      <c r="H348" s="129"/>
      <c r="I348" s="129"/>
      <c r="J348" s="163"/>
      <c r="K348" s="129"/>
      <c r="L348" s="162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</row>
    <row r="349" ht="18.75" customHeight="1">
      <c r="A349" s="90"/>
      <c r="B349" s="129"/>
      <c r="C349" s="129"/>
      <c r="D349" s="129"/>
      <c r="E349" s="162"/>
      <c r="F349" s="129"/>
      <c r="G349" s="129"/>
      <c r="H349" s="129"/>
      <c r="I349" s="129"/>
      <c r="J349" s="163"/>
      <c r="K349" s="129"/>
      <c r="L349" s="162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</row>
    <row r="350" ht="18.75" customHeight="1">
      <c r="A350" s="90"/>
      <c r="B350" s="129"/>
      <c r="C350" s="129"/>
      <c r="D350" s="129"/>
      <c r="E350" s="162"/>
      <c r="F350" s="129"/>
      <c r="G350" s="129"/>
      <c r="H350" s="129"/>
      <c r="I350" s="129"/>
      <c r="J350" s="163"/>
      <c r="K350" s="129"/>
      <c r="L350" s="162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</row>
    <row r="351" ht="18.75" customHeight="1">
      <c r="A351" s="90"/>
      <c r="B351" s="129"/>
      <c r="C351" s="129"/>
      <c r="D351" s="129"/>
      <c r="E351" s="162"/>
      <c r="F351" s="129"/>
      <c r="G351" s="129"/>
      <c r="H351" s="129"/>
      <c r="I351" s="129"/>
      <c r="J351" s="163"/>
      <c r="K351" s="129"/>
      <c r="L351" s="162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</row>
    <row r="352" ht="18.75" customHeight="1">
      <c r="A352" s="90"/>
      <c r="B352" s="129"/>
      <c r="C352" s="129"/>
      <c r="D352" s="129"/>
      <c r="E352" s="162"/>
      <c r="F352" s="129"/>
      <c r="G352" s="129"/>
      <c r="H352" s="129"/>
      <c r="I352" s="129"/>
      <c r="J352" s="163"/>
      <c r="K352" s="129"/>
      <c r="L352" s="162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</row>
    <row r="353" ht="18.75" customHeight="1">
      <c r="A353" s="90"/>
      <c r="B353" s="129"/>
      <c r="C353" s="129"/>
      <c r="D353" s="129"/>
      <c r="E353" s="162"/>
      <c r="F353" s="129"/>
      <c r="G353" s="129"/>
      <c r="H353" s="129"/>
      <c r="I353" s="129"/>
      <c r="J353" s="163"/>
      <c r="K353" s="129"/>
      <c r="L353" s="162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</row>
    <row r="354" ht="18.75" customHeight="1">
      <c r="A354" s="90"/>
      <c r="B354" s="129"/>
      <c r="C354" s="129"/>
      <c r="D354" s="129"/>
      <c r="E354" s="162"/>
      <c r="F354" s="129"/>
      <c r="G354" s="129"/>
      <c r="H354" s="129"/>
      <c r="I354" s="129"/>
      <c r="J354" s="163"/>
      <c r="K354" s="129"/>
      <c r="L354" s="162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</row>
    <row r="355" ht="18.75" customHeight="1">
      <c r="A355" s="90"/>
      <c r="B355" s="129"/>
      <c r="C355" s="129"/>
      <c r="D355" s="129"/>
      <c r="E355" s="162"/>
      <c r="F355" s="129"/>
      <c r="G355" s="129"/>
      <c r="H355" s="129"/>
      <c r="I355" s="129"/>
      <c r="J355" s="163"/>
      <c r="K355" s="129"/>
      <c r="L355" s="162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</row>
    <row r="356" ht="18.75" customHeight="1">
      <c r="A356" s="90"/>
      <c r="B356" s="129"/>
      <c r="C356" s="129"/>
      <c r="D356" s="129"/>
      <c r="E356" s="162"/>
      <c r="F356" s="129"/>
      <c r="G356" s="129"/>
      <c r="H356" s="129"/>
      <c r="I356" s="129"/>
      <c r="J356" s="163"/>
      <c r="K356" s="129"/>
      <c r="L356" s="162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</row>
    <row r="357" ht="18.75" customHeight="1">
      <c r="A357" s="90"/>
      <c r="B357" s="129"/>
      <c r="C357" s="129"/>
      <c r="D357" s="129"/>
      <c r="E357" s="162"/>
      <c r="F357" s="129"/>
      <c r="G357" s="129"/>
      <c r="H357" s="129"/>
      <c r="I357" s="129"/>
      <c r="J357" s="163"/>
      <c r="K357" s="129"/>
      <c r="L357" s="162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</row>
    <row r="358" ht="18.75" customHeight="1">
      <c r="A358" s="90"/>
      <c r="B358" s="129"/>
      <c r="C358" s="129"/>
      <c r="D358" s="129"/>
      <c r="E358" s="162"/>
      <c r="F358" s="129"/>
      <c r="G358" s="129"/>
      <c r="H358" s="129"/>
      <c r="I358" s="129"/>
      <c r="J358" s="163"/>
      <c r="K358" s="129"/>
      <c r="L358" s="162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</row>
    <row r="359" ht="18.75" customHeight="1">
      <c r="A359" s="90"/>
      <c r="B359" s="129"/>
      <c r="C359" s="129"/>
      <c r="D359" s="129"/>
      <c r="E359" s="162"/>
      <c r="F359" s="129"/>
      <c r="G359" s="129"/>
      <c r="H359" s="129"/>
      <c r="I359" s="129"/>
      <c r="J359" s="163"/>
      <c r="K359" s="129"/>
      <c r="L359" s="162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</row>
    <row r="360" ht="18.75" customHeight="1">
      <c r="A360" s="90"/>
      <c r="B360" s="129"/>
      <c r="C360" s="129"/>
      <c r="D360" s="129"/>
      <c r="E360" s="162"/>
      <c r="F360" s="129"/>
      <c r="G360" s="129"/>
      <c r="H360" s="129"/>
      <c r="I360" s="129"/>
      <c r="J360" s="163"/>
      <c r="K360" s="129"/>
      <c r="L360" s="162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</row>
    <row r="361" ht="18.75" customHeight="1">
      <c r="A361" s="90"/>
      <c r="B361" s="129"/>
      <c r="C361" s="129"/>
      <c r="D361" s="129"/>
      <c r="E361" s="162"/>
      <c r="F361" s="129"/>
      <c r="G361" s="129"/>
      <c r="H361" s="129"/>
      <c r="I361" s="129"/>
      <c r="J361" s="163"/>
      <c r="K361" s="129"/>
      <c r="L361" s="162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</row>
    <row r="362" ht="18.75" customHeight="1">
      <c r="A362" s="90"/>
      <c r="B362" s="129"/>
      <c r="C362" s="129"/>
      <c r="D362" s="129"/>
      <c r="E362" s="162"/>
      <c r="F362" s="129"/>
      <c r="G362" s="129"/>
      <c r="H362" s="129"/>
      <c r="I362" s="129"/>
      <c r="J362" s="163"/>
      <c r="K362" s="129"/>
      <c r="L362" s="162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</row>
    <row r="363" ht="18.75" customHeight="1">
      <c r="A363" s="90"/>
      <c r="B363" s="129"/>
      <c r="C363" s="129"/>
      <c r="D363" s="129"/>
      <c r="E363" s="162"/>
      <c r="F363" s="129"/>
      <c r="G363" s="129"/>
      <c r="H363" s="129"/>
      <c r="I363" s="129"/>
      <c r="J363" s="163"/>
      <c r="K363" s="129"/>
      <c r="L363" s="162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</row>
    <row r="364" ht="18.75" customHeight="1">
      <c r="A364" s="90"/>
      <c r="B364" s="129"/>
      <c r="C364" s="129"/>
      <c r="D364" s="129"/>
      <c r="E364" s="162"/>
      <c r="F364" s="129"/>
      <c r="G364" s="129"/>
      <c r="H364" s="129"/>
      <c r="I364" s="129"/>
      <c r="J364" s="163"/>
      <c r="K364" s="129"/>
      <c r="L364" s="162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</row>
    <row r="365" ht="18.75" customHeight="1">
      <c r="A365" s="90"/>
      <c r="B365" s="129"/>
      <c r="C365" s="129"/>
      <c r="D365" s="129"/>
      <c r="E365" s="162"/>
      <c r="F365" s="129"/>
      <c r="G365" s="129"/>
      <c r="H365" s="129"/>
      <c r="I365" s="129"/>
      <c r="J365" s="163"/>
      <c r="K365" s="129"/>
      <c r="L365" s="162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</row>
    <row r="366" ht="18.75" customHeight="1">
      <c r="A366" s="90"/>
      <c r="B366" s="129"/>
      <c r="C366" s="129"/>
      <c r="D366" s="129"/>
      <c r="E366" s="162"/>
      <c r="F366" s="129"/>
      <c r="G366" s="129"/>
      <c r="H366" s="129"/>
      <c r="I366" s="129"/>
      <c r="J366" s="163"/>
      <c r="K366" s="129"/>
      <c r="L366" s="162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</row>
    <row r="367" ht="18.75" customHeight="1">
      <c r="A367" s="90"/>
      <c r="B367" s="129"/>
      <c r="C367" s="129"/>
      <c r="D367" s="129"/>
      <c r="E367" s="162"/>
      <c r="F367" s="129"/>
      <c r="G367" s="129"/>
      <c r="H367" s="129"/>
      <c r="I367" s="129"/>
      <c r="J367" s="163"/>
      <c r="K367" s="129"/>
      <c r="L367" s="162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</row>
    <row r="368" ht="18.75" customHeight="1">
      <c r="A368" s="90"/>
      <c r="B368" s="129"/>
      <c r="C368" s="129"/>
      <c r="D368" s="129"/>
      <c r="E368" s="162"/>
      <c r="F368" s="129"/>
      <c r="G368" s="129"/>
      <c r="H368" s="129"/>
      <c r="I368" s="129"/>
      <c r="J368" s="163"/>
      <c r="K368" s="129"/>
      <c r="L368" s="162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</row>
    <row r="369" ht="18.75" customHeight="1">
      <c r="A369" s="90"/>
      <c r="B369" s="129"/>
      <c r="C369" s="129"/>
      <c r="D369" s="129"/>
      <c r="E369" s="162"/>
      <c r="F369" s="129"/>
      <c r="G369" s="129"/>
      <c r="H369" s="129"/>
      <c r="I369" s="129"/>
      <c r="J369" s="163"/>
      <c r="K369" s="129"/>
      <c r="L369" s="162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</row>
    <row r="370" ht="18.75" customHeight="1">
      <c r="A370" s="90"/>
      <c r="B370" s="129"/>
      <c r="C370" s="129"/>
      <c r="D370" s="129"/>
      <c r="E370" s="162"/>
      <c r="F370" s="129"/>
      <c r="G370" s="129"/>
      <c r="H370" s="129"/>
      <c r="I370" s="129"/>
      <c r="J370" s="163"/>
      <c r="K370" s="129"/>
      <c r="L370" s="162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</row>
    <row r="371" ht="18.75" customHeight="1">
      <c r="A371" s="90"/>
      <c r="B371" s="129"/>
      <c r="C371" s="129"/>
      <c r="D371" s="129"/>
      <c r="E371" s="162"/>
      <c r="F371" s="129"/>
      <c r="G371" s="129"/>
      <c r="H371" s="129"/>
      <c r="I371" s="129"/>
      <c r="J371" s="163"/>
      <c r="K371" s="129"/>
      <c r="L371" s="162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</row>
    <row r="372" ht="18.75" customHeight="1">
      <c r="A372" s="90"/>
      <c r="B372" s="129"/>
      <c r="C372" s="129"/>
      <c r="D372" s="129"/>
      <c r="E372" s="162"/>
      <c r="F372" s="129"/>
      <c r="G372" s="129"/>
      <c r="H372" s="129"/>
      <c r="I372" s="129"/>
      <c r="J372" s="163"/>
      <c r="K372" s="129"/>
      <c r="L372" s="162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</row>
    <row r="373" ht="18.75" customHeight="1">
      <c r="A373" s="90"/>
      <c r="B373" s="129"/>
      <c r="C373" s="129"/>
      <c r="D373" s="129"/>
      <c r="E373" s="162"/>
      <c r="F373" s="129"/>
      <c r="G373" s="129"/>
      <c r="H373" s="129"/>
      <c r="I373" s="129"/>
      <c r="J373" s="163"/>
      <c r="K373" s="129"/>
      <c r="L373" s="162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</row>
    <row r="374" ht="18.75" customHeight="1">
      <c r="A374" s="90"/>
      <c r="B374" s="129"/>
      <c r="C374" s="129"/>
      <c r="D374" s="129"/>
      <c r="E374" s="162"/>
      <c r="F374" s="129"/>
      <c r="G374" s="129"/>
      <c r="H374" s="129"/>
      <c r="I374" s="129"/>
      <c r="J374" s="163"/>
      <c r="K374" s="129"/>
      <c r="L374" s="162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</row>
    <row r="375" ht="18.75" customHeight="1">
      <c r="A375" s="90"/>
      <c r="B375" s="129"/>
      <c r="C375" s="129"/>
      <c r="D375" s="129"/>
      <c r="E375" s="162"/>
      <c r="F375" s="129"/>
      <c r="G375" s="129"/>
      <c r="H375" s="129"/>
      <c r="I375" s="129"/>
      <c r="J375" s="163"/>
      <c r="K375" s="129"/>
      <c r="L375" s="162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</row>
    <row r="376" ht="18.75" customHeight="1">
      <c r="A376" s="90"/>
      <c r="B376" s="129"/>
      <c r="C376" s="129"/>
      <c r="D376" s="129"/>
      <c r="E376" s="162"/>
      <c r="F376" s="129"/>
      <c r="G376" s="129"/>
      <c r="H376" s="129"/>
      <c r="I376" s="129"/>
      <c r="J376" s="163"/>
      <c r="K376" s="129"/>
      <c r="L376" s="162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</row>
    <row r="377" ht="18.75" customHeight="1">
      <c r="A377" s="90"/>
      <c r="B377" s="129"/>
      <c r="C377" s="129"/>
      <c r="D377" s="129"/>
      <c r="E377" s="162"/>
      <c r="F377" s="129"/>
      <c r="G377" s="129"/>
      <c r="H377" s="129"/>
      <c r="I377" s="129"/>
      <c r="J377" s="163"/>
      <c r="K377" s="129"/>
      <c r="L377" s="162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</row>
    <row r="378" ht="18.75" customHeight="1">
      <c r="A378" s="90"/>
      <c r="B378" s="129"/>
      <c r="C378" s="129"/>
      <c r="D378" s="129"/>
      <c r="E378" s="162"/>
      <c r="F378" s="129"/>
      <c r="G378" s="129"/>
      <c r="H378" s="129"/>
      <c r="I378" s="129"/>
      <c r="J378" s="163"/>
      <c r="K378" s="129"/>
      <c r="L378" s="162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</row>
    <row r="379" ht="18.75" customHeight="1">
      <c r="A379" s="90"/>
      <c r="B379" s="129"/>
      <c r="C379" s="129"/>
      <c r="D379" s="129"/>
      <c r="E379" s="162"/>
      <c r="F379" s="129"/>
      <c r="G379" s="129"/>
      <c r="H379" s="129"/>
      <c r="I379" s="129"/>
      <c r="J379" s="163"/>
      <c r="K379" s="129"/>
      <c r="L379" s="162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</row>
    <row r="380" ht="18.75" customHeight="1">
      <c r="A380" s="90"/>
      <c r="B380" s="129"/>
      <c r="C380" s="129"/>
      <c r="D380" s="129"/>
      <c r="E380" s="162"/>
      <c r="F380" s="129"/>
      <c r="G380" s="129"/>
      <c r="H380" s="129"/>
      <c r="I380" s="129"/>
      <c r="J380" s="163"/>
      <c r="K380" s="129"/>
      <c r="L380" s="162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</row>
    <row r="381" ht="18.75" customHeight="1">
      <c r="A381" s="90"/>
      <c r="B381" s="129"/>
      <c r="C381" s="129"/>
      <c r="D381" s="129"/>
      <c r="E381" s="162"/>
      <c r="F381" s="129"/>
      <c r="G381" s="129"/>
      <c r="H381" s="129"/>
      <c r="I381" s="129"/>
      <c r="J381" s="163"/>
      <c r="K381" s="129"/>
      <c r="L381" s="162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</row>
    <row r="382" ht="18.75" customHeight="1">
      <c r="A382" s="90"/>
      <c r="B382" s="129"/>
      <c r="C382" s="129"/>
      <c r="D382" s="129"/>
      <c r="E382" s="162"/>
      <c r="F382" s="129"/>
      <c r="G382" s="129"/>
      <c r="H382" s="129"/>
      <c r="I382" s="129"/>
      <c r="J382" s="163"/>
      <c r="K382" s="129"/>
      <c r="L382" s="162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</row>
    <row r="383" ht="18.75" customHeight="1">
      <c r="A383" s="90"/>
      <c r="B383" s="129"/>
      <c r="C383" s="129"/>
      <c r="D383" s="129"/>
      <c r="E383" s="162"/>
      <c r="F383" s="129"/>
      <c r="G383" s="129"/>
      <c r="H383" s="129"/>
      <c r="I383" s="129"/>
      <c r="J383" s="163"/>
      <c r="K383" s="129"/>
      <c r="L383" s="162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</row>
    <row r="384" ht="18.75" customHeight="1">
      <c r="A384" s="90"/>
      <c r="B384" s="129"/>
      <c r="C384" s="129"/>
      <c r="D384" s="129"/>
      <c r="E384" s="162"/>
      <c r="F384" s="129"/>
      <c r="G384" s="129"/>
      <c r="H384" s="129"/>
      <c r="I384" s="129"/>
      <c r="J384" s="163"/>
      <c r="K384" s="129"/>
      <c r="L384" s="162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</row>
    <row r="385" ht="18.75" customHeight="1">
      <c r="A385" s="90"/>
      <c r="B385" s="129"/>
      <c r="C385" s="129"/>
      <c r="D385" s="129"/>
      <c r="E385" s="162"/>
      <c r="F385" s="129"/>
      <c r="G385" s="129"/>
      <c r="H385" s="129"/>
      <c r="I385" s="129"/>
      <c r="J385" s="163"/>
      <c r="K385" s="129"/>
      <c r="L385" s="162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</row>
    <row r="386" ht="18.75" customHeight="1">
      <c r="A386" s="90"/>
      <c r="B386" s="129"/>
      <c r="C386" s="129"/>
      <c r="D386" s="129"/>
      <c r="E386" s="162"/>
      <c r="F386" s="129"/>
      <c r="G386" s="129"/>
      <c r="H386" s="129"/>
      <c r="I386" s="129"/>
      <c r="J386" s="163"/>
      <c r="K386" s="129"/>
      <c r="L386" s="162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</row>
    <row r="387" ht="18.75" customHeight="1">
      <c r="A387" s="90"/>
      <c r="B387" s="129"/>
      <c r="C387" s="129"/>
      <c r="D387" s="129"/>
      <c r="E387" s="162"/>
      <c r="F387" s="129"/>
      <c r="G387" s="129"/>
      <c r="H387" s="129"/>
      <c r="I387" s="129"/>
      <c r="J387" s="163"/>
      <c r="K387" s="129"/>
      <c r="L387" s="162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</row>
    <row r="388" ht="18.75" customHeight="1">
      <c r="A388" s="90"/>
      <c r="B388" s="129"/>
      <c r="C388" s="129"/>
      <c r="D388" s="129"/>
      <c r="E388" s="162"/>
      <c r="F388" s="129"/>
      <c r="G388" s="129"/>
      <c r="H388" s="129"/>
      <c r="I388" s="129"/>
      <c r="J388" s="163"/>
      <c r="K388" s="129"/>
      <c r="L388" s="162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</row>
    <row r="389" ht="18.75" customHeight="1">
      <c r="A389" s="90"/>
      <c r="B389" s="129"/>
      <c r="C389" s="129"/>
      <c r="D389" s="129"/>
      <c r="E389" s="162"/>
      <c r="F389" s="129"/>
      <c r="G389" s="129"/>
      <c r="H389" s="129"/>
      <c r="I389" s="129"/>
      <c r="J389" s="163"/>
      <c r="K389" s="129"/>
      <c r="L389" s="162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</row>
    <row r="390" ht="18.75" customHeight="1">
      <c r="A390" s="90"/>
      <c r="B390" s="129"/>
      <c r="C390" s="129"/>
      <c r="D390" s="129"/>
      <c r="E390" s="162"/>
      <c r="F390" s="129"/>
      <c r="G390" s="129"/>
      <c r="H390" s="129"/>
      <c r="I390" s="129"/>
      <c r="J390" s="163"/>
      <c r="K390" s="129"/>
      <c r="L390" s="162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</row>
    <row r="391" ht="18.75" customHeight="1">
      <c r="A391" s="90"/>
      <c r="B391" s="129"/>
      <c r="C391" s="129"/>
      <c r="D391" s="129"/>
      <c r="E391" s="162"/>
      <c r="F391" s="129"/>
      <c r="G391" s="129"/>
      <c r="H391" s="129"/>
      <c r="I391" s="129"/>
      <c r="J391" s="163"/>
      <c r="K391" s="129"/>
      <c r="L391" s="162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</row>
    <row r="392" ht="18.75" customHeight="1">
      <c r="A392" s="90"/>
      <c r="B392" s="129"/>
      <c r="C392" s="129"/>
      <c r="D392" s="129"/>
      <c r="E392" s="162"/>
      <c r="F392" s="129"/>
      <c r="G392" s="129"/>
      <c r="H392" s="129"/>
      <c r="I392" s="129"/>
      <c r="J392" s="163"/>
      <c r="K392" s="129"/>
      <c r="L392" s="162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</row>
    <row r="393" ht="18.75" customHeight="1">
      <c r="A393" s="90"/>
      <c r="B393" s="129"/>
      <c r="C393" s="129"/>
      <c r="D393" s="129"/>
      <c r="E393" s="162"/>
      <c r="F393" s="129"/>
      <c r="G393" s="129"/>
      <c r="H393" s="129"/>
      <c r="I393" s="129"/>
      <c r="J393" s="163"/>
      <c r="K393" s="129"/>
      <c r="L393" s="162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</row>
    <row r="394" ht="18.75" customHeight="1">
      <c r="A394" s="90"/>
      <c r="B394" s="129"/>
      <c r="C394" s="129"/>
      <c r="D394" s="129"/>
      <c r="E394" s="162"/>
      <c r="F394" s="129"/>
      <c r="G394" s="129"/>
      <c r="H394" s="129"/>
      <c r="I394" s="129"/>
      <c r="J394" s="163"/>
      <c r="K394" s="129"/>
      <c r="L394" s="162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</row>
    <row r="395" ht="18.75" customHeight="1">
      <c r="A395" s="90"/>
      <c r="B395" s="129"/>
      <c r="C395" s="129"/>
      <c r="D395" s="129"/>
      <c r="E395" s="162"/>
      <c r="F395" s="129"/>
      <c r="G395" s="129"/>
      <c r="H395" s="129"/>
      <c r="I395" s="129"/>
      <c r="J395" s="163"/>
      <c r="K395" s="129"/>
      <c r="L395" s="162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</row>
    <row r="396" ht="18.75" customHeight="1">
      <c r="A396" s="90"/>
      <c r="B396" s="129"/>
      <c r="C396" s="129"/>
      <c r="D396" s="129"/>
      <c r="E396" s="162"/>
      <c r="F396" s="129"/>
      <c r="G396" s="129"/>
      <c r="H396" s="129"/>
      <c r="I396" s="129"/>
      <c r="J396" s="163"/>
      <c r="K396" s="129"/>
      <c r="L396" s="162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</row>
    <row r="397" ht="18.75" customHeight="1">
      <c r="A397" s="90"/>
      <c r="B397" s="129"/>
      <c r="C397" s="129"/>
      <c r="D397" s="129"/>
      <c r="E397" s="162"/>
      <c r="F397" s="129"/>
      <c r="G397" s="129"/>
      <c r="H397" s="129"/>
      <c r="I397" s="129"/>
      <c r="J397" s="163"/>
      <c r="K397" s="129"/>
      <c r="L397" s="162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</row>
    <row r="398" ht="18.75" customHeight="1">
      <c r="A398" s="90"/>
      <c r="B398" s="129"/>
      <c r="C398" s="129"/>
      <c r="D398" s="129"/>
      <c r="E398" s="162"/>
      <c r="F398" s="129"/>
      <c r="G398" s="129"/>
      <c r="H398" s="129"/>
      <c r="I398" s="129"/>
      <c r="J398" s="163"/>
      <c r="K398" s="129"/>
      <c r="L398" s="162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</row>
    <row r="399" ht="18.75" customHeight="1">
      <c r="A399" s="90"/>
      <c r="B399" s="129"/>
      <c r="C399" s="129"/>
      <c r="D399" s="129"/>
      <c r="E399" s="162"/>
      <c r="F399" s="129"/>
      <c r="G399" s="129"/>
      <c r="H399" s="129"/>
      <c r="I399" s="129"/>
      <c r="J399" s="163"/>
      <c r="K399" s="129"/>
      <c r="L399" s="162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</row>
    <row r="400" ht="18.75" customHeight="1">
      <c r="A400" s="90"/>
      <c r="B400" s="129"/>
      <c r="C400" s="129"/>
      <c r="D400" s="129"/>
      <c r="E400" s="162"/>
      <c r="F400" s="129"/>
      <c r="G400" s="129"/>
      <c r="H400" s="129"/>
      <c r="I400" s="129"/>
      <c r="J400" s="163"/>
      <c r="K400" s="129"/>
      <c r="L400" s="162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</row>
    <row r="401" ht="18.75" customHeight="1">
      <c r="A401" s="90"/>
      <c r="B401" s="129"/>
      <c r="C401" s="129"/>
      <c r="D401" s="129"/>
      <c r="E401" s="162"/>
      <c r="F401" s="129"/>
      <c r="G401" s="129"/>
      <c r="H401" s="129"/>
      <c r="I401" s="129"/>
      <c r="J401" s="163"/>
      <c r="K401" s="129"/>
      <c r="L401" s="162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</row>
    <row r="402" ht="18.75" customHeight="1">
      <c r="A402" s="90"/>
      <c r="B402" s="129"/>
      <c r="C402" s="129"/>
      <c r="D402" s="129"/>
      <c r="E402" s="162"/>
      <c r="F402" s="129"/>
      <c r="G402" s="129"/>
      <c r="H402" s="129"/>
      <c r="I402" s="129"/>
      <c r="J402" s="163"/>
      <c r="K402" s="129"/>
      <c r="L402" s="162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</row>
    <row r="403" ht="18.75" customHeight="1">
      <c r="A403" s="90"/>
      <c r="B403" s="129"/>
      <c r="C403" s="129"/>
      <c r="D403" s="129"/>
      <c r="E403" s="162"/>
      <c r="F403" s="129"/>
      <c r="G403" s="129"/>
      <c r="H403" s="129"/>
      <c r="I403" s="129"/>
      <c r="J403" s="163"/>
      <c r="K403" s="129"/>
      <c r="L403" s="162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</row>
    <row r="404" ht="18.75" customHeight="1">
      <c r="A404" s="90"/>
      <c r="B404" s="129"/>
      <c r="C404" s="129"/>
      <c r="D404" s="129"/>
      <c r="E404" s="162"/>
      <c r="F404" s="129"/>
      <c r="G404" s="129"/>
      <c r="H404" s="129"/>
      <c r="I404" s="129"/>
      <c r="J404" s="163"/>
      <c r="K404" s="129"/>
      <c r="L404" s="162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</row>
    <row r="405" ht="18.75" customHeight="1">
      <c r="A405" s="90"/>
      <c r="B405" s="129"/>
      <c r="C405" s="129"/>
      <c r="D405" s="129"/>
      <c r="E405" s="162"/>
      <c r="F405" s="129"/>
      <c r="G405" s="129"/>
      <c r="H405" s="129"/>
      <c r="I405" s="129"/>
      <c r="J405" s="163"/>
      <c r="K405" s="129"/>
      <c r="L405" s="162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</row>
    <row r="406" ht="18.75" customHeight="1">
      <c r="A406" s="90"/>
      <c r="B406" s="129"/>
      <c r="C406" s="129"/>
      <c r="D406" s="129"/>
      <c r="E406" s="162"/>
      <c r="F406" s="129"/>
      <c r="G406" s="129"/>
      <c r="H406" s="129"/>
      <c r="I406" s="129"/>
      <c r="J406" s="163"/>
      <c r="K406" s="129"/>
      <c r="L406" s="162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</row>
    <row r="407" ht="18.75" customHeight="1">
      <c r="A407" s="90"/>
      <c r="B407" s="129"/>
      <c r="C407" s="129"/>
      <c r="D407" s="129"/>
      <c r="E407" s="162"/>
      <c r="F407" s="129"/>
      <c r="G407" s="129"/>
      <c r="H407" s="129"/>
      <c r="I407" s="129"/>
      <c r="J407" s="163"/>
      <c r="K407" s="129"/>
      <c r="L407" s="162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</row>
    <row r="408" ht="18.75" customHeight="1">
      <c r="A408" s="90"/>
      <c r="B408" s="129"/>
      <c r="C408" s="129"/>
      <c r="D408" s="129"/>
      <c r="E408" s="162"/>
      <c r="F408" s="129"/>
      <c r="G408" s="129"/>
      <c r="H408" s="129"/>
      <c r="I408" s="129"/>
      <c r="J408" s="163"/>
      <c r="K408" s="129"/>
      <c r="L408" s="162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</row>
    <row r="409" ht="18.75" customHeight="1">
      <c r="A409" s="90"/>
      <c r="B409" s="129"/>
      <c r="C409" s="129"/>
      <c r="D409" s="129"/>
      <c r="E409" s="162"/>
      <c r="F409" s="129"/>
      <c r="G409" s="129"/>
      <c r="H409" s="129"/>
      <c r="I409" s="129"/>
      <c r="J409" s="163"/>
      <c r="K409" s="129"/>
      <c r="L409" s="162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</row>
    <row r="410" ht="18.75" customHeight="1">
      <c r="A410" s="90"/>
      <c r="B410" s="129"/>
      <c r="C410" s="129"/>
      <c r="D410" s="129"/>
      <c r="E410" s="162"/>
      <c r="F410" s="129"/>
      <c r="G410" s="129"/>
      <c r="H410" s="129"/>
      <c r="I410" s="129"/>
      <c r="J410" s="163"/>
      <c r="K410" s="129"/>
      <c r="L410" s="162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</row>
    <row r="411" ht="18.75" customHeight="1">
      <c r="A411" s="90"/>
      <c r="B411" s="129"/>
      <c r="C411" s="129"/>
      <c r="D411" s="129"/>
      <c r="E411" s="162"/>
      <c r="F411" s="129"/>
      <c r="G411" s="129"/>
      <c r="H411" s="129"/>
      <c r="I411" s="129"/>
      <c r="J411" s="163"/>
      <c r="K411" s="129"/>
      <c r="L411" s="162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</row>
    <row r="412" ht="18.75" customHeight="1">
      <c r="A412" s="90"/>
      <c r="B412" s="129"/>
      <c r="C412" s="129"/>
      <c r="D412" s="129"/>
      <c r="E412" s="162"/>
      <c r="F412" s="129"/>
      <c r="G412" s="129"/>
      <c r="H412" s="129"/>
      <c r="I412" s="129"/>
      <c r="J412" s="163"/>
      <c r="K412" s="129"/>
      <c r="L412" s="162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</row>
    <row r="413" ht="18.75" customHeight="1">
      <c r="A413" s="90"/>
      <c r="B413" s="129"/>
      <c r="C413" s="129"/>
      <c r="D413" s="129"/>
      <c r="E413" s="162"/>
      <c r="F413" s="129"/>
      <c r="G413" s="129"/>
      <c r="H413" s="129"/>
      <c r="I413" s="129"/>
      <c r="J413" s="163"/>
      <c r="K413" s="129"/>
      <c r="L413" s="162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</row>
    <row r="414" ht="18.75" customHeight="1">
      <c r="A414" s="90"/>
      <c r="B414" s="129"/>
      <c r="C414" s="129"/>
      <c r="D414" s="129"/>
      <c r="E414" s="162"/>
      <c r="F414" s="129"/>
      <c r="G414" s="129"/>
      <c r="H414" s="129"/>
      <c r="I414" s="129"/>
      <c r="J414" s="163"/>
      <c r="K414" s="129"/>
      <c r="L414" s="162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</row>
    <row r="415" ht="18.75" customHeight="1">
      <c r="A415" s="90"/>
      <c r="B415" s="129"/>
      <c r="C415" s="129"/>
      <c r="D415" s="129"/>
      <c r="E415" s="162"/>
      <c r="F415" s="129"/>
      <c r="G415" s="129"/>
      <c r="H415" s="129"/>
      <c r="I415" s="129"/>
      <c r="J415" s="163"/>
      <c r="K415" s="129"/>
      <c r="L415" s="162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</row>
    <row r="416" ht="18.75" customHeight="1">
      <c r="A416" s="90"/>
      <c r="B416" s="129"/>
      <c r="C416" s="129"/>
      <c r="D416" s="129"/>
      <c r="E416" s="162"/>
      <c r="F416" s="129"/>
      <c r="G416" s="129"/>
      <c r="H416" s="129"/>
      <c r="I416" s="129"/>
      <c r="J416" s="163"/>
      <c r="K416" s="129"/>
      <c r="L416" s="162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</row>
    <row r="417" ht="18.75" customHeight="1">
      <c r="A417" s="90"/>
      <c r="B417" s="129"/>
      <c r="C417" s="129"/>
      <c r="D417" s="129"/>
      <c r="E417" s="162"/>
      <c r="F417" s="129"/>
      <c r="G417" s="129"/>
      <c r="H417" s="129"/>
      <c r="I417" s="129"/>
      <c r="J417" s="163"/>
      <c r="K417" s="129"/>
      <c r="L417" s="162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</row>
    <row r="418" ht="18.75" customHeight="1">
      <c r="A418" s="90"/>
      <c r="B418" s="129"/>
      <c r="C418" s="129"/>
      <c r="D418" s="129"/>
      <c r="E418" s="162"/>
      <c r="F418" s="129"/>
      <c r="G418" s="129"/>
      <c r="H418" s="129"/>
      <c r="I418" s="129"/>
      <c r="J418" s="163"/>
      <c r="K418" s="129"/>
      <c r="L418" s="162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</row>
    <row r="419" ht="18.75" customHeight="1">
      <c r="A419" s="90"/>
      <c r="B419" s="129"/>
      <c r="C419" s="129"/>
      <c r="D419" s="129"/>
      <c r="E419" s="162"/>
      <c r="F419" s="129"/>
      <c r="G419" s="129"/>
      <c r="H419" s="129"/>
      <c r="I419" s="129"/>
      <c r="J419" s="163"/>
      <c r="K419" s="129"/>
      <c r="L419" s="162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</row>
    <row r="420" ht="18.75" customHeight="1">
      <c r="A420" s="90"/>
      <c r="B420" s="129"/>
      <c r="C420" s="129"/>
      <c r="D420" s="129"/>
      <c r="E420" s="162"/>
      <c r="F420" s="129"/>
      <c r="G420" s="129"/>
      <c r="H420" s="129"/>
      <c r="I420" s="129"/>
      <c r="J420" s="163"/>
      <c r="K420" s="129"/>
      <c r="L420" s="162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</row>
    <row r="421" ht="18.75" customHeight="1">
      <c r="A421" s="90"/>
      <c r="B421" s="129"/>
      <c r="C421" s="129"/>
      <c r="D421" s="129"/>
      <c r="E421" s="162"/>
      <c r="F421" s="129"/>
      <c r="G421" s="129"/>
      <c r="H421" s="129"/>
      <c r="I421" s="129"/>
      <c r="J421" s="163"/>
      <c r="K421" s="129"/>
      <c r="L421" s="162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</row>
    <row r="422" ht="18.75" customHeight="1">
      <c r="A422" s="90"/>
      <c r="B422" s="129"/>
      <c r="C422" s="129"/>
      <c r="D422" s="129"/>
      <c r="E422" s="162"/>
      <c r="F422" s="129"/>
      <c r="G422" s="129"/>
      <c r="H422" s="129"/>
      <c r="I422" s="129"/>
      <c r="J422" s="163"/>
      <c r="K422" s="129"/>
      <c r="L422" s="162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</row>
    <row r="423" ht="18.75" customHeight="1">
      <c r="A423" s="90"/>
      <c r="B423" s="129"/>
      <c r="C423" s="129"/>
      <c r="D423" s="129"/>
      <c r="E423" s="162"/>
      <c r="F423" s="129"/>
      <c r="G423" s="129"/>
      <c r="H423" s="129"/>
      <c r="I423" s="129"/>
      <c r="J423" s="163"/>
      <c r="K423" s="129"/>
      <c r="L423" s="162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</row>
    <row r="424" ht="18.75" customHeight="1">
      <c r="A424" s="90"/>
      <c r="B424" s="129"/>
      <c r="C424" s="129"/>
      <c r="D424" s="129"/>
      <c r="E424" s="162"/>
      <c r="F424" s="129"/>
      <c r="G424" s="129"/>
      <c r="H424" s="129"/>
      <c r="I424" s="129"/>
      <c r="J424" s="163"/>
      <c r="K424" s="129"/>
      <c r="L424" s="162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</row>
    <row r="425" ht="18.75" customHeight="1">
      <c r="A425" s="90"/>
      <c r="B425" s="129"/>
      <c r="C425" s="129"/>
      <c r="D425" s="129"/>
      <c r="E425" s="162"/>
      <c r="F425" s="129"/>
      <c r="G425" s="129"/>
      <c r="H425" s="129"/>
      <c r="I425" s="129"/>
      <c r="J425" s="163"/>
      <c r="K425" s="129"/>
      <c r="L425" s="162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</row>
    <row r="426" ht="18.75" customHeight="1">
      <c r="A426" s="90"/>
      <c r="B426" s="129"/>
      <c r="C426" s="129"/>
      <c r="D426" s="129"/>
      <c r="E426" s="162"/>
      <c r="F426" s="129"/>
      <c r="G426" s="129"/>
      <c r="H426" s="129"/>
      <c r="I426" s="129"/>
      <c r="J426" s="163"/>
      <c r="K426" s="129"/>
      <c r="L426" s="162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</row>
    <row r="427" ht="18.75" customHeight="1">
      <c r="A427" s="90"/>
      <c r="B427" s="129"/>
      <c r="C427" s="129"/>
      <c r="D427" s="129"/>
      <c r="E427" s="162"/>
      <c r="F427" s="129"/>
      <c r="G427" s="129"/>
      <c r="H427" s="129"/>
      <c r="I427" s="129"/>
      <c r="J427" s="163"/>
      <c r="K427" s="129"/>
      <c r="L427" s="162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</row>
    <row r="428" ht="18.75" customHeight="1">
      <c r="A428" s="90"/>
      <c r="B428" s="129"/>
      <c r="C428" s="129"/>
      <c r="D428" s="129"/>
      <c r="E428" s="162"/>
      <c r="F428" s="129"/>
      <c r="G428" s="129"/>
      <c r="H428" s="129"/>
      <c r="I428" s="129"/>
      <c r="J428" s="163"/>
      <c r="K428" s="129"/>
      <c r="L428" s="162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</row>
    <row r="429" ht="18.75" customHeight="1">
      <c r="A429" s="90"/>
      <c r="B429" s="129"/>
      <c r="C429" s="129"/>
      <c r="D429" s="129"/>
      <c r="E429" s="162"/>
      <c r="F429" s="129"/>
      <c r="G429" s="129"/>
      <c r="H429" s="129"/>
      <c r="I429" s="129"/>
      <c r="J429" s="163"/>
      <c r="K429" s="129"/>
      <c r="L429" s="162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</row>
    <row r="430" ht="18.75" customHeight="1">
      <c r="A430" s="90"/>
      <c r="B430" s="129"/>
      <c r="C430" s="129"/>
      <c r="D430" s="129"/>
      <c r="E430" s="162"/>
      <c r="F430" s="129"/>
      <c r="G430" s="129"/>
      <c r="H430" s="129"/>
      <c r="I430" s="129"/>
      <c r="J430" s="163"/>
      <c r="K430" s="129"/>
      <c r="L430" s="162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</row>
    <row r="431" ht="18.75" customHeight="1">
      <c r="A431" s="90"/>
      <c r="B431" s="129"/>
      <c r="C431" s="129"/>
      <c r="D431" s="129"/>
      <c r="E431" s="162"/>
      <c r="F431" s="129"/>
      <c r="G431" s="129"/>
      <c r="H431" s="129"/>
      <c r="I431" s="129"/>
      <c r="J431" s="163"/>
      <c r="K431" s="129"/>
      <c r="L431" s="162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</row>
    <row r="432" ht="18.75" customHeight="1">
      <c r="A432" s="90"/>
      <c r="B432" s="129"/>
      <c r="C432" s="129"/>
      <c r="D432" s="129"/>
      <c r="E432" s="162"/>
      <c r="F432" s="129"/>
      <c r="G432" s="129"/>
      <c r="H432" s="129"/>
      <c r="I432" s="129"/>
      <c r="J432" s="163"/>
      <c r="K432" s="129"/>
      <c r="L432" s="162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</row>
    <row r="433" ht="18.75" customHeight="1">
      <c r="A433" s="90"/>
      <c r="B433" s="129"/>
      <c r="C433" s="129"/>
      <c r="D433" s="129"/>
      <c r="E433" s="162"/>
      <c r="F433" s="129"/>
      <c r="G433" s="129"/>
      <c r="H433" s="129"/>
      <c r="I433" s="129"/>
      <c r="J433" s="163"/>
      <c r="K433" s="129"/>
      <c r="L433" s="162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</row>
    <row r="434" ht="18.75" customHeight="1">
      <c r="A434" s="90"/>
      <c r="B434" s="129"/>
      <c r="C434" s="129"/>
      <c r="D434" s="129"/>
      <c r="E434" s="162"/>
      <c r="F434" s="129"/>
      <c r="G434" s="129"/>
      <c r="H434" s="129"/>
      <c r="I434" s="129"/>
      <c r="J434" s="163"/>
      <c r="K434" s="129"/>
      <c r="L434" s="162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</row>
    <row r="435" ht="18.75" customHeight="1">
      <c r="A435" s="90"/>
      <c r="B435" s="129"/>
      <c r="C435" s="129"/>
      <c r="D435" s="129"/>
      <c r="E435" s="162"/>
      <c r="F435" s="129"/>
      <c r="G435" s="129"/>
      <c r="H435" s="129"/>
      <c r="I435" s="129"/>
      <c r="J435" s="163"/>
      <c r="K435" s="129"/>
      <c r="L435" s="162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</row>
    <row r="436" ht="18.75" customHeight="1">
      <c r="A436" s="90"/>
      <c r="B436" s="129"/>
      <c r="C436" s="129"/>
      <c r="D436" s="129"/>
      <c r="E436" s="162"/>
      <c r="F436" s="129"/>
      <c r="G436" s="129"/>
      <c r="H436" s="129"/>
      <c r="I436" s="129"/>
      <c r="J436" s="163"/>
      <c r="K436" s="129"/>
      <c r="L436" s="162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</row>
    <row r="437" ht="18.75" customHeight="1">
      <c r="A437" s="90"/>
      <c r="B437" s="129"/>
      <c r="C437" s="129"/>
      <c r="D437" s="129"/>
      <c r="E437" s="162"/>
      <c r="F437" s="129"/>
      <c r="G437" s="129"/>
      <c r="H437" s="129"/>
      <c r="I437" s="129"/>
      <c r="J437" s="163"/>
      <c r="K437" s="129"/>
      <c r="L437" s="162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</row>
    <row r="438" ht="18.75" customHeight="1">
      <c r="A438" s="90"/>
      <c r="B438" s="129"/>
      <c r="C438" s="129"/>
      <c r="D438" s="129"/>
      <c r="E438" s="162"/>
      <c r="F438" s="129"/>
      <c r="G438" s="129"/>
      <c r="H438" s="129"/>
      <c r="I438" s="129"/>
      <c r="J438" s="163"/>
      <c r="K438" s="129"/>
      <c r="L438" s="162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</row>
    <row r="439" ht="18.75" customHeight="1">
      <c r="A439" s="90"/>
      <c r="B439" s="129"/>
      <c r="C439" s="129"/>
      <c r="D439" s="129"/>
      <c r="E439" s="162"/>
      <c r="F439" s="129"/>
      <c r="G439" s="129"/>
      <c r="H439" s="129"/>
      <c r="I439" s="129"/>
      <c r="J439" s="163"/>
      <c r="K439" s="129"/>
      <c r="L439" s="162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</row>
    <row r="440" ht="18.75" customHeight="1">
      <c r="A440" s="90"/>
      <c r="B440" s="129"/>
      <c r="C440" s="129"/>
      <c r="D440" s="129"/>
      <c r="E440" s="162"/>
      <c r="F440" s="129"/>
      <c r="G440" s="129"/>
      <c r="H440" s="129"/>
      <c r="I440" s="129"/>
      <c r="J440" s="163"/>
      <c r="K440" s="129"/>
      <c r="L440" s="162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</row>
    <row r="441" ht="18.75" customHeight="1">
      <c r="A441" s="90"/>
      <c r="B441" s="129"/>
      <c r="C441" s="129"/>
      <c r="D441" s="129"/>
      <c r="E441" s="162"/>
      <c r="F441" s="129"/>
      <c r="G441" s="129"/>
      <c r="H441" s="129"/>
      <c r="I441" s="129"/>
      <c r="J441" s="163"/>
      <c r="K441" s="129"/>
      <c r="L441" s="162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</row>
    <row r="442" ht="18.75" customHeight="1">
      <c r="A442" s="90"/>
      <c r="B442" s="129"/>
      <c r="C442" s="129"/>
      <c r="D442" s="129"/>
      <c r="E442" s="162"/>
      <c r="F442" s="129"/>
      <c r="G442" s="129"/>
      <c r="H442" s="129"/>
      <c r="I442" s="129"/>
      <c r="J442" s="163"/>
      <c r="K442" s="129"/>
      <c r="L442" s="162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</row>
    <row r="443" ht="18.75" customHeight="1">
      <c r="A443" s="90"/>
      <c r="B443" s="129"/>
      <c r="C443" s="129"/>
      <c r="D443" s="129"/>
      <c r="E443" s="162"/>
      <c r="F443" s="129"/>
      <c r="G443" s="129"/>
      <c r="H443" s="129"/>
      <c r="I443" s="129"/>
      <c r="J443" s="163"/>
      <c r="K443" s="129"/>
      <c r="L443" s="162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</row>
    <row r="444" ht="18.75" customHeight="1">
      <c r="A444" s="90"/>
      <c r="B444" s="129"/>
      <c r="C444" s="129"/>
      <c r="D444" s="129"/>
      <c r="E444" s="162"/>
      <c r="F444" s="129"/>
      <c r="G444" s="129"/>
      <c r="H444" s="129"/>
      <c r="I444" s="129"/>
      <c r="J444" s="163"/>
      <c r="K444" s="129"/>
      <c r="L444" s="162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</row>
    <row r="445" ht="18.75" customHeight="1">
      <c r="A445" s="90"/>
      <c r="B445" s="129"/>
      <c r="C445" s="129"/>
      <c r="D445" s="129"/>
      <c r="E445" s="162"/>
      <c r="F445" s="129"/>
      <c r="G445" s="129"/>
      <c r="H445" s="129"/>
      <c r="I445" s="129"/>
      <c r="J445" s="163"/>
      <c r="K445" s="129"/>
      <c r="L445" s="162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</row>
    <row r="446" ht="18.75" customHeight="1">
      <c r="A446" s="90"/>
      <c r="B446" s="129"/>
      <c r="C446" s="129"/>
      <c r="D446" s="129"/>
      <c r="E446" s="162"/>
      <c r="F446" s="129"/>
      <c r="G446" s="129"/>
      <c r="H446" s="129"/>
      <c r="I446" s="129"/>
      <c r="J446" s="163"/>
      <c r="K446" s="129"/>
      <c r="L446" s="162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</row>
    <row r="447" ht="18.75" customHeight="1">
      <c r="A447" s="90"/>
      <c r="B447" s="129"/>
      <c r="C447" s="129"/>
      <c r="D447" s="129"/>
      <c r="E447" s="162"/>
      <c r="F447" s="129"/>
      <c r="G447" s="129"/>
      <c r="H447" s="129"/>
      <c r="I447" s="129"/>
      <c r="J447" s="163"/>
      <c r="K447" s="129"/>
      <c r="L447" s="162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</row>
    <row r="448" ht="18.75" customHeight="1">
      <c r="A448" s="90"/>
      <c r="B448" s="129"/>
      <c r="C448" s="129"/>
      <c r="D448" s="129"/>
      <c r="E448" s="162"/>
      <c r="F448" s="129"/>
      <c r="G448" s="129"/>
      <c r="H448" s="129"/>
      <c r="I448" s="129"/>
      <c r="J448" s="163"/>
      <c r="K448" s="129"/>
      <c r="L448" s="162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</row>
    <row r="449" ht="18.75" customHeight="1">
      <c r="A449" s="90"/>
      <c r="B449" s="129"/>
      <c r="C449" s="129"/>
      <c r="D449" s="129"/>
      <c r="E449" s="162"/>
      <c r="F449" s="129"/>
      <c r="G449" s="129"/>
      <c r="H449" s="129"/>
      <c r="I449" s="129"/>
      <c r="J449" s="163"/>
      <c r="K449" s="129"/>
      <c r="L449" s="162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</row>
    <row r="450" ht="18.75" customHeight="1">
      <c r="A450" s="90"/>
      <c r="B450" s="129"/>
      <c r="C450" s="129"/>
      <c r="D450" s="129"/>
      <c r="E450" s="162"/>
      <c r="F450" s="129"/>
      <c r="G450" s="129"/>
      <c r="H450" s="129"/>
      <c r="I450" s="129"/>
      <c r="J450" s="163"/>
      <c r="K450" s="129"/>
      <c r="L450" s="162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</row>
    <row r="451" ht="18.75" customHeight="1">
      <c r="A451" s="90"/>
      <c r="B451" s="129"/>
      <c r="C451" s="129"/>
      <c r="D451" s="129"/>
      <c r="E451" s="162"/>
      <c r="F451" s="129"/>
      <c r="G451" s="129"/>
      <c r="H451" s="129"/>
      <c r="I451" s="129"/>
      <c r="J451" s="163"/>
      <c r="K451" s="129"/>
      <c r="L451" s="162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</row>
    <row r="452" ht="18.75" customHeight="1">
      <c r="A452" s="90"/>
      <c r="B452" s="129"/>
      <c r="C452" s="129"/>
      <c r="D452" s="129"/>
      <c r="E452" s="162"/>
      <c r="F452" s="129"/>
      <c r="G452" s="129"/>
      <c r="H452" s="129"/>
      <c r="I452" s="129"/>
      <c r="J452" s="163"/>
      <c r="K452" s="129"/>
      <c r="L452" s="162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</row>
    <row r="453" ht="18.75" customHeight="1">
      <c r="A453" s="90"/>
      <c r="B453" s="129"/>
      <c r="C453" s="129"/>
      <c r="D453" s="129"/>
      <c r="E453" s="162"/>
      <c r="F453" s="129"/>
      <c r="G453" s="129"/>
      <c r="H453" s="129"/>
      <c r="I453" s="129"/>
      <c r="J453" s="163"/>
      <c r="K453" s="129"/>
      <c r="L453" s="162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</row>
    <row r="454" ht="18.75" customHeight="1">
      <c r="A454" s="90"/>
      <c r="B454" s="129"/>
      <c r="C454" s="129"/>
      <c r="D454" s="129"/>
      <c r="E454" s="162"/>
      <c r="F454" s="129"/>
      <c r="G454" s="129"/>
      <c r="H454" s="129"/>
      <c r="I454" s="129"/>
      <c r="J454" s="163"/>
      <c r="K454" s="129"/>
      <c r="L454" s="162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</row>
    <row r="455" ht="18.75" customHeight="1">
      <c r="A455" s="90"/>
      <c r="B455" s="129"/>
      <c r="C455" s="129"/>
      <c r="D455" s="129"/>
      <c r="E455" s="162"/>
      <c r="F455" s="129"/>
      <c r="G455" s="129"/>
      <c r="H455" s="129"/>
      <c r="I455" s="129"/>
      <c r="J455" s="163"/>
      <c r="K455" s="129"/>
      <c r="L455" s="162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</row>
    <row r="456" ht="18.75" customHeight="1">
      <c r="A456" s="90"/>
      <c r="B456" s="129"/>
      <c r="C456" s="129"/>
      <c r="D456" s="129"/>
      <c r="E456" s="162"/>
      <c r="F456" s="129"/>
      <c r="G456" s="129"/>
      <c r="H456" s="129"/>
      <c r="I456" s="129"/>
      <c r="J456" s="163"/>
      <c r="K456" s="129"/>
      <c r="L456" s="162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</row>
    <row r="457" ht="18.75" customHeight="1">
      <c r="A457" s="90"/>
      <c r="B457" s="129"/>
      <c r="C457" s="129"/>
      <c r="D457" s="129"/>
      <c r="E457" s="162"/>
      <c r="F457" s="129"/>
      <c r="G457" s="129"/>
      <c r="H457" s="129"/>
      <c r="I457" s="129"/>
      <c r="J457" s="163"/>
      <c r="K457" s="129"/>
      <c r="L457" s="162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</row>
    <row r="458" ht="18.75" customHeight="1">
      <c r="A458" s="90"/>
      <c r="B458" s="129"/>
      <c r="C458" s="129"/>
      <c r="D458" s="129"/>
      <c r="E458" s="162"/>
      <c r="F458" s="129"/>
      <c r="G458" s="129"/>
      <c r="H458" s="129"/>
      <c r="I458" s="129"/>
      <c r="J458" s="163"/>
      <c r="K458" s="129"/>
      <c r="L458" s="162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</row>
    <row r="459" ht="18.75" customHeight="1">
      <c r="A459" s="90"/>
      <c r="B459" s="129"/>
      <c r="C459" s="129"/>
      <c r="D459" s="129"/>
      <c r="E459" s="162"/>
      <c r="F459" s="129"/>
      <c r="G459" s="129"/>
      <c r="H459" s="129"/>
      <c r="I459" s="129"/>
      <c r="J459" s="163"/>
      <c r="K459" s="129"/>
      <c r="L459" s="162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</row>
    <row r="460" ht="18.75" customHeight="1">
      <c r="A460" s="90"/>
      <c r="B460" s="129"/>
      <c r="C460" s="129"/>
      <c r="D460" s="129"/>
      <c r="E460" s="162"/>
      <c r="F460" s="129"/>
      <c r="G460" s="129"/>
      <c r="H460" s="129"/>
      <c r="I460" s="129"/>
      <c r="J460" s="163"/>
      <c r="K460" s="129"/>
      <c r="L460" s="162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</row>
    <row r="461" ht="18.75" customHeight="1">
      <c r="A461" s="90"/>
      <c r="B461" s="129"/>
      <c r="C461" s="129"/>
      <c r="D461" s="129"/>
      <c r="E461" s="162"/>
      <c r="F461" s="129"/>
      <c r="G461" s="129"/>
      <c r="H461" s="129"/>
      <c r="I461" s="129"/>
      <c r="J461" s="163"/>
      <c r="K461" s="129"/>
      <c r="L461" s="162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</row>
    <row r="462" ht="18.75" customHeight="1">
      <c r="A462" s="90"/>
      <c r="B462" s="129"/>
      <c r="C462" s="129"/>
      <c r="D462" s="129"/>
      <c r="E462" s="162"/>
      <c r="F462" s="129"/>
      <c r="G462" s="129"/>
      <c r="H462" s="129"/>
      <c r="I462" s="129"/>
      <c r="J462" s="163"/>
      <c r="K462" s="129"/>
      <c r="L462" s="162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</row>
    <row r="463" ht="18.75" customHeight="1">
      <c r="A463" s="90"/>
      <c r="B463" s="129"/>
      <c r="C463" s="129"/>
      <c r="D463" s="129"/>
      <c r="E463" s="162"/>
      <c r="F463" s="129"/>
      <c r="G463" s="129"/>
      <c r="H463" s="129"/>
      <c r="I463" s="129"/>
      <c r="J463" s="163"/>
      <c r="K463" s="129"/>
      <c r="L463" s="162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</row>
    <row r="464" ht="18.75" customHeight="1">
      <c r="A464" s="90"/>
      <c r="B464" s="129"/>
      <c r="C464" s="129"/>
      <c r="D464" s="129"/>
      <c r="E464" s="162"/>
      <c r="F464" s="129"/>
      <c r="G464" s="129"/>
      <c r="H464" s="129"/>
      <c r="I464" s="129"/>
      <c r="J464" s="163"/>
      <c r="K464" s="129"/>
      <c r="L464" s="162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</row>
    <row r="465" ht="18.75" customHeight="1">
      <c r="A465" s="90"/>
      <c r="B465" s="129"/>
      <c r="C465" s="129"/>
      <c r="D465" s="129"/>
      <c r="E465" s="162"/>
      <c r="F465" s="129"/>
      <c r="G465" s="129"/>
      <c r="H465" s="129"/>
      <c r="I465" s="129"/>
      <c r="J465" s="163"/>
      <c r="K465" s="129"/>
      <c r="L465" s="162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</row>
    <row r="466" ht="18.75" customHeight="1">
      <c r="A466" s="90"/>
      <c r="B466" s="129"/>
      <c r="C466" s="129"/>
      <c r="D466" s="129"/>
      <c r="E466" s="162"/>
      <c r="F466" s="129"/>
      <c r="G466" s="129"/>
      <c r="H466" s="129"/>
      <c r="I466" s="129"/>
      <c r="J466" s="163"/>
      <c r="K466" s="129"/>
      <c r="L466" s="162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</row>
    <row r="467" ht="18.75" customHeight="1">
      <c r="A467" s="90"/>
      <c r="B467" s="129"/>
      <c r="C467" s="129"/>
      <c r="D467" s="129"/>
      <c r="E467" s="162"/>
      <c r="F467" s="129"/>
      <c r="G467" s="129"/>
      <c r="H467" s="129"/>
      <c r="I467" s="129"/>
      <c r="J467" s="163"/>
      <c r="K467" s="129"/>
      <c r="L467" s="162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</row>
    <row r="468" ht="18.75" customHeight="1">
      <c r="A468" s="90"/>
      <c r="B468" s="129"/>
      <c r="C468" s="129"/>
      <c r="D468" s="129"/>
      <c r="E468" s="162"/>
      <c r="F468" s="129"/>
      <c r="G468" s="129"/>
      <c r="H468" s="129"/>
      <c r="I468" s="129"/>
      <c r="J468" s="163"/>
      <c r="K468" s="129"/>
      <c r="L468" s="162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</row>
    <row r="469" ht="18.75" customHeight="1">
      <c r="A469" s="90"/>
      <c r="B469" s="129"/>
      <c r="C469" s="129"/>
      <c r="D469" s="129"/>
      <c r="E469" s="162"/>
      <c r="F469" s="129"/>
      <c r="G469" s="129"/>
      <c r="H469" s="129"/>
      <c r="I469" s="129"/>
      <c r="J469" s="163"/>
      <c r="K469" s="129"/>
      <c r="L469" s="162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</row>
    <row r="470" ht="18.75" customHeight="1">
      <c r="A470" s="90"/>
      <c r="B470" s="129"/>
      <c r="C470" s="129"/>
      <c r="D470" s="129"/>
      <c r="E470" s="162"/>
      <c r="F470" s="129"/>
      <c r="G470" s="129"/>
      <c r="H470" s="129"/>
      <c r="I470" s="129"/>
      <c r="J470" s="163"/>
      <c r="K470" s="129"/>
      <c r="L470" s="162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</row>
    <row r="471" ht="18.75" customHeight="1">
      <c r="A471" s="90"/>
      <c r="B471" s="129"/>
      <c r="C471" s="129"/>
      <c r="D471" s="129"/>
      <c r="E471" s="162"/>
      <c r="F471" s="129"/>
      <c r="G471" s="129"/>
      <c r="H471" s="129"/>
      <c r="I471" s="129"/>
      <c r="J471" s="163"/>
      <c r="K471" s="129"/>
      <c r="L471" s="162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</row>
    <row r="472" ht="18.75" customHeight="1">
      <c r="A472" s="90"/>
      <c r="B472" s="129"/>
      <c r="C472" s="129"/>
      <c r="D472" s="129"/>
      <c r="E472" s="162"/>
      <c r="F472" s="129"/>
      <c r="G472" s="129"/>
      <c r="H472" s="129"/>
      <c r="I472" s="129"/>
      <c r="J472" s="163"/>
      <c r="K472" s="129"/>
      <c r="L472" s="162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</row>
    <row r="473" ht="18.75" customHeight="1">
      <c r="A473" s="90"/>
      <c r="B473" s="129"/>
      <c r="C473" s="129"/>
      <c r="D473" s="129"/>
      <c r="E473" s="162"/>
      <c r="F473" s="129"/>
      <c r="G473" s="129"/>
      <c r="H473" s="129"/>
      <c r="I473" s="129"/>
      <c r="J473" s="163"/>
      <c r="K473" s="129"/>
      <c r="L473" s="162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</row>
    <row r="474" ht="18.75" customHeight="1">
      <c r="A474" s="90"/>
      <c r="B474" s="129"/>
      <c r="C474" s="129"/>
      <c r="D474" s="129"/>
      <c r="E474" s="162"/>
      <c r="F474" s="129"/>
      <c r="G474" s="129"/>
      <c r="H474" s="129"/>
      <c r="I474" s="129"/>
      <c r="J474" s="163"/>
      <c r="K474" s="129"/>
      <c r="L474" s="162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</row>
    <row r="475" ht="18.75" customHeight="1">
      <c r="A475" s="90"/>
      <c r="B475" s="129"/>
      <c r="C475" s="129"/>
      <c r="D475" s="129"/>
      <c r="E475" s="162"/>
      <c r="F475" s="129"/>
      <c r="G475" s="129"/>
      <c r="H475" s="129"/>
      <c r="I475" s="129"/>
      <c r="J475" s="163"/>
      <c r="K475" s="129"/>
      <c r="L475" s="162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</row>
    <row r="476" ht="18.75" customHeight="1">
      <c r="A476" s="90"/>
      <c r="B476" s="129"/>
      <c r="C476" s="129"/>
      <c r="D476" s="129"/>
      <c r="E476" s="162"/>
      <c r="F476" s="129"/>
      <c r="G476" s="129"/>
      <c r="H476" s="129"/>
      <c r="I476" s="129"/>
      <c r="J476" s="163"/>
      <c r="K476" s="129"/>
      <c r="L476" s="162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</row>
    <row r="477" ht="18.75" customHeight="1">
      <c r="A477" s="90"/>
      <c r="B477" s="129"/>
      <c r="C477" s="129"/>
      <c r="D477" s="129"/>
      <c r="E477" s="162"/>
      <c r="F477" s="129"/>
      <c r="G477" s="129"/>
      <c r="H477" s="129"/>
      <c r="I477" s="129"/>
      <c r="J477" s="163"/>
      <c r="K477" s="129"/>
      <c r="L477" s="162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</row>
    <row r="478" ht="18.75" customHeight="1">
      <c r="A478" s="90"/>
      <c r="B478" s="129"/>
      <c r="C478" s="129"/>
      <c r="D478" s="129"/>
      <c r="E478" s="162"/>
      <c r="F478" s="129"/>
      <c r="G478" s="129"/>
      <c r="H478" s="129"/>
      <c r="I478" s="129"/>
      <c r="J478" s="163"/>
      <c r="K478" s="129"/>
      <c r="L478" s="162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</row>
    <row r="479" ht="18.75" customHeight="1">
      <c r="A479" s="90"/>
      <c r="B479" s="129"/>
      <c r="C479" s="129"/>
      <c r="D479" s="129"/>
      <c r="E479" s="162"/>
      <c r="F479" s="129"/>
      <c r="G479" s="129"/>
      <c r="H479" s="129"/>
      <c r="I479" s="129"/>
      <c r="J479" s="163"/>
      <c r="K479" s="129"/>
      <c r="L479" s="162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</row>
    <row r="480" ht="18.75" customHeight="1">
      <c r="A480" s="90"/>
      <c r="B480" s="129"/>
      <c r="C480" s="129"/>
      <c r="D480" s="129"/>
      <c r="E480" s="162"/>
      <c r="F480" s="129"/>
      <c r="G480" s="129"/>
      <c r="H480" s="129"/>
      <c r="I480" s="129"/>
      <c r="J480" s="163"/>
      <c r="K480" s="129"/>
      <c r="L480" s="162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</row>
    <row r="481" ht="18.75" customHeight="1">
      <c r="A481" s="90"/>
      <c r="B481" s="129"/>
      <c r="C481" s="129"/>
      <c r="D481" s="129"/>
      <c r="E481" s="162"/>
      <c r="F481" s="129"/>
      <c r="G481" s="129"/>
      <c r="H481" s="129"/>
      <c r="I481" s="129"/>
      <c r="J481" s="163"/>
      <c r="K481" s="129"/>
      <c r="L481" s="162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</row>
    <row r="482" ht="18.75" customHeight="1">
      <c r="A482" s="90"/>
      <c r="B482" s="129"/>
      <c r="C482" s="129"/>
      <c r="D482" s="129"/>
      <c r="E482" s="162"/>
      <c r="F482" s="129"/>
      <c r="G482" s="129"/>
      <c r="H482" s="129"/>
      <c r="I482" s="129"/>
      <c r="J482" s="163"/>
      <c r="K482" s="129"/>
      <c r="L482" s="162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</row>
    <row r="483" ht="18.75" customHeight="1">
      <c r="A483" s="90"/>
      <c r="B483" s="129"/>
      <c r="C483" s="129"/>
      <c r="D483" s="129"/>
      <c r="E483" s="162"/>
      <c r="F483" s="129"/>
      <c r="G483" s="129"/>
      <c r="H483" s="129"/>
      <c r="I483" s="129"/>
      <c r="J483" s="163"/>
      <c r="K483" s="129"/>
      <c r="L483" s="162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</row>
    <row r="484" ht="18.75" customHeight="1">
      <c r="A484" s="90"/>
      <c r="B484" s="129"/>
      <c r="C484" s="129"/>
      <c r="D484" s="129"/>
      <c r="E484" s="162"/>
      <c r="F484" s="129"/>
      <c r="G484" s="129"/>
      <c r="H484" s="129"/>
      <c r="I484" s="129"/>
      <c r="J484" s="163"/>
      <c r="K484" s="129"/>
      <c r="L484" s="162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</row>
    <row r="485" ht="18.75" customHeight="1">
      <c r="A485" s="90"/>
      <c r="B485" s="129"/>
      <c r="C485" s="129"/>
      <c r="D485" s="129"/>
      <c r="E485" s="162"/>
      <c r="F485" s="129"/>
      <c r="G485" s="129"/>
      <c r="H485" s="129"/>
      <c r="I485" s="129"/>
      <c r="J485" s="163"/>
      <c r="K485" s="129"/>
      <c r="L485" s="162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</row>
    <row r="486" ht="18.75" customHeight="1">
      <c r="A486" s="90"/>
      <c r="B486" s="129"/>
      <c r="C486" s="129"/>
      <c r="D486" s="129"/>
      <c r="E486" s="162"/>
      <c r="F486" s="129"/>
      <c r="G486" s="129"/>
      <c r="H486" s="129"/>
      <c r="I486" s="129"/>
      <c r="J486" s="163"/>
      <c r="K486" s="129"/>
      <c r="L486" s="162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</row>
    <row r="487" ht="18.75" customHeight="1">
      <c r="A487" s="90"/>
      <c r="B487" s="129"/>
      <c r="C487" s="129"/>
      <c r="D487" s="129"/>
      <c r="E487" s="162"/>
      <c r="F487" s="129"/>
      <c r="G487" s="129"/>
      <c r="H487" s="129"/>
      <c r="I487" s="129"/>
      <c r="J487" s="163"/>
      <c r="K487" s="129"/>
      <c r="L487" s="162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</row>
    <row r="488" ht="18.75" customHeight="1">
      <c r="A488" s="90"/>
      <c r="B488" s="129"/>
      <c r="C488" s="129"/>
      <c r="D488" s="129"/>
      <c r="E488" s="162"/>
      <c r="F488" s="129"/>
      <c r="G488" s="129"/>
      <c r="H488" s="129"/>
      <c r="I488" s="129"/>
      <c r="J488" s="163"/>
      <c r="K488" s="129"/>
      <c r="L488" s="162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</row>
    <row r="489" ht="18.75" customHeight="1">
      <c r="A489" s="90"/>
      <c r="B489" s="129"/>
      <c r="C489" s="129"/>
      <c r="D489" s="129"/>
      <c r="E489" s="162"/>
      <c r="F489" s="129"/>
      <c r="G489" s="129"/>
      <c r="H489" s="129"/>
      <c r="I489" s="129"/>
      <c r="J489" s="163"/>
      <c r="K489" s="129"/>
      <c r="L489" s="162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</row>
    <row r="490" ht="18.75" customHeight="1">
      <c r="A490" s="90"/>
      <c r="B490" s="129"/>
      <c r="C490" s="129"/>
      <c r="D490" s="129"/>
      <c r="E490" s="162"/>
      <c r="F490" s="129"/>
      <c r="G490" s="129"/>
      <c r="H490" s="129"/>
      <c r="I490" s="129"/>
      <c r="J490" s="163"/>
      <c r="K490" s="129"/>
      <c r="L490" s="162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</row>
    <row r="491" ht="18.75" customHeight="1">
      <c r="A491" s="90"/>
      <c r="B491" s="129"/>
      <c r="C491" s="129"/>
      <c r="D491" s="129"/>
      <c r="E491" s="162"/>
      <c r="F491" s="129"/>
      <c r="G491" s="129"/>
      <c r="H491" s="129"/>
      <c r="I491" s="129"/>
      <c r="J491" s="163"/>
      <c r="K491" s="129"/>
      <c r="L491" s="162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</row>
    <row r="492" ht="18.75" customHeight="1">
      <c r="A492" s="90"/>
      <c r="B492" s="129"/>
      <c r="C492" s="129"/>
      <c r="D492" s="129"/>
      <c r="E492" s="162"/>
      <c r="F492" s="129"/>
      <c r="G492" s="129"/>
      <c r="H492" s="129"/>
      <c r="I492" s="129"/>
      <c r="J492" s="163"/>
      <c r="K492" s="129"/>
      <c r="L492" s="162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</row>
    <row r="493" ht="18.75" customHeight="1">
      <c r="A493" s="90"/>
      <c r="B493" s="129"/>
      <c r="C493" s="129"/>
      <c r="D493" s="129"/>
      <c r="E493" s="162"/>
      <c r="F493" s="129"/>
      <c r="G493" s="129"/>
      <c r="H493" s="129"/>
      <c r="I493" s="129"/>
      <c r="J493" s="163"/>
      <c r="K493" s="129"/>
      <c r="L493" s="162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</row>
    <row r="494" ht="18.75" customHeight="1">
      <c r="A494" s="90"/>
      <c r="B494" s="129"/>
      <c r="C494" s="129"/>
      <c r="D494" s="129"/>
      <c r="E494" s="162"/>
      <c r="F494" s="129"/>
      <c r="G494" s="129"/>
      <c r="H494" s="129"/>
      <c r="I494" s="129"/>
      <c r="J494" s="163"/>
      <c r="K494" s="129"/>
      <c r="L494" s="162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</row>
    <row r="495" ht="18.75" customHeight="1">
      <c r="A495" s="90"/>
      <c r="B495" s="129"/>
      <c r="C495" s="129"/>
      <c r="D495" s="129"/>
      <c r="E495" s="162"/>
      <c r="F495" s="129"/>
      <c r="G495" s="129"/>
      <c r="H495" s="129"/>
      <c r="I495" s="129"/>
      <c r="J495" s="163"/>
      <c r="K495" s="129"/>
      <c r="L495" s="162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</row>
    <row r="496" ht="18.75" customHeight="1">
      <c r="A496" s="90"/>
      <c r="B496" s="129"/>
      <c r="C496" s="129"/>
      <c r="D496" s="129"/>
      <c r="E496" s="162"/>
      <c r="F496" s="129"/>
      <c r="G496" s="129"/>
      <c r="H496" s="129"/>
      <c r="I496" s="129"/>
      <c r="J496" s="163"/>
      <c r="K496" s="129"/>
      <c r="L496" s="162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</row>
    <row r="497" ht="18.75" customHeight="1">
      <c r="A497" s="90"/>
      <c r="B497" s="129"/>
      <c r="C497" s="129"/>
      <c r="D497" s="129"/>
      <c r="E497" s="162"/>
      <c r="F497" s="129"/>
      <c r="G497" s="129"/>
      <c r="H497" s="129"/>
      <c r="I497" s="129"/>
      <c r="J497" s="163"/>
      <c r="K497" s="129"/>
      <c r="L497" s="162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</row>
    <row r="498" ht="18.75" customHeight="1">
      <c r="A498" s="90"/>
      <c r="B498" s="129"/>
      <c r="C498" s="129"/>
      <c r="D498" s="129"/>
      <c r="E498" s="162"/>
      <c r="F498" s="129"/>
      <c r="G498" s="129"/>
      <c r="H498" s="129"/>
      <c r="I498" s="129"/>
      <c r="J498" s="163"/>
      <c r="K498" s="129"/>
      <c r="L498" s="162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</row>
    <row r="499" ht="18.75" customHeight="1">
      <c r="A499" s="90"/>
      <c r="B499" s="129"/>
      <c r="C499" s="129"/>
      <c r="D499" s="129"/>
      <c r="E499" s="162"/>
      <c r="F499" s="129"/>
      <c r="G499" s="129"/>
      <c r="H499" s="129"/>
      <c r="I499" s="129"/>
      <c r="J499" s="163"/>
      <c r="K499" s="129"/>
      <c r="L499" s="162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</row>
    <row r="500" ht="18.75" customHeight="1">
      <c r="A500" s="90"/>
      <c r="B500" s="129"/>
      <c r="C500" s="129"/>
      <c r="D500" s="129"/>
      <c r="E500" s="162"/>
      <c r="F500" s="129"/>
      <c r="G500" s="129"/>
      <c r="H500" s="129"/>
      <c r="I500" s="129"/>
      <c r="J500" s="163"/>
      <c r="K500" s="129"/>
      <c r="L500" s="162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</row>
    <row r="501" ht="18.75" customHeight="1">
      <c r="A501" s="90"/>
      <c r="B501" s="129"/>
      <c r="C501" s="129"/>
      <c r="D501" s="129"/>
      <c r="E501" s="162"/>
      <c r="F501" s="129"/>
      <c r="G501" s="129"/>
      <c r="H501" s="129"/>
      <c r="I501" s="129"/>
      <c r="J501" s="163"/>
      <c r="K501" s="129"/>
      <c r="L501" s="162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</row>
    <row r="502" ht="18.75" customHeight="1">
      <c r="A502" s="90"/>
      <c r="B502" s="129"/>
      <c r="C502" s="129"/>
      <c r="D502" s="129"/>
      <c r="E502" s="162"/>
      <c r="F502" s="129"/>
      <c r="G502" s="129"/>
      <c r="H502" s="129"/>
      <c r="I502" s="129"/>
      <c r="J502" s="163"/>
      <c r="K502" s="129"/>
      <c r="L502" s="162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</row>
    <row r="503" ht="18.75" customHeight="1">
      <c r="A503" s="90"/>
      <c r="B503" s="129"/>
      <c r="C503" s="129"/>
      <c r="D503" s="129"/>
      <c r="E503" s="162"/>
      <c r="F503" s="129"/>
      <c r="G503" s="129"/>
      <c r="H503" s="129"/>
      <c r="I503" s="129"/>
      <c r="J503" s="163"/>
      <c r="K503" s="129"/>
      <c r="L503" s="162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</row>
    <row r="504" ht="18.75" customHeight="1">
      <c r="A504" s="90"/>
      <c r="B504" s="129"/>
      <c r="C504" s="129"/>
      <c r="D504" s="129"/>
      <c r="E504" s="162"/>
      <c r="F504" s="129"/>
      <c r="G504" s="129"/>
      <c r="H504" s="129"/>
      <c r="I504" s="129"/>
      <c r="J504" s="163"/>
      <c r="K504" s="129"/>
      <c r="L504" s="162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</row>
    <row r="505" ht="18.75" customHeight="1">
      <c r="A505" s="90"/>
      <c r="B505" s="129"/>
      <c r="C505" s="129"/>
      <c r="D505" s="129"/>
      <c r="E505" s="162"/>
      <c r="F505" s="129"/>
      <c r="G505" s="129"/>
      <c r="H505" s="129"/>
      <c r="I505" s="129"/>
      <c r="J505" s="163"/>
      <c r="K505" s="129"/>
      <c r="L505" s="162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</row>
    <row r="506" ht="18.75" customHeight="1">
      <c r="A506" s="90"/>
      <c r="B506" s="129"/>
      <c r="C506" s="129"/>
      <c r="D506" s="129"/>
      <c r="E506" s="162"/>
      <c r="F506" s="129"/>
      <c r="G506" s="129"/>
      <c r="H506" s="129"/>
      <c r="I506" s="129"/>
      <c r="J506" s="163"/>
      <c r="K506" s="129"/>
      <c r="L506" s="162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</row>
    <row r="507" ht="18.75" customHeight="1">
      <c r="A507" s="90"/>
      <c r="B507" s="129"/>
      <c r="C507" s="129"/>
      <c r="D507" s="129"/>
      <c r="E507" s="162"/>
      <c r="F507" s="129"/>
      <c r="G507" s="129"/>
      <c r="H507" s="129"/>
      <c r="I507" s="129"/>
      <c r="J507" s="163"/>
      <c r="K507" s="129"/>
      <c r="L507" s="162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</row>
    <row r="508" ht="18.75" customHeight="1">
      <c r="A508" s="90"/>
      <c r="B508" s="129"/>
      <c r="C508" s="129"/>
      <c r="D508" s="129"/>
      <c r="E508" s="162"/>
      <c r="F508" s="129"/>
      <c r="G508" s="129"/>
      <c r="H508" s="129"/>
      <c r="I508" s="129"/>
      <c r="J508" s="163"/>
      <c r="K508" s="129"/>
      <c r="L508" s="162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</row>
    <row r="509" ht="18.75" customHeight="1">
      <c r="A509" s="90"/>
      <c r="B509" s="129"/>
      <c r="C509" s="129"/>
      <c r="D509" s="129"/>
      <c r="E509" s="162"/>
      <c r="F509" s="129"/>
      <c r="G509" s="129"/>
      <c r="H509" s="129"/>
      <c r="I509" s="129"/>
      <c r="J509" s="163"/>
      <c r="K509" s="129"/>
      <c r="L509" s="162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</row>
    <row r="510" ht="18.75" customHeight="1">
      <c r="A510" s="90"/>
      <c r="B510" s="129"/>
      <c r="C510" s="129"/>
      <c r="D510" s="129"/>
      <c r="E510" s="162"/>
      <c r="F510" s="129"/>
      <c r="G510" s="129"/>
      <c r="H510" s="129"/>
      <c r="I510" s="129"/>
      <c r="J510" s="163"/>
      <c r="K510" s="129"/>
      <c r="L510" s="162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</row>
    <row r="511" ht="18.75" customHeight="1">
      <c r="A511" s="90"/>
      <c r="B511" s="129"/>
      <c r="C511" s="129"/>
      <c r="D511" s="129"/>
      <c r="E511" s="162"/>
      <c r="F511" s="129"/>
      <c r="G511" s="129"/>
      <c r="H511" s="129"/>
      <c r="I511" s="129"/>
      <c r="J511" s="163"/>
      <c r="K511" s="129"/>
      <c r="L511" s="162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</row>
    <row r="512" ht="18.75" customHeight="1">
      <c r="A512" s="90"/>
      <c r="B512" s="129"/>
      <c r="C512" s="129"/>
      <c r="D512" s="129"/>
      <c r="E512" s="162"/>
      <c r="F512" s="129"/>
      <c r="G512" s="129"/>
      <c r="H512" s="129"/>
      <c r="I512" s="129"/>
      <c r="J512" s="163"/>
      <c r="K512" s="129"/>
      <c r="L512" s="162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</row>
    <row r="513" ht="18.75" customHeight="1">
      <c r="A513" s="90"/>
      <c r="B513" s="129"/>
      <c r="C513" s="129"/>
      <c r="D513" s="129"/>
      <c r="E513" s="162"/>
      <c r="F513" s="129"/>
      <c r="G513" s="129"/>
      <c r="H513" s="129"/>
      <c r="I513" s="129"/>
      <c r="J513" s="163"/>
      <c r="K513" s="129"/>
      <c r="L513" s="162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</row>
    <row r="514" ht="18.75" customHeight="1">
      <c r="A514" s="90"/>
      <c r="B514" s="129"/>
      <c r="C514" s="129"/>
      <c r="D514" s="129"/>
      <c r="E514" s="162"/>
      <c r="F514" s="129"/>
      <c r="G514" s="129"/>
      <c r="H514" s="129"/>
      <c r="I514" s="129"/>
      <c r="J514" s="163"/>
      <c r="K514" s="129"/>
      <c r="L514" s="162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</row>
    <row r="515" ht="18.75" customHeight="1">
      <c r="A515" s="90"/>
      <c r="B515" s="129"/>
      <c r="C515" s="129"/>
      <c r="D515" s="129"/>
      <c r="E515" s="162"/>
      <c r="F515" s="129"/>
      <c r="G515" s="129"/>
      <c r="H515" s="129"/>
      <c r="I515" s="129"/>
      <c r="J515" s="163"/>
      <c r="K515" s="129"/>
      <c r="L515" s="162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</row>
    <row r="516" ht="18.75" customHeight="1">
      <c r="A516" s="90"/>
      <c r="B516" s="129"/>
      <c r="C516" s="129"/>
      <c r="D516" s="129"/>
      <c r="E516" s="162"/>
      <c r="F516" s="129"/>
      <c r="G516" s="129"/>
      <c r="H516" s="129"/>
      <c r="I516" s="129"/>
      <c r="J516" s="163"/>
      <c r="K516" s="129"/>
      <c r="L516" s="162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</row>
    <row r="517" ht="18.75" customHeight="1">
      <c r="A517" s="90"/>
      <c r="B517" s="129"/>
      <c r="C517" s="129"/>
      <c r="D517" s="129"/>
      <c r="E517" s="162"/>
      <c r="F517" s="129"/>
      <c r="G517" s="129"/>
      <c r="H517" s="129"/>
      <c r="I517" s="129"/>
      <c r="J517" s="163"/>
      <c r="K517" s="129"/>
      <c r="L517" s="162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</row>
    <row r="518" ht="18.75" customHeight="1">
      <c r="A518" s="90"/>
      <c r="B518" s="129"/>
      <c r="C518" s="129"/>
      <c r="D518" s="129"/>
      <c r="E518" s="162"/>
      <c r="F518" s="129"/>
      <c r="G518" s="129"/>
      <c r="H518" s="129"/>
      <c r="I518" s="129"/>
      <c r="J518" s="163"/>
      <c r="K518" s="129"/>
      <c r="L518" s="162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</row>
    <row r="519" ht="18.75" customHeight="1">
      <c r="A519" s="90"/>
      <c r="B519" s="129"/>
      <c r="C519" s="129"/>
      <c r="D519" s="129"/>
      <c r="E519" s="162"/>
      <c r="F519" s="129"/>
      <c r="G519" s="129"/>
      <c r="H519" s="129"/>
      <c r="I519" s="129"/>
      <c r="J519" s="163"/>
      <c r="K519" s="129"/>
      <c r="L519" s="162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</row>
    <row r="520" ht="18.75" customHeight="1">
      <c r="A520" s="90"/>
      <c r="B520" s="129"/>
      <c r="C520" s="129"/>
      <c r="D520" s="129"/>
      <c r="E520" s="162"/>
      <c r="F520" s="129"/>
      <c r="G520" s="129"/>
      <c r="H520" s="129"/>
      <c r="I520" s="129"/>
      <c r="J520" s="163"/>
      <c r="K520" s="129"/>
      <c r="L520" s="162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</row>
    <row r="521" ht="18.75" customHeight="1">
      <c r="A521" s="90"/>
      <c r="B521" s="129"/>
      <c r="C521" s="129"/>
      <c r="D521" s="129"/>
      <c r="E521" s="162"/>
      <c r="F521" s="129"/>
      <c r="G521" s="129"/>
      <c r="H521" s="129"/>
      <c r="I521" s="129"/>
      <c r="J521" s="163"/>
      <c r="K521" s="129"/>
      <c r="L521" s="162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</row>
    <row r="522" ht="18.75" customHeight="1">
      <c r="A522" s="90"/>
      <c r="B522" s="129"/>
      <c r="C522" s="129"/>
      <c r="D522" s="129"/>
      <c r="E522" s="162"/>
      <c r="F522" s="129"/>
      <c r="G522" s="129"/>
      <c r="H522" s="129"/>
      <c r="I522" s="129"/>
      <c r="J522" s="163"/>
      <c r="K522" s="129"/>
      <c r="L522" s="162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</row>
    <row r="523" ht="18.75" customHeight="1">
      <c r="A523" s="90"/>
      <c r="B523" s="129"/>
      <c r="C523" s="129"/>
      <c r="D523" s="129"/>
      <c r="E523" s="162"/>
      <c r="F523" s="129"/>
      <c r="G523" s="129"/>
      <c r="H523" s="129"/>
      <c r="I523" s="129"/>
      <c r="J523" s="163"/>
      <c r="K523" s="129"/>
      <c r="L523" s="162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</row>
    <row r="524" ht="18.75" customHeight="1">
      <c r="A524" s="90"/>
      <c r="B524" s="129"/>
      <c r="C524" s="129"/>
      <c r="D524" s="129"/>
      <c r="E524" s="162"/>
      <c r="F524" s="129"/>
      <c r="G524" s="129"/>
      <c r="H524" s="129"/>
      <c r="I524" s="129"/>
      <c r="J524" s="163"/>
      <c r="K524" s="129"/>
      <c r="L524" s="162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</row>
    <row r="525" ht="18.75" customHeight="1">
      <c r="A525" s="90"/>
      <c r="B525" s="129"/>
      <c r="C525" s="129"/>
      <c r="D525" s="129"/>
      <c r="E525" s="162"/>
      <c r="F525" s="129"/>
      <c r="G525" s="129"/>
      <c r="H525" s="129"/>
      <c r="I525" s="129"/>
      <c r="J525" s="163"/>
      <c r="K525" s="129"/>
      <c r="L525" s="162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</row>
    <row r="526" ht="18.75" customHeight="1">
      <c r="A526" s="90"/>
      <c r="B526" s="129"/>
      <c r="C526" s="129"/>
      <c r="D526" s="129"/>
      <c r="E526" s="162"/>
      <c r="F526" s="129"/>
      <c r="G526" s="129"/>
      <c r="H526" s="129"/>
      <c r="I526" s="129"/>
      <c r="J526" s="163"/>
      <c r="K526" s="129"/>
      <c r="L526" s="162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</row>
    <row r="527" ht="18.75" customHeight="1">
      <c r="A527" s="90"/>
      <c r="B527" s="129"/>
      <c r="C527" s="129"/>
      <c r="D527" s="129"/>
      <c r="E527" s="162"/>
      <c r="F527" s="129"/>
      <c r="G527" s="129"/>
      <c r="H527" s="129"/>
      <c r="I527" s="129"/>
      <c r="J527" s="163"/>
      <c r="K527" s="129"/>
      <c r="L527" s="162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</row>
    <row r="528" ht="18.75" customHeight="1">
      <c r="A528" s="90"/>
      <c r="B528" s="129"/>
      <c r="C528" s="129"/>
      <c r="D528" s="129"/>
      <c r="E528" s="162"/>
      <c r="F528" s="129"/>
      <c r="G528" s="129"/>
      <c r="H528" s="129"/>
      <c r="I528" s="129"/>
      <c r="J528" s="163"/>
      <c r="K528" s="129"/>
      <c r="L528" s="162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</row>
    <row r="529" ht="18.75" customHeight="1">
      <c r="A529" s="90"/>
      <c r="B529" s="129"/>
      <c r="C529" s="129"/>
      <c r="D529" s="129"/>
      <c r="E529" s="162"/>
      <c r="F529" s="129"/>
      <c r="G529" s="129"/>
      <c r="H529" s="129"/>
      <c r="I529" s="129"/>
      <c r="J529" s="163"/>
      <c r="K529" s="129"/>
      <c r="L529" s="162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</row>
    <row r="530" ht="18.75" customHeight="1">
      <c r="A530" s="90"/>
      <c r="B530" s="129"/>
      <c r="C530" s="129"/>
      <c r="D530" s="129"/>
      <c r="E530" s="162"/>
      <c r="F530" s="129"/>
      <c r="G530" s="129"/>
      <c r="H530" s="129"/>
      <c r="I530" s="129"/>
      <c r="J530" s="163"/>
      <c r="K530" s="129"/>
      <c r="L530" s="162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</row>
    <row r="531" ht="18.75" customHeight="1">
      <c r="A531" s="90"/>
      <c r="B531" s="129"/>
      <c r="C531" s="129"/>
      <c r="D531" s="129"/>
      <c r="E531" s="162"/>
      <c r="F531" s="129"/>
      <c r="G531" s="129"/>
      <c r="H531" s="129"/>
      <c r="I531" s="129"/>
      <c r="J531" s="163"/>
      <c r="K531" s="129"/>
      <c r="L531" s="162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</row>
    <row r="532" ht="18.75" customHeight="1">
      <c r="A532" s="90"/>
      <c r="B532" s="129"/>
      <c r="C532" s="129"/>
      <c r="D532" s="129"/>
      <c r="E532" s="162"/>
      <c r="F532" s="129"/>
      <c r="G532" s="129"/>
      <c r="H532" s="129"/>
      <c r="I532" s="129"/>
      <c r="J532" s="163"/>
      <c r="K532" s="129"/>
      <c r="L532" s="162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</row>
    <row r="533" ht="18.75" customHeight="1">
      <c r="A533" s="90"/>
      <c r="B533" s="129"/>
      <c r="C533" s="129"/>
      <c r="D533" s="129"/>
      <c r="E533" s="162"/>
      <c r="F533" s="129"/>
      <c r="G533" s="129"/>
      <c r="H533" s="129"/>
      <c r="I533" s="129"/>
      <c r="J533" s="163"/>
      <c r="K533" s="129"/>
      <c r="L533" s="162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</row>
    <row r="534" ht="18.75" customHeight="1">
      <c r="A534" s="90"/>
      <c r="B534" s="129"/>
      <c r="C534" s="129"/>
      <c r="D534" s="129"/>
      <c r="E534" s="162"/>
      <c r="F534" s="129"/>
      <c r="G534" s="129"/>
      <c r="H534" s="129"/>
      <c r="I534" s="129"/>
      <c r="J534" s="163"/>
      <c r="K534" s="129"/>
      <c r="L534" s="162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</row>
    <row r="535" ht="18.75" customHeight="1">
      <c r="A535" s="90"/>
      <c r="B535" s="129"/>
      <c r="C535" s="129"/>
      <c r="D535" s="129"/>
      <c r="E535" s="162"/>
      <c r="F535" s="129"/>
      <c r="G535" s="129"/>
      <c r="H535" s="129"/>
      <c r="I535" s="129"/>
      <c r="J535" s="163"/>
      <c r="K535" s="129"/>
      <c r="L535" s="162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</row>
    <row r="536" ht="18.75" customHeight="1">
      <c r="A536" s="90"/>
      <c r="B536" s="129"/>
      <c r="C536" s="129"/>
      <c r="D536" s="129"/>
      <c r="E536" s="162"/>
      <c r="F536" s="129"/>
      <c r="G536" s="129"/>
      <c r="H536" s="129"/>
      <c r="I536" s="129"/>
      <c r="J536" s="163"/>
      <c r="K536" s="129"/>
      <c r="L536" s="162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</row>
    <row r="537" ht="18.75" customHeight="1">
      <c r="A537" s="90"/>
      <c r="B537" s="129"/>
      <c r="C537" s="129"/>
      <c r="D537" s="129"/>
      <c r="E537" s="162"/>
      <c r="F537" s="129"/>
      <c r="G537" s="129"/>
      <c r="H537" s="129"/>
      <c r="I537" s="129"/>
      <c r="J537" s="163"/>
      <c r="K537" s="129"/>
      <c r="L537" s="162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</row>
    <row r="538" ht="18.75" customHeight="1">
      <c r="A538" s="90"/>
      <c r="B538" s="129"/>
      <c r="C538" s="129"/>
      <c r="D538" s="129"/>
      <c r="E538" s="162"/>
      <c r="F538" s="129"/>
      <c r="G538" s="129"/>
      <c r="H538" s="129"/>
      <c r="I538" s="129"/>
      <c r="J538" s="163"/>
      <c r="K538" s="129"/>
      <c r="L538" s="162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</row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338"/>
  <customSheetViews>
    <customSheetView guid="{F5DB5A3F-7583-4B92-99C0-CF52C14651D9}" filter="1" showAutoFilter="1">
      <autoFilter ref="$A$1:$K$538"/>
      <extLst>
        <ext uri="GoogleSheetsCustomDataVersion1">
          <go:sheetsCustomData xmlns:go="http://customooxmlschemas.google.com/" filterViewId="1335005467"/>
        </ext>
      </extLst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21.25"/>
  </cols>
  <sheetData>
    <row r="1" ht="20.25" customHeight="1">
      <c r="A1" s="155" t="s">
        <v>660</v>
      </c>
      <c r="B1" s="36" t="s">
        <v>661</v>
      </c>
      <c r="C1" s="36" t="s">
        <v>662</v>
      </c>
      <c r="D1" s="164" t="s">
        <v>663</v>
      </c>
      <c r="E1" s="36" t="s">
        <v>664</v>
      </c>
      <c r="F1" s="34" t="s">
        <v>12</v>
      </c>
      <c r="G1" s="165" t="s">
        <v>665</v>
      </c>
      <c r="H1" s="166" t="s">
        <v>666</v>
      </c>
      <c r="I1" s="167" t="s">
        <v>667</v>
      </c>
      <c r="J1" s="36" t="s">
        <v>668</v>
      </c>
      <c r="K1" s="36" t="s">
        <v>669</v>
      </c>
      <c r="L1" s="36" t="s">
        <v>670</v>
      </c>
      <c r="M1" s="36" t="s">
        <v>671</v>
      </c>
      <c r="N1" s="36" t="s">
        <v>649</v>
      </c>
      <c r="O1" s="36" t="s">
        <v>14</v>
      </c>
      <c r="P1" s="36" t="s">
        <v>354</v>
      </c>
      <c r="Q1" s="36" t="s">
        <v>1</v>
      </c>
      <c r="R1" s="36" t="s">
        <v>15</v>
      </c>
      <c r="S1" s="36" t="s">
        <v>359</v>
      </c>
      <c r="T1" s="36" t="s">
        <v>16</v>
      </c>
      <c r="U1" s="36" t="s">
        <v>17</v>
      </c>
      <c r="V1" s="36" t="s">
        <v>672</v>
      </c>
      <c r="W1" s="168" t="s">
        <v>673</v>
      </c>
      <c r="X1" s="169"/>
    </row>
    <row r="2" ht="20.25" customHeight="1">
      <c r="A2" s="146" t="s">
        <v>674</v>
      </c>
      <c r="B2" s="39" t="s">
        <v>675</v>
      </c>
      <c r="C2" s="170"/>
      <c r="D2" s="156">
        <v>44562.0</v>
      </c>
      <c r="E2" s="39" t="s">
        <v>676</v>
      </c>
      <c r="F2" s="40">
        <v>589.0</v>
      </c>
      <c r="G2" s="39"/>
      <c r="H2" s="45">
        <v>8.0</v>
      </c>
      <c r="I2" s="133">
        <v>0.013582343</v>
      </c>
      <c r="J2" s="39">
        <v>14.0</v>
      </c>
      <c r="K2" s="39">
        <v>0.0</v>
      </c>
      <c r="L2" s="39">
        <v>1.0</v>
      </c>
      <c r="M2" s="39"/>
      <c r="N2" s="133">
        <v>0.039049234</v>
      </c>
      <c r="O2" s="39" t="str">
        <f t="shared" ref="O2:O328" si="1">TEXT(D2,"MMM-YYYY")</f>
        <v>Jan-2022</v>
      </c>
      <c r="P2" s="39">
        <f t="shared" ref="P2:P328" si="2">SUM(J2:M2,H2)</f>
        <v>23</v>
      </c>
      <c r="Q2" s="39">
        <f t="shared" ref="Q2:Q328" si="3">WEEKNUM(D2,2)</f>
        <v>1</v>
      </c>
      <c r="R2" s="39">
        <f t="shared" ref="R2:R328" si="4">YEAR(D2)</f>
        <v>2022</v>
      </c>
      <c r="S2" s="39"/>
      <c r="T2" s="39" t="s">
        <v>25</v>
      </c>
      <c r="U2" s="128" t="s">
        <v>26</v>
      </c>
      <c r="V2" s="171"/>
      <c r="W2" s="172"/>
      <c r="X2" s="24"/>
    </row>
    <row r="3" ht="20.25" customHeight="1">
      <c r="A3" s="146" t="s">
        <v>677</v>
      </c>
      <c r="B3" s="39" t="s">
        <v>675</v>
      </c>
      <c r="C3" s="170"/>
      <c r="D3" s="156">
        <v>44563.0</v>
      </c>
      <c r="E3" s="39" t="s">
        <v>676</v>
      </c>
      <c r="F3" s="40">
        <v>3396.0</v>
      </c>
      <c r="G3" s="39"/>
      <c r="H3" s="45">
        <v>1851.0</v>
      </c>
      <c r="I3" s="133">
        <v>0.545053005</v>
      </c>
      <c r="J3" s="39">
        <v>48.0</v>
      </c>
      <c r="K3" s="39">
        <v>0.0</v>
      </c>
      <c r="L3" s="39">
        <v>1.0</v>
      </c>
      <c r="M3" s="39"/>
      <c r="N3" s="133">
        <v>0.55948174</v>
      </c>
      <c r="O3" s="39" t="str">
        <f t="shared" si="1"/>
        <v>Jan-2022</v>
      </c>
      <c r="P3" s="39">
        <f t="shared" si="2"/>
        <v>1900</v>
      </c>
      <c r="Q3" s="39">
        <f t="shared" si="3"/>
        <v>1</v>
      </c>
      <c r="R3" s="39">
        <f t="shared" si="4"/>
        <v>2022</v>
      </c>
      <c r="S3" s="39"/>
      <c r="T3" s="39" t="s">
        <v>25</v>
      </c>
      <c r="U3" s="128" t="s">
        <v>29</v>
      </c>
      <c r="V3" s="171"/>
      <c r="W3" s="172">
        <f t="shared" ref="W3:W328" si="5">average(N1:N23)</f>
        <v>0.2391724819</v>
      </c>
      <c r="X3" s="24"/>
    </row>
    <row r="4" ht="20.25" customHeight="1">
      <c r="A4" s="146" t="s">
        <v>678</v>
      </c>
      <c r="B4" s="39" t="s">
        <v>675</v>
      </c>
      <c r="C4" s="170"/>
      <c r="D4" s="156">
        <v>44566.0</v>
      </c>
      <c r="E4" s="39" t="s">
        <v>676</v>
      </c>
      <c r="F4" s="40">
        <v>988.0</v>
      </c>
      <c r="G4" s="39"/>
      <c r="H4" s="45">
        <v>290.0</v>
      </c>
      <c r="I4" s="133">
        <v>0.293522269</v>
      </c>
      <c r="J4" s="39">
        <v>16.0</v>
      </c>
      <c r="K4" s="39">
        <v>0.0</v>
      </c>
      <c r="L4" s="39">
        <v>2.0</v>
      </c>
      <c r="M4" s="39"/>
      <c r="N4" s="133">
        <v>0.311740905</v>
      </c>
      <c r="O4" s="39" t="str">
        <f t="shared" si="1"/>
        <v>Jan-2022</v>
      </c>
      <c r="P4" s="39">
        <f t="shared" si="2"/>
        <v>308</v>
      </c>
      <c r="Q4" s="39">
        <f t="shared" si="3"/>
        <v>2</v>
      </c>
      <c r="R4" s="39">
        <f t="shared" si="4"/>
        <v>2022</v>
      </c>
      <c r="S4" s="39"/>
      <c r="T4" s="39" t="s">
        <v>25</v>
      </c>
      <c r="U4" s="128" t="s">
        <v>33</v>
      </c>
      <c r="V4" s="171"/>
      <c r="W4" s="172">
        <f t="shared" si="5"/>
        <v>0.2406313858</v>
      </c>
      <c r="X4" s="24"/>
    </row>
    <row r="5" ht="20.25" customHeight="1">
      <c r="A5" s="146" t="s">
        <v>679</v>
      </c>
      <c r="B5" s="39" t="s">
        <v>675</v>
      </c>
      <c r="C5" s="170"/>
      <c r="D5" s="156">
        <v>44568.0</v>
      </c>
      <c r="E5" s="39" t="s">
        <v>676</v>
      </c>
      <c r="F5" s="40">
        <v>500.0</v>
      </c>
      <c r="G5" s="39">
        <v>12.0</v>
      </c>
      <c r="H5" s="45">
        <v>6.0</v>
      </c>
      <c r="I5" s="133">
        <v>0.012</v>
      </c>
      <c r="J5" s="39">
        <v>7.0</v>
      </c>
      <c r="K5" s="39">
        <v>0.0</v>
      </c>
      <c r="L5" s="39">
        <v>2.0</v>
      </c>
      <c r="M5" s="39"/>
      <c r="N5" s="133">
        <v>0.029999999</v>
      </c>
      <c r="O5" s="39" t="str">
        <f t="shared" si="1"/>
        <v>Jan-2022</v>
      </c>
      <c r="P5" s="39">
        <f t="shared" si="2"/>
        <v>15</v>
      </c>
      <c r="Q5" s="39">
        <f t="shared" si="3"/>
        <v>2</v>
      </c>
      <c r="R5" s="39">
        <f t="shared" si="4"/>
        <v>2022</v>
      </c>
      <c r="S5" s="39"/>
      <c r="T5" s="39" t="s">
        <v>25</v>
      </c>
      <c r="U5" s="128" t="s">
        <v>33</v>
      </c>
      <c r="V5" s="171"/>
      <c r="W5" s="172">
        <f t="shared" si="5"/>
        <v>0.2418658027</v>
      </c>
      <c r="X5" s="24"/>
    </row>
    <row r="6" ht="20.25" customHeight="1">
      <c r="A6" s="146" t="s">
        <v>680</v>
      </c>
      <c r="B6" s="39" t="s">
        <v>675</v>
      </c>
      <c r="C6" s="170"/>
      <c r="D6" s="156">
        <v>44569.0</v>
      </c>
      <c r="E6" s="39" t="s">
        <v>676</v>
      </c>
      <c r="F6" s="40">
        <v>1106.0</v>
      </c>
      <c r="G6" s="39"/>
      <c r="H6" s="45">
        <v>462.0</v>
      </c>
      <c r="I6" s="133">
        <v>0.41772151</v>
      </c>
      <c r="J6" s="39">
        <v>12.0</v>
      </c>
      <c r="K6" s="39">
        <v>0.0</v>
      </c>
      <c r="L6" s="39">
        <v>0.0</v>
      </c>
      <c r="M6" s="39"/>
      <c r="N6" s="133">
        <v>0.428571433</v>
      </c>
      <c r="O6" s="39" t="str">
        <f t="shared" si="1"/>
        <v>Jan-2022</v>
      </c>
      <c r="P6" s="39">
        <f t="shared" si="2"/>
        <v>474</v>
      </c>
      <c r="Q6" s="39">
        <f t="shared" si="3"/>
        <v>2</v>
      </c>
      <c r="R6" s="39">
        <f t="shared" si="4"/>
        <v>2022</v>
      </c>
      <c r="S6" s="39" t="s">
        <v>681</v>
      </c>
      <c r="T6" s="39" t="s">
        <v>25</v>
      </c>
      <c r="U6" s="128" t="s">
        <v>29</v>
      </c>
      <c r="V6" s="171"/>
      <c r="W6" s="172">
        <f t="shared" si="5"/>
        <v>0.2203108059</v>
      </c>
      <c r="X6" s="24"/>
    </row>
    <row r="7" ht="20.25" customHeight="1">
      <c r="A7" s="146" t="s">
        <v>682</v>
      </c>
      <c r="B7" s="39" t="s">
        <v>675</v>
      </c>
      <c r="C7" s="170"/>
      <c r="D7" s="156">
        <v>44573.0</v>
      </c>
      <c r="E7" s="39" t="s">
        <v>676</v>
      </c>
      <c r="F7" s="40">
        <v>1399.0</v>
      </c>
      <c r="G7" s="39"/>
      <c r="H7" s="45">
        <v>360.0</v>
      </c>
      <c r="I7" s="133">
        <v>0.257326663</v>
      </c>
      <c r="J7" s="39">
        <v>31.0</v>
      </c>
      <c r="K7" s="39">
        <v>0.0</v>
      </c>
      <c r="L7" s="39">
        <v>0.0</v>
      </c>
      <c r="M7" s="39"/>
      <c r="N7" s="133">
        <v>0.279485345</v>
      </c>
      <c r="O7" s="39" t="str">
        <f t="shared" si="1"/>
        <v>Jan-2022</v>
      </c>
      <c r="P7" s="39">
        <f t="shared" si="2"/>
        <v>391</v>
      </c>
      <c r="Q7" s="39">
        <f t="shared" si="3"/>
        <v>3</v>
      </c>
      <c r="R7" s="39">
        <f t="shared" si="4"/>
        <v>2022</v>
      </c>
      <c r="S7" s="39"/>
      <c r="T7" s="39" t="s">
        <v>25</v>
      </c>
      <c r="U7" s="128" t="s">
        <v>33</v>
      </c>
      <c r="V7" s="171"/>
      <c r="W7" s="172">
        <f t="shared" si="5"/>
        <v>0.2265662969</v>
      </c>
      <c r="X7" s="24"/>
    </row>
    <row r="8" ht="20.25" customHeight="1">
      <c r="A8" s="146" t="s">
        <v>683</v>
      </c>
      <c r="B8" s="39" t="s">
        <v>675</v>
      </c>
      <c r="C8" s="170"/>
      <c r="D8" s="156">
        <v>44574.0</v>
      </c>
      <c r="E8" s="39" t="s">
        <v>676</v>
      </c>
      <c r="F8" s="40">
        <v>559.0</v>
      </c>
      <c r="G8" s="39"/>
      <c r="H8" s="45">
        <v>16.0</v>
      </c>
      <c r="I8" s="133">
        <v>0.02862254</v>
      </c>
      <c r="J8" s="39">
        <v>3.0</v>
      </c>
      <c r="K8" s="39">
        <v>0.0</v>
      </c>
      <c r="L8" s="39">
        <v>0.0</v>
      </c>
      <c r="M8" s="39"/>
      <c r="N8" s="133">
        <v>0.033989266</v>
      </c>
      <c r="O8" s="39" t="str">
        <f t="shared" si="1"/>
        <v>Jan-2022</v>
      </c>
      <c r="P8" s="39">
        <f t="shared" si="2"/>
        <v>19</v>
      </c>
      <c r="Q8" s="39">
        <f t="shared" si="3"/>
        <v>3</v>
      </c>
      <c r="R8" s="39">
        <f t="shared" si="4"/>
        <v>2022</v>
      </c>
      <c r="S8" s="39"/>
      <c r="T8" s="39" t="s">
        <v>25</v>
      </c>
      <c r="U8" s="128" t="s">
        <v>41</v>
      </c>
      <c r="V8" s="171"/>
      <c r="W8" s="172">
        <f t="shared" si="5"/>
        <v>0.228616229</v>
      </c>
      <c r="X8" s="24"/>
    </row>
    <row r="9" ht="20.25" customHeight="1">
      <c r="A9" s="146" t="s">
        <v>684</v>
      </c>
      <c r="B9" s="39" t="s">
        <v>675</v>
      </c>
      <c r="C9" s="49"/>
      <c r="D9" s="173">
        <v>44715.0</v>
      </c>
      <c r="E9" s="174" t="s">
        <v>676</v>
      </c>
      <c r="F9" s="51">
        <v>365.0</v>
      </c>
      <c r="G9" s="51">
        <v>8.0</v>
      </c>
      <c r="H9" s="175">
        <v>10.0</v>
      </c>
      <c r="I9" s="154">
        <v>0.027397260069847107</v>
      </c>
      <c r="J9" s="51">
        <v>10.0</v>
      </c>
      <c r="K9" s="51">
        <v>0.0</v>
      </c>
      <c r="L9" s="51">
        <v>2.0</v>
      </c>
      <c r="M9" s="49" t="s">
        <v>685</v>
      </c>
      <c r="N9" s="154">
        <v>0.060273971408605576</v>
      </c>
      <c r="O9" s="45" t="str">
        <f t="shared" si="1"/>
        <v>Jun-2022</v>
      </c>
      <c r="P9" s="45">
        <f t="shared" si="2"/>
        <v>22</v>
      </c>
      <c r="Q9" s="45">
        <f t="shared" si="3"/>
        <v>23</v>
      </c>
      <c r="R9" s="45">
        <f t="shared" si="4"/>
        <v>2022</v>
      </c>
      <c r="S9" s="174" t="s">
        <v>681</v>
      </c>
      <c r="T9" s="51" t="s">
        <v>31</v>
      </c>
      <c r="U9" s="51" t="s">
        <v>197</v>
      </c>
      <c r="V9" s="51" t="str">
        <f>S9</f>
        <v>Article</v>
      </c>
      <c r="W9" s="172">
        <f t="shared" si="5"/>
        <v>0.2248895207</v>
      </c>
    </row>
    <row r="10" ht="20.25" customHeight="1">
      <c r="A10" s="146" t="s">
        <v>686</v>
      </c>
      <c r="B10" s="39" t="s">
        <v>675</v>
      </c>
      <c r="C10" s="170"/>
      <c r="D10" s="156">
        <v>44575.0</v>
      </c>
      <c r="E10" s="39" t="s">
        <v>676</v>
      </c>
      <c r="F10" s="40">
        <v>537.0</v>
      </c>
      <c r="G10" s="39">
        <v>19.0</v>
      </c>
      <c r="H10" s="45">
        <v>22.0</v>
      </c>
      <c r="I10" s="133">
        <v>0.040968344</v>
      </c>
      <c r="J10" s="39">
        <v>15.0</v>
      </c>
      <c r="K10" s="39">
        <v>0.0</v>
      </c>
      <c r="L10" s="39">
        <v>1.0</v>
      </c>
      <c r="M10" s="39"/>
      <c r="N10" s="133">
        <v>0.070763499</v>
      </c>
      <c r="O10" s="39" t="str">
        <f t="shared" si="1"/>
        <v>Jan-2022</v>
      </c>
      <c r="P10" s="39">
        <f t="shared" si="2"/>
        <v>38</v>
      </c>
      <c r="Q10" s="39">
        <f t="shared" si="3"/>
        <v>3</v>
      </c>
      <c r="R10" s="39">
        <f t="shared" si="4"/>
        <v>2022</v>
      </c>
      <c r="S10" s="39"/>
      <c r="T10" s="39" t="s">
        <v>25</v>
      </c>
      <c r="U10" s="128" t="s">
        <v>33</v>
      </c>
      <c r="V10" s="171"/>
      <c r="W10" s="172">
        <f t="shared" si="5"/>
        <v>0.2314473475</v>
      </c>
      <c r="X10" s="24"/>
    </row>
    <row r="11" ht="20.25" customHeight="1">
      <c r="A11" s="146" t="s">
        <v>687</v>
      </c>
      <c r="B11" s="39" t="s">
        <v>675</v>
      </c>
      <c r="C11" s="170"/>
      <c r="D11" s="156">
        <v>44576.0</v>
      </c>
      <c r="E11" s="39" t="s">
        <v>676</v>
      </c>
      <c r="F11" s="40">
        <v>732.0</v>
      </c>
      <c r="G11" s="39"/>
      <c r="H11" s="45">
        <v>272.0</v>
      </c>
      <c r="I11" s="133">
        <v>0.371584713</v>
      </c>
      <c r="J11" s="39">
        <v>10.0</v>
      </c>
      <c r="K11" s="39">
        <v>0.0</v>
      </c>
      <c r="L11" s="39">
        <v>0.0</v>
      </c>
      <c r="M11" s="39"/>
      <c r="N11" s="133">
        <v>0.385245889</v>
      </c>
      <c r="O11" s="39" t="str">
        <f t="shared" si="1"/>
        <v>Jan-2022</v>
      </c>
      <c r="P11" s="39">
        <f t="shared" si="2"/>
        <v>282</v>
      </c>
      <c r="Q11" s="39">
        <f t="shared" si="3"/>
        <v>3</v>
      </c>
      <c r="R11" s="39">
        <f t="shared" si="4"/>
        <v>2022</v>
      </c>
      <c r="S11" s="39"/>
      <c r="T11" s="39" t="s">
        <v>25</v>
      </c>
      <c r="U11" s="128" t="s">
        <v>29</v>
      </c>
      <c r="V11" s="171"/>
      <c r="W11" s="172">
        <f t="shared" si="5"/>
        <v>0.2332567569</v>
      </c>
      <c r="X11" s="24"/>
    </row>
    <row r="12" ht="20.25" customHeight="1">
      <c r="A12" s="146" t="s">
        <v>688</v>
      </c>
      <c r="B12" s="39" t="s">
        <v>675</v>
      </c>
      <c r="C12" s="170"/>
      <c r="D12" s="156">
        <v>44587.0</v>
      </c>
      <c r="E12" s="39" t="s">
        <v>676</v>
      </c>
      <c r="F12" s="40">
        <v>591.0</v>
      </c>
      <c r="G12" s="39"/>
      <c r="H12" s="45">
        <v>241.0</v>
      </c>
      <c r="I12" s="133">
        <v>0.407783419</v>
      </c>
      <c r="J12" s="39">
        <v>10.0</v>
      </c>
      <c r="K12" s="39">
        <v>0.0</v>
      </c>
      <c r="L12" s="39">
        <v>2.0</v>
      </c>
      <c r="M12" s="39"/>
      <c r="N12" s="133">
        <v>0.42808798</v>
      </c>
      <c r="O12" s="39" t="str">
        <f t="shared" si="1"/>
        <v>Jan-2022</v>
      </c>
      <c r="P12" s="39">
        <f t="shared" si="2"/>
        <v>253</v>
      </c>
      <c r="Q12" s="39">
        <f t="shared" si="3"/>
        <v>5</v>
      </c>
      <c r="R12" s="39">
        <f t="shared" si="4"/>
        <v>2022</v>
      </c>
      <c r="S12" s="39"/>
      <c r="T12" s="39" t="s">
        <v>31</v>
      </c>
      <c r="U12" s="39" t="s">
        <v>31</v>
      </c>
      <c r="V12" s="171"/>
      <c r="W12" s="172">
        <f t="shared" si="5"/>
        <v>0.2342429433</v>
      </c>
      <c r="X12" s="24"/>
    </row>
    <row r="13" ht="20.25" customHeight="1">
      <c r="A13" s="146" t="s">
        <v>689</v>
      </c>
      <c r="B13" s="39" t="s">
        <v>675</v>
      </c>
      <c r="C13" s="170"/>
      <c r="D13" s="156">
        <v>44576.0</v>
      </c>
      <c r="E13" s="39" t="s">
        <v>676</v>
      </c>
      <c r="F13" s="40">
        <v>489.0</v>
      </c>
      <c r="G13" s="39"/>
      <c r="H13" s="45">
        <v>9.0</v>
      </c>
      <c r="I13" s="133">
        <v>0.018404908</v>
      </c>
      <c r="J13" s="39">
        <v>7.0</v>
      </c>
      <c r="K13" s="39">
        <v>0.0</v>
      </c>
      <c r="L13" s="39">
        <v>0.0</v>
      </c>
      <c r="M13" s="39"/>
      <c r="N13" s="133">
        <v>0.032719836</v>
      </c>
      <c r="O13" s="39" t="str">
        <f t="shared" si="1"/>
        <v>Jan-2022</v>
      </c>
      <c r="P13" s="39">
        <f t="shared" si="2"/>
        <v>16</v>
      </c>
      <c r="Q13" s="39">
        <f t="shared" si="3"/>
        <v>3</v>
      </c>
      <c r="R13" s="39">
        <f t="shared" si="4"/>
        <v>2022</v>
      </c>
      <c r="S13" s="39" t="s">
        <v>681</v>
      </c>
      <c r="T13" s="39" t="s">
        <v>25</v>
      </c>
      <c r="U13" s="128" t="s">
        <v>41</v>
      </c>
      <c r="V13" s="171"/>
      <c r="W13" s="172">
        <f t="shared" si="5"/>
        <v>0.2454032686</v>
      </c>
      <c r="X13" s="24"/>
    </row>
    <row r="14" ht="20.25" customHeight="1">
      <c r="A14" s="146" t="s">
        <v>690</v>
      </c>
      <c r="B14" s="39" t="s">
        <v>675</v>
      </c>
      <c r="C14" s="170"/>
      <c r="D14" s="156">
        <v>44581.0</v>
      </c>
      <c r="E14" s="39" t="s">
        <v>676</v>
      </c>
      <c r="F14" s="40">
        <v>1549.0</v>
      </c>
      <c r="G14" s="39"/>
      <c r="H14" s="45">
        <v>530.0</v>
      </c>
      <c r="I14" s="133">
        <v>0.342156231</v>
      </c>
      <c r="J14" s="39">
        <v>25.0</v>
      </c>
      <c r="K14" s="39">
        <v>2.0</v>
      </c>
      <c r="L14" s="39">
        <v>4.0</v>
      </c>
      <c r="M14" s="39"/>
      <c r="N14" s="133">
        <v>0.362169147</v>
      </c>
      <c r="O14" s="39" t="str">
        <f t="shared" si="1"/>
        <v>Jan-2022</v>
      </c>
      <c r="P14" s="39">
        <f t="shared" si="2"/>
        <v>561</v>
      </c>
      <c r="Q14" s="39">
        <f t="shared" si="3"/>
        <v>4</v>
      </c>
      <c r="R14" s="39">
        <f t="shared" si="4"/>
        <v>2022</v>
      </c>
      <c r="S14" s="39" t="s">
        <v>372</v>
      </c>
      <c r="T14" s="39" t="s">
        <v>25</v>
      </c>
      <c r="U14" s="128" t="s">
        <v>33</v>
      </c>
      <c r="V14" s="171"/>
      <c r="W14" s="172">
        <f t="shared" si="5"/>
        <v>0.2417911874</v>
      </c>
      <c r="X14" s="24"/>
    </row>
    <row r="15" ht="20.25" customHeight="1">
      <c r="A15" s="146" t="s">
        <v>691</v>
      </c>
      <c r="B15" s="174" t="s">
        <v>675</v>
      </c>
      <c r="C15" s="39"/>
      <c r="D15" s="176">
        <v>44634.0</v>
      </c>
      <c r="E15" s="174" t="s">
        <v>676</v>
      </c>
      <c r="F15" s="174">
        <v>540.0</v>
      </c>
      <c r="G15" s="174"/>
      <c r="H15" s="73">
        <v>211.0</v>
      </c>
      <c r="I15" s="177">
        <v>0.390740752</v>
      </c>
      <c r="J15" s="174">
        <v>7.0</v>
      </c>
      <c r="K15" s="174">
        <v>0.0</v>
      </c>
      <c r="L15" s="174">
        <v>0.0</v>
      </c>
      <c r="M15" s="174"/>
      <c r="N15" s="77">
        <f>P15/F15</f>
        <v>0.4037037037</v>
      </c>
      <c r="O15" s="45" t="str">
        <f t="shared" si="1"/>
        <v>Mar-2022</v>
      </c>
      <c r="P15" s="45">
        <f t="shared" si="2"/>
        <v>218</v>
      </c>
      <c r="Q15" s="45">
        <f t="shared" si="3"/>
        <v>12</v>
      </c>
      <c r="R15" s="45">
        <f t="shared" si="4"/>
        <v>2022</v>
      </c>
      <c r="S15" s="174"/>
      <c r="T15" s="39" t="s">
        <v>31</v>
      </c>
      <c r="U15" s="39" t="s">
        <v>45</v>
      </c>
      <c r="V15" s="51"/>
      <c r="W15" s="172">
        <f t="shared" si="5"/>
        <v>0.2273534508</v>
      </c>
    </row>
    <row r="16" ht="20.25" customHeight="1">
      <c r="A16" s="146" t="s">
        <v>692</v>
      </c>
      <c r="B16" s="39" t="s">
        <v>675</v>
      </c>
      <c r="C16" s="170"/>
      <c r="D16" s="156">
        <v>44582.0</v>
      </c>
      <c r="E16" s="39" t="s">
        <v>676</v>
      </c>
      <c r="F16" s="40">
        <v>327.0</v>
      </c>
      <c r="G16" s="39">
        <v>6.0</v>
      </c>
      <c r="H16" s="45">
        <v>10.0</v>
      </c>
      <c r="I16" s="133">
        <v>0.03058104</v>
      </c>
      <c r="J16" s="39">
        <v>5.0</v>
      </c>
      <c r="K16" s="39">
        <v>0.0</v>
      </c>
      <c r="L16" s="39">
        <v>0.0</v>
      </c>
      <c r="M16" s="39"/>
      <c r="N16" s="133">
        <v>0.04587156</v>
      </c>
      <c r="O16" s="39" t="str">
        <f t="shared" si="1"/>
        <v>Jan-2022</v>
      </c>
      <c r="P16" s="39">
        <f t="shared" si="2"/>
        <v>15</v>
      </c>
      <c r="Q16" s="39">
        <f t="shared" si="3"/>
        <v>4</v>
      </c>
      <c r="R16" s="39">
        <f t="shared" si="4"/>
        <v>2022</v>
      </c>
      <c r="S16" s="39"/>
      <c r="T16" s="39" t="s">
        <v>25</v>
      </c>
      <c r="U16" s="128" t="s">
        <v>33</v>
      </c>
      <c r="V16" s="171"/>
      <c r="W16" s="172">
        <f t="shared" si="5"/>
        <v>0.2277753815</v>
      </c>
      <c r="X16" s="24"/>
    </row>
    <row r="17" ht="20.25" customHeight="1">
      <c r="A17" s="146" t="s">
        <v>693</v>
      </c>
      <c r="B17" s="39" t="s">
        <v>675</v>
      </c>
      <c r="C17" s="170"/>
      <c r="D17" s="156">
        <v>44583.0</v>
      </c>
      <c r="E17" s="39" t="s">
        <v>676</v>
      </c>
      <c r="F17" s="40">
        <v>723.0</v>
      </c>
      <c r="G17" s="39"/>
      <c r="H17" s="45">
        <v>462.0</v>
      </c>
      <c r="I17" s="133">
        <v>0.639004171</v>
      </c>
      <c r="J17" s="39">
        <v>9.0</v>
      </c>
      <c r="K17" s="39">
        <v>0.0</v>
      </c>
      <c r="L17" s="39">
        <v>0.0</v>
      </c>
      <c r="M17" s="39"/>
      <c r="N17" s="133">
        <v>0.651452303</v>
      </c>
      <c r="O17" s="39" t="str">
        <f t="shared" si="1"/>
        <v>Jan-2022</v>
      </c>
      <c r="P17" s="39">
        <f t="shared" si="2"/>
        <v>471</v>
      </c>
      <c r="Q17" s="39">
        <f t="shared" si="3"/>
        <v>4</v>
      </c>
      <c r="R17" s="39">
        <f t="shared" si="4"/>
        <v>2022</v>
      </c>
      <c r="S17" s="39" t="s">
        <v>372</v>
      </c>
      <c r="T17" s="39" t="s">
        <v>25</v>
      </c>
      <c r="U17" s="128" t="s">
        <v>29</v>
      </c>
      <c r="V17" s="171"/>
      <c r="W17" s="172">
        <f t="shared" si="5"/>
        <v>0.2256192375</v>
      </c>
      <c r="X17" s="24"/>
    </row>
    <row r="18" ht="20.25" customHeight="1">
      <c r="A18" s="146" t="s">
        <v>694</v>
      </c>
      <c r="B18" s="39" t="s">
        <v>675</v>
      </c>
      <c r="C18" s="170"/>
      <c r="D18" s="156">
        <v>44587.0</v>
      </c>
      <c r="E18" s="39" t="s">
        <v>676</v>
      </c>
      <c r="F18" s="40">
        <v>801.0</v>
      </c>
      <c r="G18" s="39"/>
      <c r="H18" s="45">
        <v>46.0</v>
      </c>
      <c r="I18" s="133">
        <v>0.057428215</v>
      </c>
      <c r="J18" s="39">
        <v>21.0</v>
      </c>
      <c r="K18" s="39">
        <v>1.0</v>
      </c>
      <c r="L18" s="39">
        <v>0.0</v>
      </c>
      <c r="M18" s="39"/>
      <c r="N18" s="133">
        <v>0.084893882</v>
      </c>
      <c r="O18" s="39" t="str">
        <f t="shared" si="1"/>
        <v>Jan-2022</v>
      </c>
      <c r="P18" s="39">
        <f t="shared" si="2"/>
        <v>68</v>
      </c>
      <c r="Q18" s="39">
        <f t="shared" si="3"/>
        <v>5</v>
      </c>
      <c r="R18" s="39">
        <f t="shared" si="4"/>
        <v>2022</v>
      </c>
      <c r="S18" s="39"/>
      <c r="T18" s="39" t="s">
        <v>25</v>
      </c>
      <c r="U18" s="39" t="s">
        <v>41</v>
      </c>
      <c r="V18" s="171"/>
      <c r="W18" s="172">
        <f t="shared" si="5"/>
        <v>0.22116994</v>
      </c>
      <c r="X18" s="24"/>
    </row>
    <row r="19" ht="20.25" customHeight="1">
      <c r="A19" s="146" t="s">
        <v>695</v>
      </c>
      <c r="B19" s="39" t="s">
        <v>675</v>
      </c>
      <c r="C19" s="170"/>
      <c r="D19" s="156">
        <v>44590.0</v>
      </c>
      <c r="E19" s="39" t="s">
        <v>676</v>
      </c>
      <c r="F19" s="40">
        <v>961.0</v>
      </c>
      <c r="G19" s="39"/>
      <c r="H19" s="45">
        <v>482.0</v>
      </c>
      <c r="I19" s="133">
        <v>0.501560867</v>
      </c>
      <c r="J19" s="39">
        <v>6.0</v>
      </c>
      <c r="K19" s="39">
        <v>0.0</v>
      </c>
      <c r="L19" s="39">
        <v>0.0</v>
      </c>
      <c r="M19" s="39"/>
      <c r="N19" s="133">
        <v>0.507804394</v>
      </c>
      <c r="O19" s="39" t="str">
        <f t="shared" si="1"/>
        <v>Jan-2022</v>
      </c>
      <c r="P19" s="39">
        <f t="shared" si="2"/>
        <v>488</v>
      </c>
      <c r="Q19" s="39">
        <f t="shared" si="3"/>
        <v>5</v>
      </c>
      <c r="R19" s="39">
        <f t="shared" si="4"/>
        <v>2022</v>
      </c>
      <c r="S19" s="39"/>
      <c r="T19" s="39" t="s">
        <v>25</v>
      </c>
      <c r="U19" s="39" t="s">
        <v>29</v>
      </c>
      <c r="V19" s="171"/>
      <c r="W19" s="172">
        <f t="shared" si="5"/>
        <v>0.2223034568</v>
      </c>
      <c r="X19" s="24"/>
    </row>
    <row r="20" ht="20.25" customHeight="1">
      <c r="A20" s="146" t="s">
        <v>696</v>
      </c>
      <c r="B20" s="73" t="s">
        <v>675</v>
      </c>
      <c r="C20" s="73"/>
      <c r="D20" s="74">
        <v>44593.0</v>
      </c>
      <c r="E20" s="73" t="s">
        <v>676</v>
      </c>
      <c r="F20" s="73">
        <v>522.0</v>
      </c>
      <c r="G20" s="73"/>
      <c r="H20" s="73">
        <v>17.0</v>
      </c>
      <c r="I20" s="178">
        <v>0.03256705</v>
      </c>
      <c r="J20" s="73">
        <v>14.0</v>
      </c>
      <c r="K20" s="73">
        <v>0.0</v>
      </c>
      <c r="L20" s="73">
        <v>2.0</v>
      </c>
      <c r="M20" s="73"/>
      <c r="N20" s="77">
        <f t="shared" ref="N20:N39" si="6">P20/F20</f>
        <v>0.0632183908</v>
      </c>
      <c r="O20" s="45" t="str">
        <f t="shared" si="1"/>
        <v>Feb-2022</v>
      </c>
      <c r="P20" s="45">
        <f t="shared" si="2"/>
        <v>33</v>
      </c>
      <c r="Q20" s="45">
        <f t="shared" si="3"/>
        <v>6</v>
      </c>
      <c r="R20" s="45">
        <f t="shared" si="4"/>
        <v>2022</v>
      </c>
      <c r="S20" s="73"/>
      <c r="T20" s="39" t="s">
        <v>25</v>
      </c>
      <c r="U20" s="45" t="s">
        <v>26</v>
      </c>
      <c r="V20" s="51"/>
      <c r="W20" s="172">
        <f t="shared" si="5"/>
        <v>0.2024693809</v>
      </c>
    </row>
    <row r="21" ht="20.25" customHeight="1">
      <c r="A21" s="146" t="s">
        <v>697</v>
      </c>
      <c r="B21" s="73" t="s">
        <v>675</v>
      </c>
      <c r="C21" s="73"/>
      <c r="D21" s="74">
        <v>44593.0</v>
      </c>
      <c r="E21" s="73" t="s">
        <v>676</v>
      </c>
      <c r="F21" s="73">
        <v>1047.0</v>
      </c>
      <c r="G21" s="73"/>
      <c r="H21" s="73">
        <v>45.0</v>
      </c>
      <c r="I21" s="178">
        <v>0.042979944</v>
      </c>
      <c r="J21" s="73">
        <v>18.0</v>
      </c>
      <c r="K21" s="73">
        <v>0.0</v>
      </c>
      <c r="L21" s="73">
        <v>1.0</v>
      </c>
      <c r="M21" s="73"/>
      <c r="N21" s="77">
        <f t="shared" si="6"/>
        <v>0.06112702961</v>
      </c>
      <c r="O21" s="45" t="str">
        <f t="shared" si="1"/>
        <v>Feb-2022</v>
      </c>
      <c r="P21" s="45">
        <f t="shared" si="2"/>
        <v>64</v>
      </c>
      <c r="Q21" s="45">
        <f t="shared" si="3"/>
        <v>6</v>
      </c>
      <c r="R21" s="45">
        <f t="shared" si="4"/>
        <v>2022</v>
      </c>
      <c r="S21" s="73"/>
      <c r="T21" s="45" t="s">
        <v>25</v>
      </c>
      <c r="U21" s="45" t="s">
        <v>41</v>
      </c>
      <c r="V21" s="51"/>
      <c r="W21" s="172">
        <f t="shared" si="5"/>
        <v>0.2013607447</v>
      </c>
    </row>
    <row r="22" ht="20.25" customHeight="1">
      <c r="A22" s="146" t="s">
        <v>698</v>
      </c>
      <c r="B22" s="73" t="s">
        <v>675</v>
      </c>
      <c r="C22" s="73"/>
      <c r="D22" s="74">
        <v>44597.0</v>
      </c>
      <c r="E22" s="73" t="s">
        <v>676</v>
      </c>
      <c r="F22" s="73">
        <v>711.0</v>
      </c>
      <c r="G22" s="73"/>
      <c r="H22" s="73">
        <v>245.0</v>
      </c>
      <c r="I22" s="178">
        <v>0.344585091</v>
      </c>
      <c r="J22" s="73">
        <v>8.0</v>
      </c>
      <c r="K22" s="73">
        <v>0.0</v>
      </c>
      <c r="L22" s="73">
        <v>0.0</v>
      </c>
      <c r="M22" s="73"/>
      <c r="N22" s="77">
        <f t="shared" si="6"/>
        <v>0.3558368495</v>
      </c>
      <c r="O22" s="45" t="str">
        <f t="shared" si="1"/>
        <v>Feb-2022</v>
      </c>
      <c r="P22" s="45">
        <f t="shared" si="2"/>
        <v>253</v>
      </c>
      <c r="Q22" s="45">
        <f t="shared" si="3"/>
        <v>6</v>
      </c>
      <c r="R22" s="45">
        <f t="shared" si="4"/>
        <v>2022</v>
      </c>
      <c r="S22" s="73"/>
      <c r="T22" s="45" t="s">
        <v>25</v>
      </c>
      <c r="U22" s="45" t="s">
        <v>29</v>
      </c>
      <c r="V22" s="51"/>
      <c r="W22" s="172">
        <f t="shared" si="5"/>
        <v>0.1940006145</v>
      </c>
    </row>
    <row r="23" ht="20.25" customHeight="1">
      <c r="A23" s="146" t="s">
        <v>699</v>
      </c>
      <c r="B23" s="73" t="s">
        <v>675</v>
      </c>
      <c r="C23" s="73"/>
      <c r="D23" s="74">
        <v>44598.0</v>
      </c>
      <c r="E23" s="73" t="s">
        <v>676</v>
      </c>
      <c r="F23" s="73">
        <v>558.0</v>
      </c>
      <c r="G23" s="73">
        <v>80.0</v>
      </c>
      <c r="H23" s="73">
        <v>21.0</v>
      </c>
      <c r="I23" s="178">
        <v>0.03763441</v>
      </c>
      <c r="J23" s="73">
        <v>16.0</v>
      </c>
      <c r="K23" s="73">
        <v>0.0</v>
      </c>
      <c r="L23" s="73">
        <v>0.0</v>
      </c>
      <c r="M23" s="73"/>
      <c r="N23" s="77">
        <f t="shared" si="6"/>
        <v>0.06630824373</v>
      </c>
      <c r="O23" s="45" t="str">
        <f t="shared" si="1"/>
        <v>Feb-2022</v>
      </c>
      <c r="P23" s="45">
        <f t="shared" si="2"/>
        <v>37</v>
      </c>
      <c r="Q23" s="45">
        <f t="shared" si="3"/>
        <v>6</v>
      </c>
      <c r="R23" s="45">
        <f t="shared" si="4"/>
        <v>2022</v>
      </c>
      <c r="S23" s="73" t="s">
        <v>681</v>
      </c>
      <c r="T23" s="45" t="s">
        <v>25</v>
      </c>
      <c r="U23" s="45" t="s">
        <v>33</v>
      </c>
      <c r="V23" s="51"/>
      <c r="W23" s="172">
        <f t="shared" si="5"/>
        <v>0.2012708924</v>
      </c>
    </row>
    <row r="24" ht="20.25" customHeight="1">
      <c r="A24" s="146" t="s">
        <v>700</v>
      </c>
      <c r="B24" s="73" t="s">
        <v>675</v>
      </c>
      <c r="C24" s="73"/>
      <c r="D24" s="74">
        <v>44600.0</v>
      </c>
      <c r="E24" s="73" t="s">
        <v>676</v>
      </c>
      <c r="F24" s="73">
        <v>616.0</v>
      </c>
      <c r="G24" s="73"/>
      <c r="H24" s="73">
        <v>159.0</v>
      </c>
      <c r="I24" s="178">
        <v>0.258116871</v>
      </c>
      <c r="J24" s="73">
        <v>9.0</v>
      </c>
      <c r="K24" s="73">
        <v>0.0</v>
      </c>
      <c r="L24" s="73">
        <v>0.0</v>
      </c>
      <c r="M24" s="73"/>
      <c r="N24" s="77">
        <f t="shared" si="6"/>
        <v>0.2727272727</v>
      </c>
      <c r="O24" s="45" t="str">
        <f t="shared" si="1"/>
        <v>Feb-2022</v>
      </c>
      <c r="P24" s="45">
        <f t="shared" si="2"/>
        <v>168</v>
      </c>
      <c r="Q24" s="45">
        <f t="shared" si="3"/>
        <v>7</v>
      </c>
      <c r="R24" s="45">
        <f t="shared" si="4"/>
        <v>2022</v>
      </c>
      <c r="S24" s="73"/>
      <c r="T24" s="45" t="s">
        <v>25</v>
      </c>
      <c r="U24" s="45" t="s">
        <v>33</v>
      </c>
      <c r="V24" s="51"/>
      <c r="W24" s="172">
        <f t="shared" si="5"/>
        <v>0.2011707402</v>
      </c>
    </row>
    <row r="25" ht="20.25" customHeight="1">
      <c r="A25" s="146" t="s">
        <v>701</v>
      </c>
      <c r="B25" s="73" t="s">
        <v>675</v>
      </c>
      <c r="C25" s="73"/>
      <c r="D25" s="74">
        <v>44601.0</v>
      </c>
      <c r="E25" s="73" t="s">
        <v>676</v>
      </c>
      <c r="F25" s="73">
        <v>2239.0</v>
      </c>
      <c r="G25" s="73"/>
      <c r="H25" s="73">
        <v>93.0</v>
      </c>
      <c r="I25" s="178">
        <v>0.041536402</v>
      </c>
      <c r="J25" s="73">
        <v>58.0</v>
      </c>
      <c r="K25" s="73">
        <v>0.0</v>
      </c>
      <c r="L25" s="73">
        <v>0.0</v>
      </c>
      <c r="M25" s="73"/>
      <c r="N25" s="77">
        <f t="shared" si="6"/>
        <v>0.0674408218</v>
      </c>
      <c r="O25" s="45" t="str">
        <f t="shared" si="1"/>
        <v>Feb-2022</v>
      </c>
      <c r="P25" s="45">
        <f t="shared" si="2"/>
        <v>151</v>
      </c>
      <c r="Q25" s="45">
        <f t="shared" si="3"/>
        <v>7</v>
      </c>
      <c r="R25" s="45">
        <f t="shared" si="4"/>
        <v>2022</v>
      </c>
      <c r="S25" s="73"/>
      <c r="T25" s="45" t="s">
        <v>25</v>
      </c>
      <c r="U25" s="45" t="s">
        <v>41</v>
      </c>
      <c r="V25" s="51"/>
      <c r="W25" s="172">
        <f t="shared" si="5"/>
        <v>0.1880588583</v>
      </c>
    </row>
    <row r="26" ht="20.25" customHeight="1">
      <c r="A26" s="146" t="s">
        <v>702</v>
      </c>
      <c r="B26" s="73" t="s">
        <v>675</v>
      </c>
      <c r="C26" s="73"/>
      <c r="D26" s="74">
        <v>44602.0</v>
      </c>
      <c r="E26" s="73" t="s">
        <v>676</v>
      </c>
      <c r="F26" s="73">
        <v>1695.0</v>
      </c>
      <c r="G26" s="73"/>
      <c r="H26" s="73">
        <v>64.0</v>
      </c>
      <c r="I26" s="178">
        <v>0.037758112</v>
      </c>
      <c r="J26" s="73">
        <v>44.0</v>
      </c>
      <c r="K26" s="73">
        <v>0.0</v>
      </c>
      <c r="L26" s="73">
        <v>0.0</v>
      </c>
      <c r="M26" s="73"/>
      <c r="N26" s="77">
        <f t="shared" si="6"/>
        <v>0.06371681416</v>
      </c>
      <c r="O26" s="45" t="str">
        <f t="shared" si="1"/>
        <v>Feb-2022</v>
      </c>
      <c r="P26" s="45">
        <f t="shared" si="2"/>
        <v>108</v>
      </c>
      <c r="Q26" s="45">
        <f t="shared" si="3"/>
        <v>7</v>
      </c>
      <c r="R26" s="45">
        <f t="shared" si="4"/>
        <v>2022</v>
      </c>
      <c r="S26" s="73"/>
      <c r="T26" s="45" t="s">
        <v>25</v>
      </c>
      <c r="U26" s="45" t="s">
        <v>41</v>
      </c>
      <c r="V26" s="51"/>
      <c r="W26" s="172">
        <f t="shared" si="5"/>
        <v>0.197702495</v>
      </c>
    </row>
    <row r="27" ht="20.25" customHeight="1">
      <c r="A27" s="146" t="s">
        <v>703</v>
      </c>
      <c r="B27" s="73" t="s">
        <v>675</v>
      </c>
      <c r="C27" s="73"/>
      <c r="D27" s="74">
        <v>44604.0</v>
      </c>
      <c r="E27" s="73" t="s">
        <v>676</v>
      </c>
      <c r="F27" s="73">
        <v>1442.0</v>
      </c>
      <c r="G27" s="73"/>
      <c r="H27" s="73">
        <v>629.0</v>
      </c>
      <c r="I27" s="178">
        <v>0.436199725</v>
      </c>
      <c r="J27" s="73">
        <v>25.0</v>
      </c>
      <c r="K27" s="73">
        <v>0.0</v>
      </c>
      <c r="L27" s="73">
        <v>3.0</v>
      </c>
      <c r="M27" s="73"/>
      <c r="N27" s="77">
        <f t="shared" si="6"/>
        <v>0.4556171983</v>
      </c>
      <c r="O27" s="45" t="str">
        <f t="shared" si="1"/>
        <v>Feb-2022</v>
      </c>
      <c r="P27" s="45">
        <f t="shared" si="2"/>
        <v>657</v>
      </c>
      <c r="Q27" s="45">
        <f t="shared" si="3"/>
        <v>7</v>
      </c>
      <c r="R27" s="45">
        <f t="shared" si="4"/>
        <v>2022</v>
      </c>
      <c r="S27" s="73"/>
      <c r="T27" s="45" t="s">
        <v>25</v>
      </c>
      <c r="U27" s="45" t="s">
        <v>70</v>
      </c>
      <c r="V27" s="51"/>
      <c r="W27" s="172">
        <f t="shared" si="5"/>
        <v>0.1881973187</v>
      </c>
    </row>
    <row r="28" ht="20.25" customHeight="1">
      <c r="A28" s="146" t="s">
        <v>704</v>
      </c>
      <c r="B28" s="73" t="s">
        <v>675</v>
      </c>
      <c r="C28" s="73"/>
      <c r="D28" s="74">
        <v>44604.0</v>
      </c>
      <c r="E28" s="73" t="s">
        <v>676</v>
      </c>
      <c r="F28" s="73">
        <v>1024.0</v>
      </c>
      <c r="G28" s="73">
        <v>13.0</v>
      </c>
      <c r="H28" s="73">
        <v>47.0</v>
      </c>
      <c r="I28" s="178">
        <v>0.045898438</v>
      </c>
      <c r="J28" s="73">
        <v>31.0</v>
      </c>
      <c r="K28" s="73">
        <v>0.0</v>
      </c>
      <c r="L28" s="73">
        <v>1.0</v>
      </c>
      <c r="M28" s="73"/>
      <c r="N28" s="77">
        <f t="shared" si="6"/>
        <v>0.0771484375</v>
      </c>
      <c r="O28" s="45" t="str">
        <f t="shared" si="1"/>
        <v>Feb-2022</v>
      </c>
      <c r="P28" s="45">
        <f t="shared" si="2"/>
        <v>79</v>
      </c>
      <c r="Q28" s="45">
        <f t="shared" si="3"/>
        <v>7</v>
      </c>
      <c r="R28" s="45">
        <f t="shared" si="4"/>
        <v>2022</v>
      </c>
      <c r="S28" s="73" t="s">
        <v>681</v>
      </c>
      <c r="T28" s="45" t="s">
        <v>25</v>
      </c>
      <c r="U28" s="45" t="s">
        <v>70</v>
      </c>
      <c r="V28" s="51"/>
      <c r="W28" s="172">
        <f t="shared" si="5"/>
        <v>0.1875497947</v>
      </c>
    </row>
    <row r="29" ht="20.25" customHeight="1">
      <c r="A29" s="146" t="s">
        <v>705</v>
      </c>
      <c r="B29" s="73" t="s">
        <v>675</v>
      </c>
      <c r="C29" s="73"/>
      <c r="D29" s="74">
        <v>44605.0</v>
      </c>
      <c r="E29" s="73" t="s">
        <v>676</v>
      </c>
      <c r="F29" s="73">
        <v>700.0</v>
      </c>
      <c r="G29" s="73"/>
      <c r="H29" s="73">
        <v>229.0</v>
      </c>
      <c r="I29" s="178">
        <v>0.327142864</v>
      </c>
      <c r="J29" s="73">
        <v>10.0</v>
      </c>
      <c r="K29" s="73">
        <v>0.0</v>
      </c>
      <c r="L29" s="73">
        <v>1.0</v>
      </c>
      <c r="M29" s="73"/>
      <c r="N29" s="77">
        <f t="shared" si="6"/>
        <v>0.3428571429</v>
      </c>
      <c r="O29" s="45" t="str">
        <f t="shared" si="1"/>
        <v>Feb-2022</v>
      </c>
      <c r="P29" s="45">
        <f t="shared" si="2"/>
        <v>240</v>
      </c>
      <c r="Q29" s="45">
        <f t="shared" si="3"/>
        <v>7</v>
      </c>
      <c r="R29" s="45">
        <f t="shared" si="4"/>
        <v>2022</v>
      </c>
      <c r="S29" s="73"/>
      <c r="T29" s="39" t="s">
        <v>31</v>
      </c>
      <c r="U29" s="45" t="s">
        <v>45</v>
      </c>
      <c r="V29" s="51"/>
      <c r="W29" s="172">
        <f t="shared" si="5"/>
        <v>0.1969821236</v>
      </c>
    </row>
    <row r="30" ht="20.25" customHeight="1">
      <c r="A30" s="146" t="s">
        <v>706</v>
      </c>
      <c r="B30" s="73" t="s">
        <v>675</v>
      </c>
      <c r="C30" s="73"/>
      <c r="D30" s="74">
        <v>44605.0</v>
      </c>
      <c r="E30" s="73" t="s">
        <v>676</v>
      </c>
      <c r="F30" s="73">
        <v>983.0</v>
      </c>
      <c r="G30" s="73"/>
      <c r="H30" s="73">
        <v>410.0</v>
      </c>
      <c r="I30" s="178">
        <v>0.417090535</v>
      </c>
      <c r="J30" s="73">
        <v>13.0</v>
      </c>
      <c r="K30" s="73">
        <v>0.0</v>
      </c>
      <c r="L30" s="73">
        <v>0.0</v>
      </c>
      <c r="M30" s="73"/>
      <c r="N30" s="77">
        <f t="shared" si="6"/>
        <v>0.4303153611</v>
      </c>
      <c r="O30" s="45" t="str">
        <f t="shared" si="1"/>
        <v>Feb-2022</v>
      </c>
      <c r="P30" s="45">
        <f t="shared" si="2"/>
        <v>423</v>
      </c>
      <c r="Q30" s="45">
        <f t="shared" si="3"/>
        <v>7</v>
      </c>
      <c r="R30" s="45">
        <f t="shared" si="4"/>
        <v>2022</v>
      </c>
      <c r="S30" s="73"/>
      <c r="T30" s="45" t="s">
        <v>25</v>
      </c>
      <c r="U30" s="45" t="s">
        <v>29</v>
      </c>
      <c r="V30" s="51"/>
      <c r="W30" s="172">
        <f t="shared" si="5"/>
        <v>0.1867875568</v>
      </c>
    </row>
    <row r="31" ht="20.25" customHeight="1">
      <c r="A31" s="146" t="s">
        <v>707</v>
      </c>
      <c r="B31" s="73" t="s">
        <v>675</v>
      </c>
      <c r="C31" s="73"/>
      <c r="D31" s="74">
        <v>44606.0</v>
      </c>
      <c r="E31" s="73" t="s">
        <v>676</v>
      </c>
      <c r="F31" s="73">
        <v>2394.0</v>
      </c>
      <c r="G31" s="73"/>
      <c r="H31" s="73">
        <v>121.0</v>
      </c>
      <c r="I31" s="178">
        <v>0.050543025</v>
      </c>
      <c r="J31" s="73">
        <v>34.0</v>
      </c>
      <c r="K31" s="73">
        <v>23.0</v>
      </c>
      <c r="L31" s="73">
        <v>3.0</v>
      </c>
      <c r="M31" s="73"/>
      <c r="N31" s="77">
        <f t="shared" si="6"/>
        <v>0.07560568087</v>
      </c>
      <c r="O31" s="45" t="str">
        <f t="shared" si="1"/>
        <v>Feb-2022</v>
      </c>
      <c r="P31" s="45">
        <f t="shared" si="2"/>
        <v>181</v>
      </c>
      <c r="Q31" s="45">
        <f t="shared" si="3"/>
        <v>8</v>
      </c>
      <c r="R31" s="45">
        <f t="shared" si="4"/>
        <v>2022</v>
      </c>
      <c r="S31" s="73"/>
      <c r="T31" s="45" t="s">
        <v>25</v>
      </c>
      <c r="U31" s="45" t="s">
        <v>653</v>
      </c>
      <c r="V31" s="51"/>
      <c r="W31" s="172">
        <f t="shared" si="5"/>
        <v>0.185582626</v>
      </c>
    </row>
    <row r="32" ht="20.25" customHeight="1">
      <c r="A32" s="146" t="s">
        <v>708</v>
      </c>
      <c r="B32" s="73" t="s">
        <v>675</v>
      </c>
      <c r="C32" s="73"/>
      <c r="D32" s="74">
        <v>44608.0</v>
      </c>
      <c r="E32" s="73" t="s">
        <v>676</v>
      </c>
      <c r="F32" s="73">
        <v>1326.0</v>
      </c>
      <c r="G32" s="73"/>
      <c r="H32" s="73">
        <v>90.0</v>
      </c>
      <c r="I32" s="178">
        <v>0.067873307</v>
      </c>
      <c r="J32" s="73">
        <v>19.0</v>
      </c>
      <c r="K32" s="73">
        <v>0.0</v>
      </c>
      <c r="L32" s="73">
        <v>1.0</v>
      </c>
      <c r="M32" s="73"/>
      <c r="N32" s="77">
        <f t="shared" si="6"/>
        <v>0.08295625943</v>
      </c>
      <c r="O32" s="45" t="str">
        <f t="shared" si="1"/>
        <v>Feb-2022</v>
      </c>
      <c r="P32" s="45">
        <f t="shared" si="2"/>
        <v>110</v>
      </c>
      <c r="Q32" s="45">
        <f t="shared" si="3"/>
        <v>8</v>
      </c>
      <c r="R32" s="45">
        <f t="shared" si="4"/>
        <v>2022</v>
      </c>
      <c r="S32" s="73"/>
      <c r="T32" s="45" t="s">
        <v>25</v>
      </c>
      <c r="U32" s="45" t="s">
        <v>41</v>
      </c>
      <c r="V32" s="51"/>
      <c r="W32" s="172">
        <f t="shared" si="5"/>
        <v>0.1827057266</v>
      </c>
    </row>
    <row r="33" ht="20.25" customHeight="1">
      <c r="A33" s="146" t="s">
        <v>709</v>
      </c>
      <c r="B33" s="73" t="s">
        <v>675</v>
      </c>
      <c r="C33" s="179"/>
      <c r="D33" s="74">
        <v>44618.0</v>
      </c>
      <c r="E33" s="73" t="s">
        <v>676</v>
      </c>
      <c r="F33" s="73">
        <v>510.0</v>
      </c>
      <c r="G33" s="73"/>
      <c r="H33" s="73">
        <v>157.0</v>
      </c>
      <c r="I33" s="178">
        <v>0.307843149</v>
      </c>
      <c r="J33" s="73">
        <v>9.0</v>
      </c>
      <c r="K33" s="73">
        <v>0.0</v>
      </c>
      <c r="L33" s="73">
        <v>1.0</v>
      </c>
      <c r="M33" s="73"/>
      <c r="N33" s="77">
        <f t="shared" si="6"/>
        <v>0.3274509804</v>
      </c>
      <c r="O33" s="45" t="str">
        <f t="shared" si="1"/>
        <v>Feb-2022</v>
      </c>
      <c r="P33" s="45">
        <f t="shared" si="2"/>
        <v>167</v>
      </c>
      <c r="Q33" s="45">
        <f t="shared" si="3"/>
        <v>9</v>
      </c>
      <c r="R33" s="45">
        <f t="shared" si="4"/>
        <v>2022</v>
      </c>
      <c r="S33" s="73"/>
      <c r="T33" s="39" t="s">
        <v>31</v>
      </c>
      <c r="U33" s="45" t="s">
        <v>45</v>
      </c>
      <c r="V33" s="51"/>
      <c r="W33" s="172">
        <f t="shared" si="5"/>
        <v>0.1785676682</v>
      </c>
    </row>
    <row r="34" ht="20.25" customHeight="1">
      <c r="A34" s="146" t="s">
        <v>710</v>
      </c>
      <c r="B34" s="73" t="s">
        <v>675</v>
      </c>
      <c r="C34" s="73"/>
      <c r="D34" s="74">
        <v>44612.0</v>
      </c>
      <c r="E34" s="73" t="s">
        <v>676</v>
      </c>
      <c r="F34" s="73">
        <v>738.0</v>
      </c>
      <c r="G34" s="73"/>
      <c r="H34" s="73">
        <v>214.0</v>
      </c>
      <c r="I34" s="178">
        <v>0.289972901</v>
      </c>
      <c r="J34" s="73">
        <v>9.0</v>
      </c>
      <c r="K34" s="73">
        <v>0.0</v>
      </c>
      <c r="L34" s="73">
        <v>0.0</v>
      </c>
      <c r="M34" s="73"/>
      <c r="N34" s="77">
        <f t="shared" si="6"/>
        <v>0.3021680217</v>
      </c>
      <c r="O34" s="45" t="str">
        <f t="shared" si="1"/>
        <v>Feb-2022</v>
      </c>
      <c r="P34" s="45">
        <f t="shared" si="2"/>
        <v>223</v>
      </c>
      <c r="Q34" s="45">
        <f t="shared" si="3"/>
        <v>8</v>
      </c>
      <c r="R34" s="45">
        <f t="shared" si="4"/>
        <v>2022</v>
      </c>
      <c r="S34" s="73"/>
      <c r="T34" s="45" t="s">
        <v>25</v>
      </c>
      <c r="U34" s="45" t="s">
        <v>29</v>
      </c>
      <c r="V34" s="51"/>
      <c r="W34" s="172">
        <f t="shared" si="5"/>
        <v>0.1784022128</v>
      </c>
    </row>
    <row r="35" ht="20.25" customHeight="1">
      <c r="A35" s="146" t="s">
        <v>711</v>
      </c>
      <c r="B35" s="73" t="s">
        <v>675</v>
      </c>
      <c r="C35" s="73"/>
      <c r="D35" s="74">
        <v>44613.0</v>
      </c>
      <c r="E35" s="73" t="s">
        <v>676</v>
      </c>
      <c r="F35" s="73">
        <v>3593.0</v>
      </c>
      <c r="G35" s="73">
        <v>803.0</v>
      </c>
      <c r="H35" s="73">
        <v>287.0</v>
      </c>
      <c r="I35" s="178">
        <v>0.07987754</v>
      </c>
      <c r="J35" s="73">
        <v>57.0</v>
      </c>
      <c r="K35" s="73">
        <v>1.0</v>
      </c>
      <c r="L35" s="73">
        <v>0.0</v>
      </c>
      <c r="M35" s="73"/>
      <c r="N35" s="77">
        <f t="shared" si="6"/>
        <v>0.09602003896</v>
      </c>
      <c r="O35" s="45" t="str">
        <f t="shared" si="1"/>
        <v>Feb-2022</v>
      </c>
      <c r="P35" s="45">
        <f t="shared" si="2"/>
        <v>345</v>
      </c>
      <c r="Q35" s="45">
        <f t="shared" si="3"/>
        <v>9</v>
      </c>
      <c r="R35" s="45">
        <f t="shared" si="4"/>
        <v>2022</v>
      </c>
      <c r="S35" s="73" t="s">
        <v>372</v>
      </c>
      <c r="T35" s="45" t="s">
        <v>25</v>
      </c>
      <c r="U35" s="45" t="s">
        <v>41</v>
      </c>
      <c r="V35" s="51"/>
      <c r="W35" s="172">
        <f t="shared" si="5"/>
        <v>0.1865463003</v>
      </c>
    </row>
    <row r="36" ht="20.25" customHeight="1">
      <c r="A36" s="146" t="s">
        <v>712</v>
      </c>
      <c r="B36" s="73" t="s">
        <v>675</v>
      </c>
      <c r="C36" s="73"/>
      <c r="D36" s="74">
        <v>44613.0</v>
      </c>
      <c r="E36" s="73" t="s">
        <v>676</v>
      </c>
      <c r="F36" s="73">
        <v>330.0</v>
      </c>
      <c r="G36" s="73">
        <v>29.0</v>
      </c>
      <c r="H36" s="73">
        <v>4.0</v>
      </c>
      <c r="I36" s="178">
        <v>0.012121212</v>
      </c>
      <c r="J36" s="73">
        <v>7.0</v>
      </c>
      <c r="K36" s="73">
        <v>0.0</v>
      </c>
      <c r="L36" s="73">
        <v>3.0</v>
      </c>
      <c r="M36" s="73"/>
      <c r="N36" s="77">
        <f t="shared" si="6"/>
        <v>0.04242424242</v>
      </c>
      <c r="O36" s="45" t="str">
        <f t="shared" si="1"/>
        <v>Feb-2022</v>
      </c>
      <c r="P36" s="45">
        <f t="shared" si="2"/>
        <v>14</v>
      </c>
      <c r="Q36" s="45">
        <f t="shared" si="3"/>
        <v>9</v>
      </c>
      <c r="R36" s="45">
        <f t="shared" si="4"/>
        <v>2022</v>
      </c>
      <c r="S36" s="73" t="s">
        <v>681</v>
      </c>
      <c r="T36" s="39" t="s">
        <v>25</v>
      </c>
      <c r="U36" s="45" t="s">
        <v>33</v>
      </c>
      <c r="V36" s="51"/>
      <c r="W36" s="172">
        <f t="shared" si="5"/>
        <v>0.1760586702</v>
      </c>
    </row>
    <row r="37" ht="20.25" customHeight="1">
      <c r="A37" s="146" t="s">
        <v>713</v>
      </c>
      <c r="B37" s="73" t="s">
        <v>675</v>
      </c>
      <c r="C37" s="73"/>
      <c r="D37" s="74">
        <v>44600.0</v>
      </c>
      <c r="E37" s="73" t="s">
        <v>676</v>
      </c>
      <c r="F37" s="73">
        <v>803.0</v>
      </c>
      <c r="G37" s="73"/>
      <c r="H37" s="73">
        <v>239.0</v>
      </c>
      <c r="I37" s="178">
        <v>0.297633886</v>
      </c>
      <c r="J37" s="73">
        <v>11.0</v>
      </c>
      <c r="K37" s="73">
        <v>0.0</v>
      </c>
      <c r="L37" s="73">
        <v>1.0</v>
      </c>
      <c r="M37" s="73"/>
      <c r="N37" s="77">
        <f t="shared" si="6"/>
        <v>0.3125778331</v>
      </c>
      <c r="O37" s="45" t="str">
        <f t="shared" si="1"/>
        <v>Feb-2022</v>
      </c>
      <c r="P37" s="45">
        <f t="shared" si="2"/>
        <v>251</v>
      </c>
      <c r="Q37" s="45">
        <f t="shared" si="3"/>
        <v>7</v>
      </c>
      <c r="R37" s="45">
        <f t="shared" si="4"/>
        <v>2022</v>
      </c>
      <c r="S37" s="73"/>
      <c r="T37" s="39" t="s">
        <v>31</v>
      </c>
      <c r="U37" s="45" t="s">
        <v>31</v>
      </c>
      <c r="V37" s="51"/>
      <c r="W37" s="172">
        <f t="shared" si="5"/>
        <v>0.1706585868</v>
      </c>
    </row>
    <row r="38" ht="20.25" customHeight="1">
      <c r="A38" s="146" t="s">
        <v>714</v>
      </c>
      <c r="B38" s="73" t="s">
        <v>675</v>
      </c>
      <c r="C38" s="73"/>
      <c r="D38" s="74">
        <v>44614.0</v>
      </c>
      <c r="E38" s="73" t="s">
        <v>676</v>
      </c>
      <c r="F38" s="73">
        <v>1241.0</v>
      </c>
      <c r="G38" s="73"/>
      <c r="H38" s="73">
        <v>347.0</v>
      </c>
      <c r="I38" s="178">
        <v>0.279613227</v>
      </c>
      <c r="J38" s="73">
        <v>26.0</v>
      </c>
      <c r="K38" s="73">
        <v>0.0</v>
      </c>
      <c r="L38" s="73">
        <v>1.0</v>
      </c>
      <c r="M38" s="73"/>
      <c r="N38" s="77">
        <f t="shared" si="6"/>
        <v>0.301369863</v>
      </c>
      <c r="O38" s="45" t="str">
        <f t="shared" si="1"/>
        <v>Feb-2022</v>
      </c>
      <c r="P38" s="45">
        <f t="shared" si="2"/>
        <v>374</v>
      </c>
      <c r="Q38" s="45">
        <f t="shared" si="3"/>
        <v>9</v>
      </c>
      <c r="R38" s="45">
        <f t="shared" si="4"/>
        <v>2022</v>
      </c>
      <c r="S38" s="73"/>
      <c r="T38" s="45" t="s">
        <v>25</v>
      </c>
      <c r="U38" s="45" t="s">
        <v>70</v>
      </c>
      <c r="V38" s="51"/>
      <c r="W38" s="172">
        <f t="shared" si="5"/>
        <v>0.1756738922</v>
      </c>
    </row>
    <row r="39" ht="20.25" customHeight="1">
      <c r="A39" s="146" t="s">
        <v>715</v>
      </c>
      <c r="B39" s="73" t="s">
        <v>675</v>
      </c>
      <c r="C39" s="73"/>
      <c r="D39" s="74">
        <v>44614.0</v>
      </c>
      <c r="E39" s="73" t="s">
        <v>676</v>
      </c>
      <c r="F39" s="73">
        <v>834.0</v>
      </c>
      <c r="G39" s="73">
        <v>8.0</v>
      </c>
      <c r="H39" s="73">
        <v>32.0</v>
      </c>
      <c r="I39" s="178">
        <v>0.038369305</v>
      </c>
      <c r="J39" s="73">
        <v>27.0</v>
      </c>
      <c r="K39" s="73">
        <v>1.0</v>
      </c>
      <c r="L39" s="73">
        <v>0.0</v>
      </c>
      <c r="M39" s="73"/>
      <c r="N39" s="77">
        <f t="shared" si="6"/>
        <v>0.07194244604</v>
      </c>
      <c r="O39" s="45" t="str">
        <f t="shared" si="1"/>
        <v>Feb-2022</v>
      </c>
      <c r="P39" s="45">
        <f t="shared" si="2"/>
        <v>60</v>
      </c>
      <c r="Q39" s="45">
        <f t="shared" si="3"/>
        <v>9</v>
      </c>
      <c r="R39" s="45">
        <f t="shared" si="4"/>
        <v>2022</v>
      </c>
      <c r="S39" s="73" t="s">
        <v>681</v>
      </c>
      <c r="T39" s="45" t="s">
        <v>25</v>
      </c>
      <c r="U39" s="45" t="s">
        <v>70</v>
      </c>
      <c r="V39" s="51"/>
      <c r="W39" s="172">
        <f t="shared" si="5"/>
        <v>0.1829097755</v>
      </c>
    </row>
    <row r="40" ht="20.25" customHeight="1">
      <c r="A40" s="146" t="s">
        <v>716</v>
      </c>
      <c r="B40" s="25" t="s">
        <v>675</v>
      </c>
      <c r="C40" s="25"/>
      <c r="D40" s="180">
        <v>44809.0</v>
      </c>
      <c r="E40" s="25"/>
      <c r="F40" s="166">
        <v>28448.0</v>
      </c>
      <c r="G40" s="166" t="s">
        <v>685</v>
      </c>
      <c r="H40" s="166">
        <v>5355.0</v>
      </c>
      <c r="I40" s="181">
        <v>0.18823818862438202</v>
      </c>
      <c r="J40" s="25">
        <v>198.0</v>
      </c>
      <c r="K40" s="25">
        <v>0.0</v>
      </c>
      <c r="L40" s="25">
        <v>3.0</v>
      </c>
      <c r="M40" s="25" t="s">
        <v>685</v>
      </c>
      <c r="N40" s="181">
        <v>0.19526855647563934</v>
      </c>
      <c r="O40" s="25" t="str">
        <f t="shared" si="1"/>
        <v>Sep-2022</v>
      </c>
      <c r="P40" s="25">
        <f t="shared" si="2"/>
        <v>5556</v>
      </c>
      <c r="Q40" s="25">
        <f t="shared" si="3"/>
        <v>37</v>
      </c>
      <c r="R40" s="25">
        <f t="shared" si="4"/>
        <v>2022</v>
      </c>
      <c r="S40" s="25" t="s">
        <v>685</v>
      </c>
      <c r="T40" s="36" t="s">
        <v>31</v>
      </c>
      <c r="U40" s="36" t="s">
        <v>70</v>
      </c>
      <c r="V40" s="36"/>
      <c r="W40" s="172">
        <f t="shared" si="5"/>
        <v>0.1709068765</v>
      </c>
    </row>
    <row r="41" ht="20.25" customHeight="1">
      <c r="A41" s="146" t="s">
        <v>717</v>
      </c>
      <c r="B41" s="73" t="s">
        <v>675</v>
      </c>
      <c r="C41" s="73"/>
      <c r="D41" s="74">
        <v>44616.0</v>
      </c>
      <c r="E41" s="73" t="s">
        <v>676</v>
      </c>
      <c r="F41" s="73">
        <v>926.0</v>
      </c>
      <c r="G41" s="73"/>
      <c r="H41" s="73">
        <v>43.0</v>
      </c>
      <c r="I41" s="178">
        <v>0.046436284</v>
      </c>
      <c r="J41" s="73">
        <v>12.0</v>
      </c>
      <c r="K41" s="73">
        <v>0.0</v>
      </c>
      <c r="L41" s="73">
        <v>0.0</v>
      </c>
      <c r="M41" s="73"/>
      <c r="N41" s="77">
        <f t="shared" ref="N41:N51" si="7">P41/F41</f>
        <v>0.05939524838</v>
      </c>
      <c r="O41" s="45" t="str">
        <f t="shared" si="1"/>
        <v>Feb-2022</v>
      </c>
      <c r="P41" s="45">
        <f t="shared" si="2"/>
        <v>55</v>
      </c>
      <c r="Q41" s="45">
        <f t="shared" si="3"/>
        <v>9</v>
      </c>
      <c r="R41" s="45">
        <f t="shared" si="4"/>
        <v>2022</v>
      </c>
      <c r="S41" s="73"/>
      <c r="T41" s="45" t="s">
        <v>25</v>
      </c>
      <c r="U41" s="45" t="s">
        <v>41</v>
      </c>
      <c r="V41" s="51"/>
      <c r="W41" s="172">
        <f t="shared" si="5"/>
        <v>0.1684182501</v>
      </c>
    </row>
    <row r="42" ht="20.25" customHeight="1">
      <c r="A42" s="146" t="s">
        <v>718</v>
      </c>
      <c r="B42" s="73" t="s">
        <v>675</v>
      </c>
      <c r="C42" s="179"/>
      <c r="D42" s="74">
        <v>44618.0</v>
      </c>
      <c r="E42" s="73" t="s">
        <v>676</v>
      </c>
      <c r="F42" s="73">
        <v>257.0</v>
      </c>
      <c r="G42" s="73"/>
      <c r="H42" s="73">
        <v>84.0</v>
      </c>
      <c r="I42" s="178">
        <v>0.326848239</v>
      </c>
      <c r="J42" s="73">
        <v>3.0</v>
      </c>
      <c r="K42" s="73">
        <v>0.0</v>
      </c>
      <c r="L42" s="73">
        <v>0.0</v>
      </c>
      <c r="M42" s="73"/>
      <c r="N42" s="77">
        <f t="shared" si="7"/>
        <v>0.3385214008</v>
      </c>
      <c r="O42" s="45" t="str">
        <f t="shared" si="1"/>
        <v>Feb-2022</v>
      </c>
      <c r="P42" s="45">
        <f t="shared" si="2"/>
        <v>87</v>
      </c>
      <c r="Q42" s="45">
        <f t="shared" si="3"/>
        <v>9</v>
      </c>
      <c r="R42" s="45">
        <f t="shared" si="4"/>
        <v>2022</v>
      </c>
      <c r="S42" s="73"/>
      <c r="T42" s="45" t="s">
        <v>25</v>
      </c>
      <c r="U42" s="45" t="s">
        <v>29</v>
      </c>
      <c r="V42" s="51"/>
      <c r="W42" s="172">
        <f t="shared" si="5"/>
        <v>0.1758661108</v>
      </c>
    </row>
    <row r="43" ht="20.25" customHeight="1">
      <c r="A43" s="146" t="s">
        <v>719</v>
      </c>
      <c r="B43" s="73" t="s">
        <v>675</v>
      </c>
      <c r="C43" s="73"/>
      <c r="D43" s="74">
        <v>44618.0</v>
      </c>
      <c r="E43" s="73" t="s">
        <v>676</v>
      </c>
      <c r="F43" s="73">
        <v>230.0</v>
      </c>
      <c r="G43" s="73"/>
      <c r="H43" s="73">
        <v>49.0</v>
      </c>
      <c r="I43" s="178">
        <v>0.213043481</v>
      </c>
      <c r="J43" s="73">
        <v>4.0</v>
      </c>
      <c r="K43" s="73">
        <v>0.0</v>
      </c>
      <c r="L43" s="73">
        <v>0.0</v>
      </c>
      <c r="M43" s="73"/>
      <c r="N43" s="77">
        <f t="shared" si="7"/>
        <v>0.2304347826</v>
      </c>
      <c r="O43" s="45" t="str">
        <f t="shared" si="1"/>
        <v>Feb-2022</v>
      </c>
      <c r="P43" s="45">
        <f t="shared" si="2"/>
        <v>53</v>
      </c>
      <c r="Q43" s="45">
        <f t="shared" si="3"/>
        <v>9</v>
      </c>
      <c r="R43" s="45">
        <f t="shared" si="4"/>
        <v>2022</v>
      </c>
      <c r="S43" s="73"/>
      <c r="T43" s="45" t="s">
        <v>25</v>
      </c>
      <c r="U43" s="45" t="s">
        <v>33</v>
      </c>
      <c r="V43" s="51"/>
      <c r="W43" s="172">
        <f t="shared" si="5"/>
        <v>0.1851302924</v>
      </c>
    </row>
    <row r="44" ht="20.25" customHeight="1">
      <c r="A44" s="146" t="s">
        <v>720</v>
      </c>
      <c r="B44" s="73" t="s">
        <v>675</v>
      </c>
      <c r="C44" s="179"/>
      <c r="D44" s="74">
        <v>44620.0</v>
      </c>
      <c r="E44" s="73" t="s">
        <v>676</v>
      </c>
      <c r="F44" s="73">
        <v>442.0</v>
      </c>
      <c r="G44" s="73"/>
      <c r="H44" s="73">
        <v>15.0</v>
      </c>
      <c r="I44" s="178">
        <v>0.033936653</v>
      </c>
      <c r="J44" s="73">
        <v>10.0</v>
      </c>
      <c r="K44" s="73">
        <v>0.0</v>
      </c>
      <c r="L44" s="73">
        <v>1.0</v>
      </c>
      <c r="M44" s="73"/>
      <c r="N44" s="77">
        <f t="shared" si="7"/>
        <v>0.05882352941</v>
      </c>
      <c r="O44" s="45" t="str">
        <f t="shared" si="1"/>
        <v>Feb-2022</v>
      </c>
      <c r="P44" s="45">
        <f t="shared" si="2"/>
        <v>26</v>
      </c>
      <c r="Q44" s="45">
        <f t="shared" si="3"/>
        <v>10</v>
      </c>
      <c r="R44" s="45">
        <f t="shared" si="4"/>
        <v>2022</v>
      </c>
      <c r="S44" s="73"/>
      <c r="T44" s="45" t="s">
        <v>25</v>
      </c>
      <c r="U44" s="45" t="s">
        <v>41</v>
      </c>
      <c r="V44" s="51"/>
      <c r="W44" s="172">
        <f t="shared" si="5"/>
        <v>0.1849879968</v>
      </c>
    </row>
    <row r="45" ht="20.25" customHeight="1">
      <c r="A45" s="146" t="s">
        <v>721</v>
      </c>
      <c r="B45" s="73" t="s">
        <v>675</v>
      </c>
      <c r="C45" s="179"/>
      <c r="D45" s="74">
        <v>44620.0</v>
      </c>
      <c r="E45" s="73" t="s">
        <v>676</v>
      </c>
      <c r="F45" s="73">
        <v>387.0</v>
      </c>
      <c r="G45" s="73"/>
      <c r="H45" s="73">
        <v>14.0</v>
      </c>
      <c r="I45" s="178">
        <v>0.036175709</v>
      </c>
      <c r="J45" s="73">
        <v>7.0</v>
      </c>
      <c r="K45" s="73">
        <v>0.0</v>
      </c>
      <c r="L45" s="73">
        <v>0.0</v>
      </c>
      <c r="M45" s="73"/>
      <c r="N45" s="77">
        <f t="shared" si="7"/>
        <v>0.05426356589</v>
      </c>
      <c r="O45" s="45" t="str">
        <f t="shared" si="1"/>
        <v>Feb-2022</v>
      </c>
      <c r="P45" s="45">
        <f t="shared" si="2"/>
        <v>21</v>
      </c>
      <c r="Q45" s="45">
        <f t="shared" si="3"/>
        <v>10</v>
      </c>
      <c r="R45" s="45">
        <f t="shared" si="4"/>
        <v>2022</v>
      </c>
      <c r="S45" s="73"/>
      <c r="T45" s="45" t="s">
        <v>25</v>
      </c>
      <c r="U45" s="45" t="s">
        <v>26</v>
      </c>
      <c r="V45" s="51"/>
      <c r="W45" s="172">
        <f t="shared" si="5"/>
        <v>0.1713723846</v>
      </c>
    </row>
    <row r="46" ht="20.25" customHeight="1">
      <c r="A46" s="146" t="s">
        <v>722</v>
      </c>
      <c r="B46" s="73" t="s">
        <v>675</v>
      </c>
      <c r="C46" s="73"/>
      <c r="D46" s="74">
        <v>44659.0</v>
      </c>
      <c r="E46" s="73" t="s">
        <v>676</v>
      </c>
      <c r="F46" s="73">
        <v>715.0</v>
      </c>
      <c r="G46" s="73"/>
      <c r="H46" s="73">
        <v>188.0</v>
      </c>
      <c r="I46" s="178">
        <v>0.262937069</v>
      </c>
      <c r="J46" s="73">
        <v>17.0</v>
      </c>
      <c r="K46" s="73">
        <v>0.0</v>
      </c>
      <c r="L46" s="73">
        <v>1.0</v>
      </c>
      <c r="M46" s="73"/>
      <c r="N46" s="77">
        <f t="shared" si="7"/>
        <v>0.2881118881</v>
      </c>
      <c r="O46" s="45" t="str">
        <f t="shared" si="1"/>
        <v>Apr-2022</v>
      </c>
      <c r="P46" s="45">
        <f t="shared" si="2"/>
        <v>206</v>
      </c>
      <c r="Q46" s="45">
        <f t="shared" si="3"/>
        <v>15</v>
      </c>
      <c r="R46" s="45">
        <f t="shared" si="4"/>
        <v>2022</v>
      </c>
      <c r="S46" s="73"/>
      <c r="T46" s="39" t="s">
        <v>31</v>
      </c>
      <c r="U46" s="39" t="s">
        <v>66</v>
      </c>
      <c r="V46" s="51"/>
      <c r="W46" s="172">
        <f t="shared" si="5"/>
        <v>0.1712947913</v>
      </c>
    </row>
    <row r="47" ht="20.25" customHeight="1">
      <c r="A47" s="146" t="s">
        <v>723</v>
      </c>
      <c r="B47" s="73" t="s">
        <v>675</v>
      </c>
      <c r="C47" s="179"/>
      <c r="D47" s="74">
        <v>44620.0</v>
      </c>
      <c r="E47" s="73" t="s">
        <v>676</v>
      </c>
      <c r="F47" s="73">
        <v>3493.0</v>
      </c>
      <c r="G47" s="73"/>
      <c r="H47" s="73">
        <v>131.0</v>
      </c>
      <c r="I47" s="178">
        <v>0.037503578</v>
      </c>
      <c r="J47" s="73">
        <v>58.0</v>
      </c>
      <c r="K47" s="73">
        <v>0.0</v>
      </c>
      <c r="L47" s="73">
        <v>0.0</v>
      </c>
      <c r="M47" s="73"/>
      <c r="N47" s="77">
        <f t="shared" si="7"/>
        <v>0.05410821643</v>
      </c>
      <c r="O47" s="45" t="str">
        <f t="shared" si="1"/>
        <v>Feb-2022</v>
      </c>
      <c r="P47" s="45">
        <f t="shared" si="2"/>
        <v>189</v>
      </c>
      <c r="Q47" s="45">
        <f t="shared" si="3"/>
        <v>10</v>
      </c>
      <c r="R47" s="45">
        <f t="shared" si="4"/>
        <v>2022</v>
      </c>
      <c r="S47" s="73"/>
      <c r="T47" s="45" t="s">
        <v>25</v>
      </c>
      <c r="U47" s="45" t="s">
        <v>41</v>
      </c>
      <c r="V47" s="51"/>
      <c r="W47" s="172">
        <f t="shared" si="5"/>
        <v>0.1893679674</v>
      </c>
    </row>
    <row r="48" ht="20.25" customHeight="1">
      <c r="A48" s="146" t="s">
        <v>724</v>
      </c>
      <c r="B48" s="174" t="s">
        <v>675</v>
      </c>
      <c r="C48" s="39"/>
      <c r="D48" s="176">
        <v>44623.0</v>
      </c>
      <c r="E48" s="174" t="s">
        <v>676</v>
      </c>
      <c r="F48" s="174">
        <v>628.0</v>
      </c>
      <c r="G48" s="174"/>
      <c r="H48" s="73">
        <v>21.0</v>
      </c>
      <c r="I48" s="177">
        <v>0.033439491</v>
      </c>
      <c r="J48" s="174">
        <v>12.0</v>
      </c>
      <c r="K48" s="174">
        <v>0.0</v>
      </c>
      <c r="L48" s="174">
        <v>0.0</v>
      </c>
      <c r="M48" s="174"/>
      <c r="N48" s="77">
        <f t="shared" si="7"/>
        <v>0.0525477707</v>
      </c>
      <c r="O48" s="45" t="str">
        <f t="shared" si="1"/>
        <v>Mar-2022</v>
      </c>
      <c r="P48" s="45">
        <f t="shared" si="2"/>
        <v>33</v>
      </c>
      <c r="Q48" s="45">
        <f t="shared" si="3"/>
        <v>10</v>
      </c>
      <c r="R48" s="45">
        <f t="shared" si="4"/>
        <v>2022</v>
      </c>
      <c r="S48" s="174"/>
      <c r="T48" s="39" t="s">
        <v>25</v>
      </c>
      <c r="U48" s="39" t="s">
        <v>26</v>
      </c>
      <c r="V48" s="51"/>
      <c r="W48" s="172">
        <f t="shared" si="5"/>
        <v>0.1888497809</v>
      </c>
    </row>
    <row r="49" ht="20.25" customHeight="1">
      <c r="A49" s="146" t="s">
        <v>725</v>
      </c>
      <c r="B49" s="73" t="s">
        <v>675</v>
      </c>
      <c r="C49" s="73"/>
      <c r="D49" s="74">
        <v>44616.0</v>
      </c>
      <c r="E49" s="73" t="s">
        <v>676</v>
      </c>
      <c r="F49" s="73">
        <v>424.0</v>
      </c>
      <c r="G49" s="73"/>
      <c r="H49" s="73">
        <v>112.0</v>
      </c>
      <c r="I49" s="178">
        <v>0.264150947</v>
      </c>
      <c r="J49" s="73">
        <v>7.0</v>
      </c>
      <c r="K49" s="73">
        <v>0.0</v>
      </c>
      <c r="L49" s="73">
        <v>0.0</v>
      </c>
      <c r="M49" s="73"/>
      <c r="N49" s="77">
        <f t="shared" si="7"/>
        <v>0.2806603774</v>
      </c>
      <c r="O49" s="45" t="str">
        <f t="shared" si="1"/>
        <v>Feb-2022</v>
      </c>
      <c r="P49" s="45">
        <f t="shared" si="2"/>
        <v>119</v>
      </c>
      <c r="Q49" s="45">
        <f t="shared" si="3"/>
        <v>9</v>
      </c>
      <c r="R49" s="45">
        <f t="shared" si="4"/>
        <v>2022</v>
      </c>
      <c r="S49" s="73"/>
      <c r="T49" s="39" t="s">
        <v>31</v>
      </c>
      <c r="U49" s="45" t="s">
        <v>45</v>
      </c>
      <c r="V49" s="51"/>
      <c r="W49" s="172">
        <f t="shared" si="5"/>
        <v>0.1862353194</v>
      </c>
    </row>
    <row r="50" ht="20.25" customHeight="1">
      <c r="A50" s="146" t="s">
        <v>726</v>
      </c>
      <c r="B50" s="174" t="s">
        <v>675</v>
      </c>
      <c r="C50" s="39"/>
      <c r="D50" s="176">
        <v>44625.0</v>
      </c>
      <c r="E50" s="174" t="s">
        <v>676</v>
      </c>
      <c r="F50" s="174">
        <v>823.0</v>
      </c>
      <c r="G50" s="174"/>
      <c r="H50" s="73">
        <v>170.0</v>
      </c>
      <c r="I50" s="177">
        <v>0.206561357</v>
      </c>
      <c r="J50" s="174">
        <v>12.0</v>
      </c>
      <c r="K50" s="174">
        <v>0.0</v>
      </c>
      <c r="L50" s="174">
        <v>0.0</v>
      </c>
      <c r="M50" s="174"/>
      <c r="N50" s="77">
        <f t="shared" si="7"/>
        <v>0.2211421628</v>
      </c>
      <c r="O50" s="45" t="str">
        <f t="shared" si="1"/>
        <v>Mar-2022</v>
      </c>
      <c r="P50" s="45">
        <f t="shared" si="2"/>
        <v>182</v>
      </c>
      <c r="Q50" s="45">
        <f t="shared" si="3"/>
        <v>10</v>
      </c>
      <c r="R50" s="45">
        <f t="shared" si="4"/>
        <v>2022</v>
      </c>
      <c r="S50" s="174"/>
      <c r="T50" s="39" t="s">
        <v>25</v>
      </c>
      <c r="U50" s="39" t="s">
        <v>29</v>
      </c>
      <c r="V50" s="51"/>
      <c r="W50" s="172">
        <f t="shared" si="5"/>
        <v>0.193619605</v>
      </c>
    </row>
    <row r="51" ht="20.25" customHeight="1">
      <c r="A51" s="146" t="s">
        <v>727</v>
      </c>
      <c r="B51" s="174" t="s">
        <v>675</v>
      </c>
      <c r="C51" s="39"/>
      <c r="D51" s="176">
        <v>44628.0</v>
      </c>
      <c r="E51" s="174" t="s">
        <v>676</v>
      </c>
      <c r="F51" s="174">
        <v>1416.0</v>
      </c>
      <c r="G51" s="174"/>
      <c r="H51" s="73">
        <v>42.0</v>
      </c>
      <c r="I51" s="177">
        <v>0.029661017</v>
      </c>
      <c r="J51" s="174">
        <v>27.0</v>
      </c>
      <c r="K51" s="174">
        <v>0.0</v>
      </c>
      <c r="L51" s="174">
        <v>1.0</v>
      </c>
      <c r="M51" s="174"/>
      <c r="N51" s="77">
        <f t="shared" si="7"/>
        <v>0.04943502825</v>
      </c>
      <c r="O51" s="45" t="str">
        <f t="shared" si="1"/>
        <v>Mar-2022</v>
      </c>
      <c r="P51" s="45">
        <f t="shared" si="2"/>
        <v>70</v>
      </c>
      <c r="Q51" s="45">
        <f t="shared" si="3"/>
        <v>11</v>
      </c>
      <c r="R51" s="45">
        <f t="shared" si="4"/>
        <v>2022</v>
      </c>
      <c r="S51" s="174"/>
      <c r="T51" s="39" t="s">
        <v>25</v>
      </c>
      <c r="U51" s="39" t="s">
        <v>41</v>
      </c>
      <c r="V51" s="51"/>
      <c r="W51" s="172">
        <f t="shared" si="5"/>
        <v>0.1942471748</v>
      </c>
    </row>
    <row r="52" ht="20.25" customHeight="1">
      <c r="A52" s="146" t="s">
        <v>728</v>
      </c>
      <c r="B52" s="39" t="s">
        <v>675</v>
      </c>
      <c r="C52" s="170"/>
      <c r="D52" s="156">
        <v>44565.0</v>
      </c>
      <c r="E52" s="39" t="s">
        <v>676</v>
      </c>
      <c r="F52" s="40">
        <v>459.0</v>
      </c>
      <c r="G52" s="39"/>
      <c r="H52" s="45">
        <v>121.0</v>
      </c>
      <c r="I52" s="133">
        <v>0.263616562</v>
      </c>
      <c r="J52" s="39">
        <v>6.0</v>
      </c>
      <c r="K52" s="39">
        <v>0.0</v>
      </c>
      <c r="L52" s="39">
        <v>0.0</v>
      </c>
      <c r="M52" s="39"/>
      <c r="N52" s="133">
        <v>0.276688457</v>
      </c>
      <c r="O52" s="39" t="str">
        <f t="shared" si="1"/>
        <v>Jan-2022</v>
      </c>
      <c r="P52" s="39">
        <f t="shared" si="2"/>
        <v>127</v>
      </c>
      <c r="Q52" s="39">
        <f t="shared" si="3"/>
        <v>2</v>
      </c>
      <c r="R52" s="39">
        <f t="shared" si="4"/>
        <v>2022</v>
      </c>
      <c r="S52" s="39"/>
      <c r="T52" s="39" t="s">
        <v>31</v>
      </c>
      <c r="U52" s="128" t="s">
        <v>31</v>
      </c>
      <c r="V52" s="171"/>
      <c r="W52" s="172">
        <f t="shared" si="5"/>
        <v>0.1914540241</v>
      </c>
      <c r="X52" s="24"/>
    </row>
    <row r="53" ht="20.25" customHeight="1">
      <c r="A53" s="146" t="s">
        <v>729</v>
      </c>
      <c r="B53" s="174" t="s">
        <v>675</v>
      </c>
      <c r="C53" s="39"/>
      <c r="D53" s="176">
        <v>44629.0</v>
      </c>
      <c r="E53" s="174" t="s">
        <v>676</v>
      </c>
      <c r="F53" s="174">
        <v>1107.0</v>
      </c>
      <c r="G53" s="174"/>
      <c r="H53" s="73">
        <v>347.0</v>
      </c>
      <c r="I53" s="177">
        <v>0.313459814</v>
      </c>
      <c r="J53" s="174">
        <v>23.0</v>
      </c>
      <c r="K53" s="174">
        <v>1.0</v>
      </c>
      <c r="L53" s="174">
        <v>0.0</v>
      </c>
      <c r="M53" s="174"/>
      <c r="N53" s="77">
        <f t="shared" ref="N53:N56" si="8">P53/F53</f>
        <v>0.3351400181</v>
      </c>
      <c r="O53" s="45" t="str">
        <f t="shared" si="1"/>
        <v>Mar-2022</v>
      </c>
      <c r="P53" s="45">
        <f t="shared" si="2"/>
        <v>371</v>
      </c>
      <c r="Q53" s="45">
        <f t="shared" si="3"/>
        <v>11</v>
      </c>
      <c r="R53" s="45">
        <f t="shared" si="4"/>
        <v>2022</v>
      </c>
      <c r="S53" s="174"/>
      <c r="T53" s="39" t="s">
        <v>25</v>
      </c>
      <c r="U53" s="39" t="s">
        <v>41</v>
      </c>
      <c r="V53" s="51"/>
      <c r="W53" s="172">
        <f t="shared" si="5"/>
        <v>0.191206415</v>
      </c>
    </row>
    <row r="54" ht="20.25" customHeight="1">
      <c r="A54" s="146" t="s">
        <v>730</v>
      </c>
      <c r="B54" s="174" t="s">
        <v>675</v>
      </c>
      <c r="C54" s="39"/>
      <c r="D54" s="176">
        <v>44629.0</v>
      </c>
      <c r="E54" s="174" t="s">
        <v>676</v>
      </c>
      <c r="F54" s="174">
        <v>961.0</v>
      </c>
      <c r="G54" s="174">
        <v>98.0</v>
      </c>
      <c r="H54" s="73">
        <v>42.0</v>
      </c>
      <c r="I54" s="177">
        <v>0.043704476</v>
      </c>
      <c r="J54" s="174">
        <v>27.0</v>
      </c>
      <c r="K54" s="174">
        <v>0.0</v>
      </c>
      <c r="L54" s="174">
        <v>0.0</v>
      </c>
      <c r="M54" s="174"/>
      <c r="N54" s="77">
        <f t="shared" si="8"/>
        <v>0.07180020812</v>
      </c>
      <c r="O54" s="45" t="str">
        <f t="shared" si="1"/>
        <v>Mar-2022</v>
      </c>
      <c r="P54" s="45">
        <f t="shared" si="2"/>
        <v>69</v>
      </c>
      <c r="Q54" s="45">
        <f t="shared" si="3"/>
        <v>11</v>
      </c>
      <c r="R54" s="45">
        <f t="shared" si="4"/>
        <v>2022</v>
      </c>
      <c r="S54" s="174" t="s">
        <v>681</v>
      </c>
      <c r="T54" s="39" t="s">
        <v>25</v>
      </c>
      <c r="U54" s="39" t="s">
        <v>70</v>
      </c>
      <c r="V54" s="51"/>
      <c r="W54" s="172">
        <f t="shared" si="5"/>
        <v>0.1982522073</v>
      </c>
    </row>
    <row r="55" ht="20.25" customHeight="1">
      <c r="A55" s="146" t="s">
        <v>731</v>
      </c>
      <c r="B55" s="73" t="s">
        <v>675</v>
      </c>
      <c r="C55" s="73"/>
      <c r="D55" s="74">
        <v>44678.0</v>
      </c>
      <c r="E55" s="73" t="s">
        <v>676</v>
      </c>
      <c r="F55" s="73">
        <v>148.0</v>
      </c>
      <c r="G55" s="73"/>
      <c r="H55" s="73">
        <v>32.0</v>
      </c>
      <c r="I55" s="178">
        <v>0.216216221</v>
      </c>
      <c r="J55" s="73">
        <v>8.0</v>
      </c>
      <c r="K55" s="73">
        <v>0.0</v>
      </c>
      <c r="L55" s="73">
        <v>0.0</v>
      </c>
      <c r="M55" s="73"/>
      <c r="N55" s="77">
        <f t="shared" si="8"/>
        <v>0.2702702703</v>
      </c>
      <c r="O55" s="45" t="str">
        <f t="shared" si="1"/>
        <v>Apr-2022</v>
      </c>
      <c r="P55" s="45">
        <f t="shared" si="2"/>
        <v>40</v>
      </c>
      <c r="Q55" s="45">
        <f t="shared" si="3"/>
        <v>18</v>
      </c>
      <c r="R55" s="45">
        <f t="shared" si="4"/>
        <v>2022</v>
      </c>
      <c r="S55" s="73"/>
      <c r="T55" s="39" t="s">
        <v>31</v>
      </c>
      <c r="U55" s="39" t="s">
        <v>151</v>
      </c>
      <c r="V55" s="51"/>
      <c r="W55" s="172">
        <f t="shared" si="5"/>
        <v>0.1881649201</v>
      </c>
    </row>
    <row r="56" ht="20.25" customHeight="1">
      <c r="A56" s="146" t="s">
        <v>732</v>
      </c>
      <c r="B56" s="174" t="s">
        <v>675</v>
      </c>
      <c r="C56" s="39"/>
      <c r="D56" s="176">
        <v>44630.0</v>
      </c>
      <c r="E56" s="174" t="s">
        <v>676</v>
      </c>
      <c r="F56" s="174">
        <v>1809.0</v>
      </c>
      <c r="G56" s="174"/>
      <c r="H56" s="73">
        <v>109.0</v>
      </c>
      <c r="I56" s="177">
        <v>0.060254283</v>
      </c>
      <c r="J56" s="174">
        <v>46.0</v>
      </c>
      <c r="K56" s="174">
        <v>0.0</v>
      </c>
      <c r="L56" s="174">
        <v>1.0</v>
      </c>
      <c r="M56" s="174"/>
      <c r="N56" s="77">
        <f t="shared" si="8"/>
        <v>0.08623548922</v>
      </c>
      <c r="O56" s="45" t="str">
        <f t="shared" si="1"/>
        <v>Mar-2022</v>
      </c>
      <c r="P56" s="45">
        <f t="shared" si="2"/>
        <v>156</v>
      </c>
      <c r="Q56" s="45">
        <f t="shared" si="3"/>
        <v>11</v>
      </c>
      <c r="R56" s="45">
        <f t="shared" si="4"/>
        <v>2022</v>
      </c>
      <c r="S56" s="174"/>
      <c r="T56" s="39" t="s">
        <v>25</v>
      </c>
      <c r="U56" s="39" t="s">
        <v>94</v>
      </c>
      <c r="V56" s="51"/>
      <c r="W56" s="172">
        <f t="shared" si="5"/>
        <v>0.1827823195</v>
      </c>
    </row>
    <row r="57" ht="20.25" customHeight="1">
      <c r="A57" s="146" t="s">
        <v>733</v>
      </c>
      <c r="B57" s="51" t="s">
        <v>675</v>
      </c>
      <c r="C57" s="49"/>
      <c r="D57" s="173">
        <v>44722.0</v>
      </c>
      <c r="E57" s="174" t="s">
        <v>676</v>
      </c>
      <c r="F57" s="51">
        <v>590.0</v>
      </c>
      <c r="G57" s="51" t="s">
        <v>685</v>
      </c>
      <c r="H57" s="175">
        <v>92.0</v>
      </c>
      <c r="I57" s="154">
        <v>0.1559322029352188</v>
      </c>
      <c r="J57" s="51">
        <v>13.0</v>
      </c>
      <c r="K57" s="51">
        <v>0.0</v>
      </c>
      <c r="L57" s="51">
        <v>0.0</v>
      </c>
      <c r="M57" s="49" t="s">
        <v>685</v>
      </c>
      <c r="N57" s="154">
        <v>0.17796610295772552</v>
      </c>
      <c r="O57" s="45" t="str">
        <f t="shared" si="1"/>
        <v>Jun-2022</v>
      </c>
      <c r="P57" s="45">
        <f t="shared" si="2"/>
        <v>105</v>
      </c>
      <c r="Q57" s="45">
        <f t="shared" si="3"/>
        <v>24</v>
      </c>
      <c r="R57" s="45">
        <f t="shared" si="4"/>
        <v>2022</v>
      </c>
      <c r="S57" s="51"/>
      <c r="T57" s="51" t="s">
        <v>31</v>
      </c>
      <c r="U57" s="51" t="s">
        <v>197</v>
      </c>
      <c r="V57" s="51" t="s">
        <v>655</v>
      </c>
      <c r="W57" s="172">
        <f t="shared" si="5"/>
        <v>0.1888294562</v>
      </c>
    </row>
    <row r="58" ht="20.25" customHeight="1">
      <c r="A58" s="146" t="s">
        <v>734</v>
      </c>
      <c r="B58" s="174" t="s">
        <v>675</v>
      </c>
      <c r="C58" s="39"/>
      <c r="D58" s="176">
        <v>44631.0</v>
      </c>
      <c r="E58" s="174" t="s">
        <v>676</v>
      </c>
      <c r="F58" s="174">
        <v>809.0</v>
      </c>
      <c r="G58" s="174"/>
      <c r="H58" s="73">
        <v>157.0</v>
      </c>
      <c r="I58" s="177">
        <v>0.194066748</v>
      </c>
      <c r="J58" s="174">
        <v>13.0</v>
      </c>
      <c r="K58" s="174">
        <v>0.0</v>
      </c>
      <c r="L58" s="174">
        <v>1.0</v>
      </c>
      <c r="M58" s="174"/>
      <c r="N58" s="77">
        <f t="shared" ref="N58:N75" si="9">P58/F58</f>
        <v>0.2113720643</v>
      </c>
      <c r="O58" s="45" t="str">
        <f t="shared" si="1"/>
        <v>Mar-2022</v>
      </c>
      <c r="P58" s="45">
        <f t="shared" si="2"/>
        <v>171</v>
      </c>
      <c r="Q58" s="45">
        <f t="shared" si="3"/>
        <v>11</v>
      </c>
      <c r="R58" s="45">
        <f t="shared" si="4"/>
        <v>2022</v>
      </c>
      <c r="S58" s="174"/>
      <c r="T58" s="39" t="s">
        <v>25</v>
      </c>
      <c r="U58" s="39" t="s">
        <v>33</v>
      </c>
      <c r="V58" s="51"/>
      <c r="W58" s="172">
        <f t="shared" si="5"/>
        <v>0.1847331983</v>
      </c>
    </row>
    <row r="59" ht="20.25" customHeight="1">
      <c r="A59" s="146" t="s">
        <v>735</v>
      </c>
      <c r="B59" s="174" t="s">
        <v>675</v>
      </c>
      <c r="C59" s="39"/>
      <c r="D59" s="176">
        <v>44632.0</v>
      </c>
      <c r="E59" s="174" t="s">
        <v>676</v>
      </c>
      <c r="F59" s="174">
        <v>565.0</v>
      </c>
      <c r="G59" s="174"/>
      <c r="H59" s="73">
        <v>111.0</v>
      </c>
      <c r="I59" s="177">
        <v>0.196460173</v>
      </c>
      <c r="J59" s="174">
        <v>7.0</v>
      </c>
      <c r="K59" s="174">
        <v>0.0</v>
      </c>
      <c r="L59" s="174">
        <v>0.0</v>
      </c>
      <c r="M59" s="174"/>
      <c r="N59" s="77">
        <f t="shared" si="9"/>
        <v>0.2088495575</v>
      </c>
      <c r="O59" s="45" t="str">
        <f t="shared" si="1"/>
        <v>Mar-2022</v>
      </c>
      <c r="P59" s="45">
        <f t="shared" si="2"/>
        <v>118</v>
      </c>
      <c r="Q59" s="45">
        <f t="shared" si="3"/>
        <v>11</v>
      </c>
      <c r="R59" s="45">
        <f t="shared" si="4"/>
        <v>2022</v>
      </c>
      <c r="S59" s="174"/>
      <c r="T59" s="39" t="s">
        <v>25</v>
      </c>
      <c r="U59" s="39" t="s">
        <v>29</v>
      </c>
      <c r="V59" s="51"/>
      <c r="W59" s="172">
        <f t="shared" si="5"/>
        <v>0.1829005043</v>
      </c>
    </row>
    <row r="60" ht="20.25" customHeight="1">
      <c r="A60" s="146" t="s">
        <v>736</v>
      </c>
      <c r="B60" s="174" t="s">
        <v>675</v>
      </c>
      <c r="C60" s="39"/>
      <c r="D60" s="176">
        <v>44632.0</v>
      </c>
      <c r="E60" s="174" t="s">
        <v>676</v>
      </c>
      <c r="F60" s="174">
        <v>493.0</v>
      </c>
      <c r="G60" s="174"/>
      <c r="H60" s="73">
        <v>10.0</v>
      </c>
      <c r="I60" s="177">
        <v>0.020283977</v>
      </c>
      <c r="J60" s="174">
        <v>7.0</v>
      </c>
      <c r="K60" s="174">
        <v>0.0</v>
      </c>
      <c r="L60" s="174">
        <v>1.0</v>
      </c>
      <c r="M60" s="174"/>
      <c r="N60" s="77">
        <f t="shared" si="9"/>
        <v>0.03651115619</v>
      </c>
      <c r="O60" s="45" t="str">
        <f t="shared" si="1"/>
        <v>Mar-2022</v>
      </c>
      <c r="P60" s="45">
        <f t="shared" si="2"/>
        <v>18</v>
      </c>
      <c r="Q60" s="45">
        <f t="shared" si="3"/>
        <v>11</v>
      </c>
      <c r="R60" s="45">
        <f t="shared" si="4"/>
        <v>2022</v>
      </c>
      <c r="S60" s="174"/>
      <c r="T60" s="39" t="s">
        <v>25</v>
      </c>
      <c r="U60" s="39" t="s">
        <v>41</v>
      </c>
      <c r="V60" s="51"/>
      <c r="W60" s="172">
        <f t="shared" si="5"/>
        <v>0.1839510067</v>
      </c>
    </row>
    <row r="61" ht="20.25" customHeight="1">
      <c r="A61" s="146" t="s">
        <v>737</v>
      </c>
      <c r="B61" s="73" t="s">
        <v>675</v>
      </c>
      <c r="C61" s="73"/>
      <c r="D61" s="74">
        <v>44672.0</v>
      </c>
      <c r="E61" s="73" t="s">
        <v>676</v>
      </c>
      <c r="F61" s="73">
        <v>426.0</v>
      </c>
      <c r="G61" s="73"/>
      <c r="H61" s="73">
        <v>94.0</v>
      </c>
      <c r="I61" s="178">
        <v>0.220657274</v>
      </c>
      <c r="J61" s="73">
        <v>10.0</v>
      </c>
      <c r="K61" s="73">
        <v>0.0</v>
      </c>
      <c r="L61" s="73">
        <v>0.0</v>
      </c>
      <c r="M61" s="73"/>
      <c r="N61" s="77">
        <f t="shared" si="9"/>
        <v>0.2441314554</v>
      </c>
      <c r="O61" s="45" t="str">
        <f t="shared" si="1"/>
        <v>Apr-2022</v>
      </c>
      <c r="P61" s="45">
        <f t="shared" si="2"/>
        <v>104</v>
      </c>
      <c r="Q61" s="45">
        <f t="shared" si="3"/>
        <v>17</v>
      </c>
      <c r="R61" s="45">
        <f t="shared" si="4"/>
        <v>2022</v>
      </c>
      <c r="S61" s="73"/>
      <c r="T61" s="39" t="s">
        <v>31</v>
      </c>
      <c r="U61" s="39" t="s">
        <v>58</v>
      </c>
      <c r="V61" s="51"/>
      <c r="W61" s="172">
        <f t="shared" si="5"/>
        <v>0.1872988341</v>
      </c>
    </row>
    <row r="62" ht="20.25" customHeight="1">
      <c r="A62" s="146" t="s">
        <v>738</v>
      </c>
      <c r="B62" s="174" t="s">
        <v>675</v>
      </c>
      <c r="C62" s="39"/>
      <c r="D62" s="176">
        <v>44630.0</v>
      </c>
      <c r="E62" s="174" t="s">
        <v>676</v>
      </c>
      <c r="F62" s="174">
        <v>370.0</v>
      </c>
      <c r="G62" s="174"/>
      <c r="H62" s="73">
        <v>82.0</v>
      </c>
      <c r="I62" s="177">
        <v>0.221621618</v>
      </c>
      <c r="J62" s="174">
        <v>7.0</v>
      </c>
      <c r="K62" s="174">
        <v>0.0</v>
      </c>
      <c r="L62" s="174">
        <v>1.0</v>
      </c>
      <c r="M62" s="174"/>
      <c r="N62" s="77">
        <f t="shared" si="9"/>
        <v>0.2432432432</v>
      </c>
      <c r="O62" s="45" t="str">
        <f t="shared" si="1"/>
        <v>Mar-2022</v>
      </c>
      <c r="P62" s="45">
        <f t="shared" si="2"/>
        <v>90</v>
      </c>
      <c r="Q62" s="45">
        <f t="shared" si="3"/>
        <v>11</v>
      </c>
      <c r="R62" s="45">
        <f t="shared" si="4"/>
        <v>2022</v>
      </c>
      <c r="S62" s="174"/>
      <c r="T62" s="39" t="s">
        <v>31</v>
      </c>
      <c r="U62" s="39" t="s">
        <v>45</v>
      </c>
      <c r="V62" s="51"/>
      <c r="W62" s="172">
        <f t="shared" si="5"/>
        <v>0.1808676316</v>
      </c>
    </row>
    <row r="63" ht="20.25" customHeight="1">
      <c r="A63" s="146" t="s">
        <v>739</v>
      </c>
      <c r="B63" s="174" t="s">
        <v>675</v>
      </c>
      <c r="C63" s="39"/>
      <c r="D63" s="176">
        <v>44634.0</v>
      </c>
      <c r="E63" s="174" t="s">
        <v>676</v>
      </c>
      <c r="F63" s="174">
        <v>1462.0</v>
      </c>
      <c r="G63" s="174"/>
      <c r="H63" s="73">
        <v>572.0</v>
      </c>
      <c r="I63" s="177">
        <v>0.391244859</v>
      </c>
      <c r="J63" s="174">
        <v>24.0</v>
      </c>
      <c r="K63" s="174">
        <v>0.0</v>
      </c>
      <c r="L63" s="174">
        <v>1.0</v>
      </c>
      <c r="M63" s="174"/>
      <c r="N63" s="77">
        <f t="shared" si="9"/>
        <v>0.4083447332</v>
      </c>
      <c r="O63" s="45" t="str">
        <f t="shared" si="1"/>
        <v>Mar-2022</v>
      </c>
      <c r="P63" s="45">
        <f t="shared" si="2"/>
        <v>597</v>
      </c>
      <c r="Q63" s="45">
        <f t="shared" si="3"/>
        <v>12</v>
      </c>
      <c r="R63" s="45">
        <f t="shared" si="4"/>
        <v>2022</v>
      </c>
      <c r="S63" s="174"/>
      <c r="T63" s="39" t="s">
        <v>25</v>
      </c>
      <c r="U63" s="39" t="s">
        <v>70</v>
      </c>
      <c r="V63" s="51"/>
      <c r="W63" s="172">
        <f t="shared" si="5"/>
        <v>0.1873676641</v>
      </c>
    </row>
    <row r="64" ht="20.25" customHeight="1">
      <c r="A64" s="146" t="s">
        <v>740</v>
      </c>
      <c r="B64" s="174" t="s">
        <v>675</v>
      </c>
      <c r="C64" s="39"/>
      <c r="D64" s="176">
        <v>44634.0</v>
      </c>
      <c r="E64" s="174" t="s">
        <v>676</v>
      </c>
      <c r="F64" s="174">
        <v>588.0</v>
      </c>
      <c r="G64" s="174">
        <v>14.0</v>
      </c>
      <c r="H64" s="73">
        <v>19.0</v>
      </c>
      <c r="I64" s="177">
        <v>0.032312926</v>
      </c>
      <c r="J64" s="174">
        <v>14.0</v>
      </c>
      <c r="K64" s="174">
        <v>0.0</v>
      </c>
      <c r="L64" s="174">
        <v>0.0</v>
      </c>
      <c r="M64" s="174"/>
      <c r="N64" s="77">
        <f t="shared" si="9"/>
        <v>0.05612244898</v>
      </c>
      <c r="O64" s="45" t="str">
        <f t="shared" si="1"/>
        <v>Mar-2022</v>
      </c>
      <c r="P64" s="45">
        <f t="shared" si="2"/>
        <v>33</v>
      </c>
      <c r="Q64" s="45">
        <f t="shared" si="3"/>
        <v>12</v>
      </c>
      <c r="R64" s="45">
        <f t="shared" si="4"/>
        <v>2022</v>
      </c>
      <c r="S64" s="174" t="s">
        <v>681</v>
      </c>
      <c r="T64" s="39" t="s">
        <v>25</v>
      </c>
      <c r="U64" s="39" t="s">
        <v>70</v>
      </c>
      <c r="V64" s="51"/>
      <c r="W64" s="172">
        <f t="shared" si="5"/>
        <v>0.1920286692</v>
      </c>
    </row>
    <row r="65" ht="20.25" customHeight="1">
      <c r="A65" s="146" t="s">
        <v>741</v>
      </c>
      <c r="B65" s="174" t="s">
        <v>675</v>
      </c>
      <c r="C65" s="39"/>
      <c r="D65" s="176">
        <v>44637.0</v>
      </c>
      <c r="E65" s="174" t="s">
        <v>676</v>
      </c>
      <c r="F65" s="174">
        <v>552.0</v>
      </c>
      <c r="G65" s="174"/>
      <c r="H65" s="73">
        <v>7.0</v>
      </c>
      <c r="I65" s="177">
        <v>0.012681159</v>
      </c>
      <c r="J65" s="174">
        <v>7.0</v>
      </c>
      <c r="K65" s="174">
        <v>0.0</v>
      </c>
      <c r="L65" s="174">
        <v>0.0</v>
      </c>
      <c r="M65" s="174"/>
      <c r="N65" s="77">
        <f t="shared" si="9"/>
        <v>0.02536231884</v>
      </c>
      <c r="O65" s="45" t="str">
        <f t="shared" si="1"/>
        <v>Mar-2022</v>
      </c>
      <c r="P65" s="45">
        <f t="shared" si="2"/>
        <v>14</v>
      </c>
      <c r="Q65" s="45">
        <f t="shared" si="3"/>
        <v>12</v>
      </c>
      <c r="R65" s="45">
        <f t="shared" si="4"/>
        <v>2022</v>
      </c>
      <c r="S65" s="174"/>
      <c r="T65" s="39" t="s">
        <v>25</v>
      </c>
      <c r="U65" s="39" t="s">
        <v>41</v>
      </c>
      <c r="V65" s="51"/>
      <c r="W65" s="172">
        <f t="shared" si="5"/>
        <v>0.1832713584</v>
      </c>
    </row>
    <row r="66" ht="20.25" customHeight="1">
      <c r="A66" s="146" t="s">
        <v>742</v>
      </c>
      <c r="B66" s="174" t="s">
        <v>675</v>
      </c>
      <c r="C66" s="39"/>
      <c r="D66" s="176">
        <v>44639.0</v>
      </c>
      <c r="E66" s="174" t="s">
        <v>676</v>
      </c>
      <c r="F66" s="174">
        <v>363.0</v>
      </c>
      <c r="G66" s="174"/>
      <c r="H66" s="73">
        <v>79.0</v>
      </c>
      <c r="I66" s="177">
        <v>0.217630848</v>
      </c>
      <c r="J66" s="174">
        <v>4.0</v>
      </c>
      <c r="K66" s="174">
        <v>0.0</v>
      </c>
      <c r="L66" s="174">
        <v>0.0</v>
      </c>
      <c r="M66" s="174"/>
      <c r="N66" s="77">
        <f t="shared" si="9"/>
        <v>0.2286501377</v>
      </c>
      <c r="O66" s="45" t="str">
        <f t="shared" si="1"/>
        <v>Mar-2022</v>
      </c>
      <c r="P66" s="45">
        <f t="shared" si="2"/>
        <v>83</v>
      </c>
      <c r="Q66" s="45">
        <f t="shared" si="3"/>
        <v>12</v>
      </c>
      <c r="R66" s="45">
        <f t="shared" si="4"/>
        <v>2022</v>
      </c>
      <c r="S66" s="174"/>
      <c r="T66" s="39" t="s">
        <v>31</v>
      </c>
      <c r="U66" s="39" t="s">
        <v>45</v>
      </c>
      <c r="V66" s="51"/>
      <c r="W66" s="172">
        <f t="shared" si="5"/>
        <v>0.1730134914</v>
      </c>
    </row>
    <row r="67" ht="20.25" customHeight="1">
      <c r="A67" s="146" t="s">
        <v>743</v>
      </c>
      <c r="B67" s="174" t="s">
        <v>675</v>
      </c>
      <c r="C67" s="39"/>
      <c r="D67" s="176">
        <v>44640.0</v>
      </c>
      <c r="E67" s="174" t="s">
        <v>676</v>
      </c>
      <c r="F67" s="174">
        <v>1216.0</v>
      </c>
      <c r="G67" s="174"/>
      <c r="H67" s="73">
        <v>552.0</v>
      </c>
      <c r="I67" s="177">
        <v>0.453947365</v>
      </c>
      <c r="J67" s="174">
        <v>25.0</v>
      </c>
      <c r="K67" s="174">
        <v>0.0</v>
      </c>
      <c r="L67" s="174">
        <v>0.0</v>
      </c>
      <c r="M67" s="174"/>
      <c r="N67" s="77">
        <f t="shared" si="9"/>
        <v>0.4745065789</v>
      </c>
      <c r="O67" s="45" t="str">
        <f t="shared" si="1"/>
        <v>Mar-2022</v>
      </c>
      <c r="P67" s="45">
        <f t="shared" si="2"/>
        <v>577</v>
      </c>
      <c r="Q67" s="45">
        <f t="shared" si="3"/>
        <v>12</v>
      </c>
      <c r="R67" s="45">
        <f t="shared" si="4"/>
        <v>2022</v>
      </c>
      <c r="S67" s="174"/>
      <c r="T67" s="39" t="s">
        <v>25</v>
      </c>
      <c r="U67" s="39" t="s">
        <v>70</v>
      </c>
      <c r="V67" s="51"/>
      <c r="W67" s="172">
        <f t="shared" si="5"/>
        <v>0.1833170131</v>
      </c>
    </row>
    <row r="68" ht="20.25" customHeight="1">
      <c r="A68" s="146" t="s">
        <v>744</v>
      </c>
      <c r="B68" s="174" t="s">
        <v>675</v>
      </c>
      <c r="C68" s="39"/>
      <c r="D68" s="176">
        <v>44640.0</v>
      </c>
      <c r="E68" s="174" t="s">
        <v>676</v>
      </c>
      <c r="F68" s="174">
        <v>307.0</v>
      </c>
      <c r="G68" s="174">
        <v>7.0</v>
      </c>
      <c r="H68" s="73">
        <v>7.0</v>
      </c>
      <c r="I68" s="177">
        <v>0.022801302</v>
      </c>
      <c r="J68" s="174">
        <v>6.0</v>
      </c>
      <c r="K68" s="174">
        <v>0.0</v>
      </c>
      <c r="L68" s="174">
        <v>0.0</v>
      </c>
      <c r="M68" s="174"/>
      <c r="N68" s="77">
        <f t="shared" si="9"/>
        <v>0.04234527687</v>
      </c>
      <c r="O68" s="45" t="str">
        <f t="shared" si="1"/>
        <v>Mar-2022</v>
      </c>
      <c r="P68" s="45">
        <f t="shared" si="2"/>
        <v>13</v>
      </c>
      <c r="Q68" s="45">
        <f t="shared" si="3"/>
        <v>12</v>
      </c>
      <c r="R68" s="45">
        <f t="shared" si="4"/>
        <v>2022</v>
      </c>
      <c r="S68" s="174" t="s">
        <v>681</v>
      </c>
      <c r="T68" s="39" t="s">
        <v>25</v>
      </c>
      <c r="U68" s="39" t="s">
        <v>70</v>
      </c>
      <c r="V68" s="51"/>
      <c r="W68" s="172">
        <f t="shared" si="5"/>
        <v>0.1889188952</v>
      </c>
    </row>
    <row r="69" ht="20.25" customHeight="1">
      <c r="A69" s="146" t="s">
        <v>745</v>
      </c>
      <c r="B69" s="174" t="s">
        <v>675</v>
      </c>
      <c r="C69" s="39"/>
      <c r="D69" s="176">
        <v>44641.0</v>
      </c>
      <c r="E69" s="174" t="s">
        <v>676</v>
      </c>
      <c r="F69" s="174">
        <v>579.0</v>
      </c>
      <c r="G69" s="174"/>
      <c r="H69" s="73">
        <v>120.0</v>
      </c>
      <c r="I69" s="177">
        <v>0.207253888</v>
      </c>
      <c r="J69" s="174">
        <v>11.0</v>
      </c>
      <c r="K69" s="174">
        <v>0.0</v>
      </c>
      <c r="L69" s="174">
        <v>1.0</v>
      </c>
      <c r="M69" s="174"/>
      <c r="N69" s="77">
        <f t="shared" si="9"/>
        <v>0.2279792746</v>
      </c>
      <c r="O69" s="45" t="str">
        <f t="shared" si="1"/>
        <v>Mar-2022</v>
      </c>
      <c r="P69" s="45">
        <f t="shared" si="2"/>
        <v>132</v>
      </c>
      <c r="Q69" s="45">
        <f t="shared" si="3"/>
        <v>13</v>
      </c>
      <c r="R69" s="45">
        <f t="shared" si="4"/>
        <v>2022</v>
      </c>
      <c r="S69" s="174"/>
      <c r="T69" s="39" t="s">
        <v>25</v>
      </c>
      <c r="U69" s="39" t="s">
        <v>70</v>
      </c>
      <c r="V69" s="51"/>
      <c r="W69" s="172">
        <f t="shared" si="5"/>
        <v>0.1849808594</v>
      </c>
    </row>
    <row r="70" ht="20.25" customHeight="1">
      <c r="A70" s="146" t="s">
        <v>746</v>
      </c>
      <c r="B70" s="73" t="s">
        <v>675</v>
      </c>
      <c r="C70" s="73"/>
      <c r="D70" s="74">
        <v>44669.0</v>
      </c>
      <c r="E70" s="73" t="s">
        <v>676</v>
      </c>
      <c r="F70" s="73">
        <v>451.0</v>
      </c>
      <c r="G70" s="73"/>
      <c r="H70" s="73">
        <v>91.0</v>
      </c>
      <c r="I70" s="178">
        <v>0.201773837</v>
      </c>
      <c r="J70" s="73">
        <v>9.0</v>
      </c>
      <c r="K70" s="73">
        <v>0.0</v>
      </c>
      <c r="L70" s="73">
        <v>1.0</v>
      </c>
      <c r="M70" s="73"/>
      <c r="N70" s="77">
        <f t="shared" si="9"/>
        <v>0.2239467849</v>
      </c>
      <c r="O70" s="45" t="str">
        <f t="shared" si="1"/>
        <v>Apr-2022</v>
      </c>
      <c r="P70" s="45">
        <f t="shared" si="2"/>
        <v>101</v>
      </c>
      <c r="Q70" s="45">
        <f t="shared" si="3"/>
        <v>17</v>
      </c>
      <c r="R70" s="45">
        <f t="shared" si="4"/>
        <v>2022</v>
      </c>
      <c r="S70" s="73"/>
      <c r="T70" s="39" t="s">
        <v>31</v>
      </c>
      <c r="U70" s="39" t="s">
        <v>31</v>
      </c>
      <c r="V70" s="51"/>
      <c r="W70" s="172">
        <f t="shared" si="5"/>
        <v>0.1700850012</v>
      </c>
    </row>
    <row r="71" ht="20.25" customHeight="1">
      <c r="A71" s="146" t="s">
        <v>747</v>
      </c>
      <c r="B71" s="174" t="s">
        <v>675</v>
      </c>
      <c r="C71" s="39"/>
      <c r="D71" s="176">
        <v>44641.0</v>
      </c>
      <c r="E71" s="174" t="s">
        <v>676</v>
      </c>
      <c r="F71" s="174">
        <v>1269.0</v>
      </c>
      <c r="G71" s="174">
        <v>16.0</v>
      </c>
      <c r="H71" s="73">
        <v>52.0</v>
      </c>
      <c r="I71" s="177">
        <v>0.040977146</v>
      </c>
      <c r="J71" s="174">
        <v>32.0</v>
      </c>
      <c r="K71" s="174">
        <v>1.0</v>
      </c>
      <c r="L71" s="174">
        <v>0.0</v>
      </c>
      <c r="M71" s="174"/>
      <c r="N71" s="77">
        <f t="shared" si="9"/>
        <v>0.06698187549</v>
      </c>
      <c r="O71" s="45" t="str">
        <f t="shared" si="1"/>
        <v>Mar-2022</v>
      </c>
      <c r="P71" s="45">
        <f t="shared" si="2"/>
        <v>85</v>
      </c>
      <c r="Q71" s="45">
        <f t="shared" si="3"/>
        <v>13</v>
      </c>
      <c r="R71" s="45">
        <f t="shared" si="4"/>
        <v>2022</v>
      </c>
      <c r="S71" s="174" t="s">
        <v>681</v>
      </c>
      <c r="T71" s="39" t="s">
        <v>25</v>
      </c>
      <c r="U71" s="39" t="s">
        <v>70</v>
      </c>
      <c r="V71" s="51"/>
      <c r="W71" s="172">
        <f t="shared" si="5"/>
        <v>0.1736431634</v>
      </c>
    </row>
    <row r="72" ht="20.25" customHeight="1">
      <c r="A72" s="146" t="s">
        <v>748</v>
      </c>
      <c r="B72" s="174" t="s">
        <v>675</v>
      </c>
      <c r="C72" s="39"/>
      <c r="D72" s="176">
        <v>44646.0</v>
      </c>
      <c r="E72" s="174" t="s">
        <v>676</v>
      </c>
      <c r="F72" s="174">
        <v>268.0</v>
      </c>
      <c r="G72" s="174"/>
      <c r="H72" s="73">
        <v>51.0</v>
      </c>
      <c r="I72" s="177">
        <v>0.190298513</v>
      </c>
      <c r="J72" s="174">
        <v>7.0</v>
      </c>
      <c r="K72" s="174">
        <v>0.0</v>
      </c>
      <c r="L72" s="174">
        <v>0.0</v>
      </c>
      <c r="M72" s="174"/>
      <c r="N72" s="77">
        <f t="shared" si="9"/>
        <v>0.2164179104</v>
      </c>
      <c r="O72" s="45" t="str">
        <f t="shared" si="1"/>
        <v>Mar-2022</v>
      </c>
      <c r="P72" s="45">
        <f t="shared" si="2"/>
        <v>58</v>
      </c>
      <c r="Q72" s="45">
        <f t="shared" si="3"/>
        <v>13</v>
      </c>
      <c r="R72" s="45">
        <f t="shared" si="4"/>
        <v>2022</v>
      </c>
      <c r="S72" s="174"/>
      <c r="T72" s="39" t="s">
        <v>31</v>
      </c>
      <c r="U72" s="39" t="s">
        <v>45</v>
      </c>
      <c r="V72" s="51"/>
      <c r="W72" s="172">
        <f t="shared" si="5"/>
        <v>0.1728614558</v>
      </c>
    </row>
    <row r="73" ht="20.25" customHeight="1">
      <c r="A73" s="146" t="s">
        <v>749</v>
      </c>
      <c r="B73" s="174" t="s">
        <v>675</v>
      </c>
      <c r="C73" s="174"/>
      <c r="D73" s="176">
        <v>44705.0</v>
      </c>
      <c r="E73" s="174" t="s">
        <v>676</v>
      </c>
      <c r="F73" s="174">
        <v>246.0</v>
      </c>
      <c r="G73" s="177"/>
      <c r="H73" s="73">
        <v>44.0</v>
      </c>
      <c r="I73" s="177">
        <v>0.178861782</v>
      </c>
      <c r="J73" s="174">
        <v>8.0</v>
      </c>
      <c r="K73" s="174">
        <v>0.0</v>
      </c>
      <c r="L73" s="174">
        <v>1.0</v>
      </c>
      <c r="M73" s="174"/>
      <c r="N73" s="77">
        <f t="shared" si="9"/>
        <v>0.2154471545</v>
      </c>
      <c r="O73" s="45" t="str">
        <f t="shared" si="1"/>
        <v>May-2022</v>
      </c>
      <c r="P73" s="45">
        <f t="shared" si="2"/>
        <v>53</v>
      </c>
      <c r="Q73" s="45">
        <f t="shared" si="3"/>
        <v>22</v>
      </c>
      <c r="R73" s="45">
        <f t="shared" si="4"/>
        <v>2022</v>
      </c>
      <c r="S73" s="174"/>
      <c r="T73" s="39" t="s">
        <v>31</v>
      </c>
      <c r="U73" s="39" t="s">
        <v>176</v>
      </c>
      <c r="V73" s="51"/>
      <c r="W73" s="172">
        <f t="shared" si="5"/>
        <v>0.1676725743</v>
      </c>
    </row>
    <row r="74" ht="20.25" customHeight="1">
      <c r="A74" s="146" t="s">
        <v>750</v>
      </c>
      <c r="B74" s="174" t="s">
        <v>675</v>
      </c>
      <c r="C74" s="174"/>
      <c r="D74" s="176">
        <v>44708.0</v>
      </c>
      <c r="E74" s="174" t="s">
        <v>676</v>
      </c>
      <c r="F74" s="174">
        <v>383.0</v>
      </c>
      <c r="G74" s="177"/>
      <c r="H74" s="73">
        <v>73.0</v>
      </c>
      <c r="I74" s="177">
        <v>0.190600529</v>
      </c>
      <c r="J74" s="174">
        <v>8.0</v>
      </c>
      <c r="K74" s="174">
        <v>0.0</v>
      </c>
      <c r="L74" s="174">
        <v>0.0</v>
      </c>
      <c r="M74" s="174"/>
      <c r="N74" s="77">
        <f t="shared" si="9"/>
        <v>0.2114882507</v>
      </c>
      <c r="O74" s="45" t="str">
        <f t="shared" si="1"/>
        <v>May-2022</v>
      </c>
      <c r="P74" s="45">
        <f t="shared" si="2"/>
        <v>81</v>
      </c>
      <c r="Q74" s="45">
        <f t="shared" si="3"/>
        <v>22</v>
      </c>
      <c r="R74" s="45">
        <f t="shared" si="4"/>
        <v>2022</v>
      </c>
      <c r="S74" s="174"/>
      <c r="T74" s="39" t="s">
        <v>31</v>
      </c>
      <c r="U74" s="39" t="s">
        <v>45</v>
      </c>
      <c r="V74" s="51"/>
      <c r="W74" s="172">
        <f t="shared" si="5"/>
        <v>0.1672590695</v>
      </c>
    </row>
    <row r="75" ht="20.25" customHeight="1">
      <c r="A75" s="146" t="s">
        <v>751</v>
      </c>
      <c r="B75" s="174" t="s">
        <v>675</v>
      </c>
      <c r="C75" s="39"/>
      <c r="D75" s="176">
        <v>44642.0</v>
      </c>
      <c r="E75" s="174" t="s">
        <v>676</v>
      </c>
      <c r="F75" s="174">
        <v>470.0</v>
      </c>
      <c r="G75" s="174"/>
      <c r="H75" s="73">
        <v>15.0</v>
      </c>
      <c r="I75" s="177">
        <v>0.031914894</v>
      </c>
      <c r="J75" s="174">
        <v>6.0</v>
      </c>
      <c r="K75" s="174">
        <v>0.0</v>
      </c>
      <c r="L75" s="174">
        <v>0.0</v>
      </c>
      <c r="M75" s="174"/>
      <c r="N75" s="77">
        <f t="shared" si="9"/>
        <v>0.04468085106</v>
      </c>
      <c r="O75" s="45" t="str">
        <f t="shared" si="1"/>
        <v>Mar-2022</v>
      </c>
      <c r="P75" s="45">
        <f t="shared" si="2"/>
        <v>21</v>
      </c>
      <c r="Q75" s="45">
        <f t="shared" si="3"/>
        <v>13</v>
      </c>
      <c r="R75" s="45">
        <f t="shared" si="4"/>
        <v>2022</v>
      </c>
      <c r="S75" s="174"/>
      <c r="T75" s="39" t="s">
        <v>25</v>
      </c>
      <c r="U75" s="39" t="s">
        <v>41</v>
      </c>
      <c r="V75" s="51"/>
      <c r="W75" s="172">
        <f t="shared" si="5"/>
        <v>0.159504477</v>
      </c>
    </row>
    <row r="76" ht="20.25" customHeight="1">
      <c r="A76" s="146" t="s">
        <v>752</v>
      </c>
      <c r="B76" s="39" t="s">
        <v>675</v>
      </c>
      <c r="C76" s="170"/>
      <c r="D76" s="156">
        <v>44586.0</v>
      </c>
      <c r="E76" s="39" t="s">
        <v>676</v>
      </c>
      <c r="F76" s="40">
        <v>388.0</v>
      </c>
      <c r="G76" s="39"/>
      <c r="H76" s="45">
        <v>76.0</v>
      </c>
      <c r="I76" s="133">
        <v>0.195876285</v>
      </c>
      <c r="J76" s="39">
        <v>6.0</v>
      </c>
      <c r="K76" s="39">
        <v>0.0</v>
      </c>
      <c r="L76" s="39">
        <v>0.0</v>
      </c>
      <c r="M76" s="39"/>
      <c r="N76" s="133">
        <v>0.211340204</v>
      </c>
      <c r="O76" s="39" t="str">
        <f t="shared" si="1"/>
        <v>Jan-2022</v>
      </c>
      <c r="P76" s="39">
        <f t="shared" si="2"/>
        <v>82</v>
      </c>
      <c r="Q76" s="39">
        <f t="shared" si="3"/>
        <v>5</v>
      </c>
      <c r="R76" s="39">
        <f t="shared" si="4"/>
        <v>2022</v>
      </c>
      <c r="S76" s="39"/>
      <c r="T76" s="39" t="s">
        <v>31</v>
      </c>
      <c r="U76" s="128" t="s">
        <v>31</v>
      </c>
      <c r="V76" s="171"/>
      <c r="W76" s="172">
        <f t="shared" si="5"/>
        <v>0.1526441931</v>
      </c>
      <c r="X76" s="24"/>
    </row>
    <row r="77" ht="20.25" customHeight="1">
      <c r="A77" s="146" t="s">
        <v>753</v>
      </c>
      <c r="B77" s="73" t="s">
        <v>675</v>
      </c>
      <c r="C77" s="73"/>
      <c r="D77" s="74">
        <v>44677.0</v>
      </c>
      <c r="E77" s="73" t="s">
        <v>676</v>
      </c>
      <c r="F77" s="73">
        <v>147.0</v>
      </c>
      <c r="G77" s="73"/>
      <c r="H77" s="73">
        <v>23.0</v>
      </c>
      <c r="I77" s="178">
        <v>0.15646258</v>
      </c>
      <c r="J77" s="73">
        <v>8.0</v>
      </c>
      <c r="K77" s="73">
        <v>0.0</v>
      </c>
      <c r="L77" s="73">
        <v>0.0</v>
      </c>
      <c r="M77" s="73"/>
      <c r="N77" s="77">
        <f t="shared" ref="N77:N83" si="10">P77/F77</f>
        <v>0.2108843537</v>
      </c>
      <c r="O77" s="45" t="str">
        <f t="shared" si="1"/>
        <v>Apr-2022</v>
      </c>
      <c r="P77" s="45">
        <f t="shared" si="2"/>
        <v>31</v>
      </c>
      <c r="Q77" s="45">
        <f t="shared" si="3"/>
        <v>18</v>
      </c>
      <c r="R77" s="45">
        <f t="shared" si="4"/>
        <v>2022</v>
      </c>
      <c r="S77" s="73"/>
      <c r="T77" s="39" t="s">
        <v>31</v>
      </c>
      <c r="U77" s="39" t="s">
        <v>45</v>
      </c>
      <c r="V77" s="51"/>
      <c r="W77" s="172">
        <f t="shared" si="5"/>
        <v>0.1559620261</v>
      </c>
    </row>
    <row r="78" ht="20.25" customHeight="1">
      <c r="A78" s="146" t="s">
        <v>754</v>
      </c>
      <c r="B78" s="174" t="s">
        <v>675</v>
      </c>
      <c r="C78" s="39"/>
      <c r="D78" s="176">
        <v>44647.0</v>
      </c>
      <c r="E78" s="174" t="s">
        <v>676</v>
      </c>
      <c r="F78" s="174">
        <v>426.0</v>
      </c>
      <c r="G78" s="174"/>
      <c r="H78" s="73">
        <v>68.0</v>
      </c>
      <c r="I78" s="177">
        <v>0.159624413</v>
      </c>
      <c r="J78" s="174">
        <v>7.0</v>
      </c>
      <c r="K78" s="174">
        <v>0.0</v>
      </c>
      <c r="L78" s="174">
        <v>0.0</v>
      </c>
      <c r="M78" s="174"/>
      <c r="N78" s="77">
        <f t="shared" si="10"/>
        <v>0.176056338</v>
      </c>
      <c r="O78" s="45" t="str">
        <f t="shared" si="1"/>
        <v>Mar-2022</v>
      </c>
      <c r="P78" s="45">
        <f t="shared" si="2"/>
        <v>75</v>
      </c>
      <c r="Q78" s="45">
        <f t="shared" si="3"/>
        <v>13</v>
      </c>
      <c r="R78" s="45">
        <f t="shared" si="4"/>
        <v>2022</v>
      </c>
      <c r="S78" s="174"/>
      <c r="T78" s="39" t="s">
        <v>25</v>
      </c>
      <c r="U78" s="39" t="s">
        <v>29</v>
      </c>
      <c r="V78" s="51"/>
      <c r="W78" s="172">
        <f t="shared" si="5"/>
        <v>0.1560757846</v>
      </c>
    </row>
    <row r="79" ht="20.25" customHeight="1">
      <c r="A79" s="146" t="s">
        <v>755</v>
      </c>
      <c r="B79" s="174" t="s">
        <v>675</v>
      </c>
      <c r="C79" s="39"/>
      <c r="D79" s="176">
        <v>44647.0</v>
      </c>
      <c r="E79" s="174" t="s">
        <v>676</v>
      </c>
      <c r="F79" s="174">
        <v>431.0</v>
      </c>
      <c r="G79" s="174"/>
      <c r="H79" s="73">
        <v>6.0</v>
      </c>
      <c r="I79" s="177">
        <v>0.013921114</v>
      </c>
      <c r="J79" s="174">
        <v>13.0</v>
      </c>
      <c r="K79" s="174">
        <v>0.0</v>
      </c>
      <c r="L79" s="174">
        <v>0.0</v>
      </c>
      <c r="M79" s="174"/>
      <c r="N79" s="77">
        <f t="shared" si="10"/>
        <v>0.04408352668</v>
      </c>
      <c r="O79" s="45" t="str">
        <f t="shared" si="1"/>
        <v>Mar-2022</v>
      </c>
      <c r="P79" s="45">
        <f t="shared" si="2"/>
        <v>19</v>
      </c>
      <c r="Q79" s="45">
        <f t="shared" si="3"/>
        <v>13</v>
      </c>
      <c r="R79" s="45">
        <f t="shared" si="4"/>
        <v>2022</v>
      </c>
      <c r="S79" s="174"/>
      <c r="T79" s="39" t="s">
        <v>25</v>
      </c>
      <c r="U79" s="39" t="s">
        <v>41</v>
      </c>
      <c r="V79" s="51"/>
      <c r="W79" s="172">
        <f t="shared" si="5"/>
        <v>0.1503271185</v>
      </c>
    </row>
    <row r="80" ht="20.25" customHeight="1">
      <c r="A80" s="146" t="s">
        <v>756</v>
      </c>
      <c r="B80" s="174" t="s">
        <v>675</v>
      </c>
      <c r="C80" s="174"/>
      <c r="D80" s="176">
        <v>44693.0</v>
      </c>
      <c r="E80" s="174" t="s">
        <v>676</v>
      </c>
      <c r="F80" s="174">
        <v>376.0</v>
      </c>
      <c r="G80" s="177"/>
      <c r="H80" s="73">
        <v>64.0</v>
      </c>
      <c r="I80" s="177">
        <v>0.170212761</v>
      </c>
      <c r="J80" s="174">
        <v>11.0</v>
      </c>
      <c r="K80" s="174">
        <v>0.0</v>
      </c>
      <c r="L80" s="174">
        <v>1.0</v>
      </c>
      <c r="M80" s="174"/>
      <c r="N80" s="77">
        <f t="shared" si="10"/>
        <v>0.2021276596</v>
      </c>
      <c r="O80" s="45" t="str">
        <f t="shared" si="1"/>
        <v>May-2022</v>
      </c>
      <c r="P80" s="45">
        <f t="shared" si="2"/>
        <v>76</v>
      </c>
      <c r="Q80" s="45">
        <f t="shared" si="3"/>
        <v>20</v>
      </c>
      <c r="R80" s="45">
        <f t="shared" si="4"/>
        <v>2022</v>
      </c>
      <c r="S80" s="174"/>
      <c r="T80" s="39" t="s">
        <v>31</v>
      </c>
      <c r="U80" s="39" t="s">
        <v>45</v>
      </c>
      <c r="V80" s="51"/>
      <c r="W80" s="172">
        <f t="shared" si="5"/>
        <v>0.1436039487</v>
      </c>
    </row>
    <row r="81" ht="20.25" customHeight="1">
      <c r="A81" s="146" t="s">
        <v>757</v>
      </c>
      <c r="B81" s="174" t="s">
        <v>675</v>
      </c>
      <c r="C81" s="39"/>
      <c r="D81" s="176">
        <v>44648.0</v>
      </c>
      <c r="E81" s="174" t="s">
        <v>676</v>
      </c>
      <c r="F81" s="174">
        <v>215.0</v>
      </c>
      <c r="G81" s="174"/>
      <c r="H81" s="73">
        <v>55.0</v>
      </c>
      <c r="I81" s="177">
        <v>0.255813956</v>
      </c>
      <c r="J81" s="174">
        <v>7.0</v>
      </c>
      <c r="K81" s="174">
        <v>0.0</v>
      </c>
      <c r="L81" s="174">
        <v>0.0</v>
      </c>
      <c r="M81" s="174"/>
      <c r="N81" s="77">
        <f t="shared" si="10"/>
        <v>0.288372093</v>
      </c>
      <c r="O81" s="45" t="str">
        <f t="shared" si="1"/>
        <v>Mar-2022</v>
      </c>
      <c r="P81" s="45">
        <f t="shared" si="2"/>
        <v>62</v>
      </c>
      <c r="Q81" s="45">
        <f t="shared" si="3"/>
        <v>14</v>
      </c>
      <c r="R81" s="45">
        <f t="shared" si="4"/>
        <v>2022</v>
      </c>
      <c r="S81" s="174"/>
      <c r="T81" s="39" t="s">
        <v>25</v>
      </c>
      <c r="U81" s="39" t="s">
        <v>70</v>
      </c>
      <c r="V81" s="51"/>
      <c r="W81" s="172">
        <f t="shared" si="5"/>
        <v>0.1371029774</v>
      </c>
    </row>
    <row r="82" ht="20.25" customHeight="1">
      <c r="A82" s="146" t="s">
        <v>758</v>
      </c>
      <c r="B82" s="174" t="s">
        <v>675</v>
      </c>
      <c r="C82" s="39"/>
      <c r="D82" s="176">
        <v>44648.0</v>
      </c>
      <c r="E82" s="174" t="s">
        <v>676</v>
      </c>
      <c r="F82" s="174">
        <v>279.0</v>
      </c>
      <c r="G82" s="174">
        <v>10.0</v>
      </c>
      <c r="H82" s="73">
        <v>4.0</v>
      </c>
      <c r="I82" s="177">
        <v>0.014336918</v>
      </c>
      <c r="J82" s="174">
        <v>13.0</v>
      </c>
      <c r="K82" s="174">
        <v>0.0</v>
      </c>
      <c r="L82" s="174">
        <v>0.0</v>
      </c>
      <c r="M82" s="174"/>
      <c r="N82" s="77">
        <f t="shared" si="10"/>
        <v>0.06093189964</v>
      </c>
      <c r="O82" s="45" t="str">
        <f t="shared" si="1"/>
        <v>Mar-2022</v>
      </c>
      <c r="P82" s="45">
        <f t="shared" si="2"/>
        <v>17</v>
      </c>
      <c r="Q82" s="45">
        <f t="shared" si="3"/>
        <v>14</v>
      </c>
      <c r="R82" s="45">
        <f t="shared" si="4"/>
        <v>2022</v>
      </c>
      <c r="S82" s="174" t="s">
        <v>681</v>
      </c>
      <c r="T82" s="39" t="s">
        <v>25</v>
      </c>
      <c r="U82" s="39" t="s">
        <v>70</v>
      </c>
      <c r="V82" s="51"/>
      <c r="W82" s="172">
        <f t="shared" si="5"/>
        <v>0.137710232</v>
      </c>
    </row>
    <row r="83" ht="20.25" customHeight="1">
      <c r="A83" s="146" t="s">
        <v>759</v>
      </c>
      <c r="B83" s="73" t="s">
        <v>675</v>
      </c>
      <c r="C83" s="179"/>
      <c r="D83" s="74">
        <v>44619.0</v>
      </c>
      <c r="E83" s="73" t="s">
        <v>676</v>
      </c>
      <c r="F83" s="73">
        <v>672.0</v>
      </c>
      <c r="G83" s="73"/>
      <c r="H83" s="73">
        <v>110.0</v>
      </c>
      <c r="I83" s="178">
        <v>0.163690478</v>
      </c>
      <c r="J83" s="73">
        <v>15.0</v>
      </c>
      <c r="K83" s="73">
        <v>0.0</v>
      </c>
      <c r="L83" s="73">
        <v>0.0</v>
      </c>
      <c r="M83" s="73"/>
      <c r="N83" s="77">
        <f t="shared" si="10"/>
        <v>0.1860119048</v>
      </c>
      <c r="O83" s="45" t="str">
        <f t="shared" si="1"/>
        <v>Feb-2022</v>
      </c>
      <c r="P83" s="45">
        <f t="shared" si="2"/>
        <v>125</v>
      </c>
      <c r="Q83" s="45">
        <f t="shared" si="3"/>
        <v>9</v>
      </c>
      <c r="R83" s="45">
        <f t="shared" si="4"/>
        <v>2022</v>
      </c>
      <c r="S83" s="73"/>
      <c r="T83" s="39" t="s">
        <v>31</v>
      </c>
      <c r="U83" s="45" t="s">
        <v>45</v>
      </c>
      <c r="V83" s="51"/>
      <c r="W83" s="172">
        <f t="shared" si="5"/>
        <v>0.1310681662</v>
      </c>
    </row>
    <row r="84" ht="20.25" customHeight="1">
      <c r="A84" s="146" t="s">
        <v>760</v>
      </c>
      <c r="B84" s="25" t="s">
        <v>675</v>
      </c>
      <c r="C84" s="175"/>
      <c r="D84" s="182">
        <v>44860.0</v>
      </c>
      <c r="E84" s="175"/>
      <c r="F84" s="183">
        <v>1611.0</v>
      </c>
      <c r="G84" s="184" t="s">
        <v>685</v>
      </c>
      <c r="H84" s="184">
        <v>513.0</v>
      </c>
      <c r="I84" s="185">
        <v>0.31843575835227966</v>
      </c>
      <c r="J84" s="175">
        <v>52.0</v>
      </c>
      <c r="K84" s="175">
        <v>0.0</v>
      </c>
      <c r="L84" s="175">
        <v>1.0</v>
      </c>
      <c r="M84" s="175" t="s">
        <v>685</v>
      </c>
      <c r="N84" s="185">
        <v>0.3513345718383789</v>
      </c>
      <c r="O84" s="25" t="str">
        <f t="shared" si="1"/>
        <v>Oct-2022</v>
      </c>
      <c r="P84" s="25">
        <f t="shared" si="2"/>
        <v>566</v>
      </c>
      <c r="Q84" s="25">
        <f t="shared" si="3"/>
        <v>44</v>
      </c>
      <c r="R84" s="25">
        <f t="shared" si="4"/>
        <v>2022</v>
      </c>
      <c r="S84" s="51" t="s">
        <v>685</v>
      </c>
      <c r="T84" s="51" t="s">
        <v>25</v>
      </c>
      <c r="U84" s="51" t="s">
        <v>70</v>
      </c>
      <c r="V84" s="51"/>
      <c r="W84" s="172">
        <f t="shared" si="5"/>
        <v>0.1316052334</v>
      </c>
    </row>
    <row r="85" ht="20.25" customHeight="1">
      <c r="A85" s="146" t="s">
        <v>761</v>
      </c>
      <c r="B85" s="174" t="s">
        <v>675</v>
      </c>
      <c r="C85" s="39"/>
      <c r="D85" s="176">
        <v>44648.0</v>
      </c>
      <c r="E85" s="174" t="s">
        <v>676</v>
      </c>
      <c r="F85" s="174">
        <v>263.0</v>
      </c>
      <c r="G85" s="174"/>
      <c r="H85" s="73">
        <v>7.0</v>
      </c>
      <c r="I85" s="177">
        <v>0.02661597</v>
      </c>
      <c r="J85" s="174">
        <v>4.0</v>
      </c>
      <c r="K85" s="174">
        <v>0.0</v>
      </c>
      <c r="L85" s="174">
        <v>0.0</v>
      </c>
      <c r="M85" s="174"/>
      <c r="N85" s="77">
        <f t="shared" ref="N85:N98" si="11">P85/F85</f>
        <v>0.04182509506</v>
      </c>
      <c r="O85" s="45" t="str">
        <f t="shared" si="1"/>
        <v>Mar-2022</v>
      </c>
      <c r="P85" s="45">
        <f t="shared" si="2"/>
        <v>11</v>
      </c>
      <c r="Q85" s="45">
        <f t="shared" si="3"/>
        <v>14</v>
      </c>
      <c r="R85" s="45">
        <f t="shared" si="4"/>
        <v>2022</v>
      </c>
      <c r="S85" s="174"/>
      <c r="T85" s="39" t="s">
        <v>25</v>
      </c>
      <c r="U85" s="39" t="s">
        <v>41</v>
      </c>
      <c r="V85" s="51"/>
      <c r="W85" s="172">
        <f t="shared" si="5"/>
        <v>0.1302576634</v>
      </c>
    </row>
    <row r="86" ht="20.25" customHeight="1">
      <c r="A86" s="146" t="s">
        <v>762</v>
      </c>
      <c r="B86" s="174" t="s">
        <v>675</v>
      </c>
      <c r="C86" s="39"/>
      <c r="D86" s="176">
        <v>44648.0</v>
      </c>
      <c r="E86" s="174" t="s">
        <v>676</v>
      </c>
      <c r="F86" s="174">
        <v>174.0</v>
      </c>
      <c r="G86" s="174"/>
      <c r="H86" s="73">
        <v>21.0</v>
      </c>
      <c r="I86" s="177">
        <v>0.120689653</v>
      </c>
      <c r="J86" s="174">
        <v>9.0</v>
      </c>
      <c r="K86" s="174">
        <v>0.0</v>
      </c>
      <c r="L86" s="174">
        <v>0.0</v>
      </c>
      <c r="M86" s="174"/>
      <c r="N86" s="77">
        <f t="shared" si="11"/>
        <v>0.1724137931</v>
      </c>
      <c r="O86" s="45" t="str">
        <f t="shared" si="1"/>
        <v>Mar-2022</v>
      </c>
      <c r="P86" s="45">
        <f t="shared" si="2"/>
        <v>30</v>
      </c>
      <c r="Q86" s="45">
        <f t="shared" si="3"/>
        <v>14</v>
      </c>
      <c r="R86" s="45">
        <f t="shared" si="4"/>
        <v>2022</v>
      </c>
      <c r="S86" s="174"/>
      <c r="T86" s="39" t="s">
        <v>31</v>
      </c>
      <c r="U86" s="39" t="s">
        <v>45</v>
      </c>
      <c r="V86" s="51"/>
      <c r="W86" s="172">
        <f t="shared" si="5"/>
        <v>0.1253337195</v>
      </c>
    </row>
    <row r="87" ht="20.25" customHeight="1">
      <c r="A87" s="146" t="s">
        <v>763</v>
      </c>
      <c r="B87" s="174" t="s">
        <v>675</v>
      </c>
      <c r="C87" s="39"/>
      <c r="D87" s="176">
        <v>44649.0</v>
      </c>
      <c r="E87" s="174" t="s">
        <v>676</v>
      </c>
      <c r="F87" s="174">
        <v>348.0</v>
      </c>
      <c r="G87" s="174"/>
      <c r="H87" s="73">
        <v>90.0</v>
      </c>
      <c r="I87" s="177">
        <v>0.258620679</v>
      </c>
      <c r="J87" s="174">
        <v>11.0</v>
      </c>
      <c r="K87" s="174">
        <v>0.0</v>
      </c>
      <c r="L87" s="174">
        <v>1.0</v>
      </c>
      <c r="M87" s="174"/>
      <c r="N87" s="77">
        <f t="shared" si="11"/>
        <v>0.2931034483</v>
      </c>
      <c r="O87" s="45" t="str">
        <f t="shared" si="1"/>
        <v>Mar-2022</v>
      </c>
      <c r="P87" s="45">
        <f t="shared" si="2"/>
        <v>102</v>
      </c>
      <c r="Q87" s="45">
        <f t="shared" si="3"/>
        <v>14</v>
      </c>
      <c r="R87" s="45">
        <f t="shared" si="4"/>
        <v>2022</v>
      </c>
      <c r="S87" s="174"/>
      <c r="T87" s="39" t="s">
        <v>25</v>
      </c>
      <c r="U87" s="39" t="s">
        <v>70</v>
      </c>
      <c r="V87" s="51"/>
      <c r="W87" s="172">
        <f t="shared" si="5"/>
        <v>0.126680427</v>
      </c>
    </row>
    <row r="88" ht="20.25" customHeight="1">
      <c r="A88" s="146" t="s">
        <v>764</v>
      </c>
      <c r="B88" s="174" t="s">
        <v>675</v>
      </c>
      <c r="C88" s="39"/>
      <c r="D88" s="176">
        <v>44636.0</v>
      </c>
      <c r="E88" s="174" t="s">
        <v>676</v>
      </c>
      <c r="F88" s="174">
        <v>214.0</v>
      </c>
      <c r="G88" s="174"/>
      <c r="H88" s="73">
        <v>28.0</v>
      </c>
      <c r="I88" s="177">
        <v>0.130841121</v>
      </c>
      <c r="J88" s="174">
        <v>5.0</v>
      </c>
      <c r="K88" s="174">
        <v>0.0</v>
      </c>
      <c r="L88" s="174">
        <v>0.0</v>
      </c>
      <c r="M88" s="174"/>
      <c r="N88" s="77">
        <f t="shared" si="11"/>
        <v>0.1542056075</v>
      </c>
      <c r="O88" s="45" t="str">
        <f t="shared" si="1"/>
        <v>Mar-2022</v>
      </c>
      <c r="P88" s="45">
        <f t="shared" si="2"/>
        <v>33</v>
      </c>
      <c r="Q88" s="45">
        <f t="shared" si="3"/>
        <v>12</v>
      </c>
      <c r="R88" s="45">
        <f t="shared" si="4"/>
        <v>2022</v>
      </c>
      <c r="S88" s="174"/>
      <c r="T88" s="39" t="s">
        <v>31</v>
      </c>
      <c r="U88" s="39" t="s">
        <v>765</v>
      </c>
      <c r="V88" s="51"/>
      <c r="W88" s="172">
        <f t="shared" si="5"/>
        <v>0.127056431</v>
      </c>
    </row>
    <row r="89" ht="20.25" customHeight="1">
      <c r="A89" s="146" t="s">
        <v>766</v>
      </c>
      <c r="B89" s="174" t="s">
        <v>675</v>
      </c>
      <c r="C89" s="39"/>
      <c r="D89" s="176">
        <v>44650.0</v>
      </c>
      <c r="E89" s="174" t="s">
        <v>676</v>
      </c>
      <c r="F89" s="174">
        <v>239.0</v>
      </c>
      <c r="G89" s="174"/>
      <c r="H89" s="73">
        <v>27.0</v>
      </c>
      <c r="I89" s="177">
        <v>0.11297071</v>
      </c>
      <c r="J89" s="174">
        <v>6.0</v>
      </c>
      <c r="K89" s="174">
        <v>0.0</v>
      </c>
      <c r="L89" s="174">
        <v>0.0</v>
      </c>
      <c r="M89" s="174"/>
      <c r="N89" s="77">
        <f t="shared" si="11"/>
        <v>0.1380753138</v>
      </c>
      <c r="O89" s="45" t="str">
        <f t="shared" si="1"/>
        <v>Mar-2022</v>
      </c>
      <c r="P89" s="45">
        <f t="shared" si="2"/>
        <v>33</v>
      </c>
      <c r="Q89" s="45">
        <f t="shared" si="3"/>
        <v>14</v>
      </c>
      <c r="R89" s="45">
        <f t="shared" si="4"/>
        <v>2022</v>
      </c>
      <c r="S89" s="174"/>
      <c r="T89" s="39" t="s">
        <v>31</v>
      </c>
      <c r="U89" s="39" t="s">
        <v>45</v>
      </c>
      <c r="V89" s="51"/>
      <c r="W89" s="172">
        <f t="shared" si="5"/>
        <v>0.122325373</v>
      </c>
    </row>
    <row r="90" ht="20.25" customHeight="1">
      <c r="A90" s="146" t="s">
        <v>767</v>
      </c>
      <c r="B90" s="174" t="s">
        <v>675</v>
      </c>
      <c r="C90" s="174"/>
      <c r="D90" s="176">
        <v>44698.0</v>
      </c>
      <c r="E90" s="174" t="s">
        <v>676</v>
      </c>
      <c r="F90" s="174">
        <v>326.0</v>
      </c>
      <c r="G90" s="177"/>
      <c r="H90" s="73">
        <v>35.0</v>
      </c>
      <c r="I90" s="177">
        <v>0.107361965</v>
      </c>
      <c r="J90" s="174">
        <v>8.0</v>
      </c>
      <c r="K90" s="174">
        <v>0.0</v>
      </c>
      <c r="L90" s="174">
        <v>0.0</v>
      </c>
      <c r="M90" s="174"/>
      <c r="N90" s="77">
        <f t="shared" si="11"/>
        <v>0.1319018405</v>
      </c>
      <c r="O90" s="45" t="str">
        <f t="shared" si="1"/>
        <v>May-2022</v>
      </c>
      <c r="P90" s="45">
        <f t="shared" si="2"/>
        <v>43</v>
      </c>
      <c r="Q90" s="45">
        <f t="shared" si="3"/>
        <v>21</v>
      </c>
      <c r="R90" s="45">
        <f t="shared" si="4"/>
        <v>2022</v>
      </c>
      <c r="S90" s="174"/>
      <c r="T90" s="39" t="s">
        <v>31</v>
      </c>
      <c r="U90" s="39" t="s">
        <v>45</v>
      </c>
      <c r="V90" s="51"/>
      <c r="W90" s="172">
        <f t="shared" si="5"/>
        <v>0.1126221826</v>
      </c>
    </row>
    <row r="91" ht="20.25" customHeight="1">
      <c r="A91" s="146" t="s">
        <v>768</v>
      </c>
      <c r="B91" s="174" t="s">
        <v>675</v>
      </c>
      <c r="C91" s="174"/>
      <c r="D91" s="176">
        <v>44700.0</v>
      </c>
      <c r="E91" s="174" t="s">
        <v>676</v>
      </c>
      <c r="F91" s="174">
        <v>306.0</v>
      </c>
      <c r="G91" s="177"/>
      <c r="H91" s="73">
        <v>28.0</v>
      </c>
      <c r="I91" s="177">
        <v>0.09150327</v>
      </c>
      <c r="J91" s="174">
        <v>8.0</v>
      </c>
      <c r="K91" s="174">
        <v>0.0</v>
      </c>
      <c r="L91" s="174">
        <v>2.0</v>
      </c>
      <c r="M91" s="174"/>
      <c r="N91" s="77">
        <f t="shared" si="11"/>
        <v>0.1241830065</v>
      </c>
      <c r="O91" s="45" t="str">
        <f t="shared" si="1"/>
        <v>May-2022</v>
      </c>
      <c r="P91" s="45">
        <f t="shared" si="2"/>
        <v>38</v>
      </c>
      <c r="Q91" s="45">
        <f t="shared" si="3"/>
        <v>21</v>
      </c>
      <c r="R91" s="45">
        <f t="shared" si="4"/>
        <v>2022</v>
      </c>
      <c r="S91" s="174"/>
      <c r="T91" s="39" t="s">
        <v>31</v>
      </c>
      <c r="U91" s="39" t="s">
        <v>45</v>
      </c>
      <c r="V91" s="51"/>
      <c r="W91" s="172">
        <f t="shared" si="5"/>
        <v>0.1080187709</v>
      </c>
    </row>
    <row r="92" ht="20.25" customHeight="1">
      <c r="A92" s="146" t="s">
        <v>769</v>
      </c>
      <c r="B92" s="174" t="s">
        <v>675</v>
      </c>
      <c r="C92" s="39"/>
      <c r="D92" s="176">
        <v>44649.0</v>
      </c>
      <c r="E92" s="174" t="s">
        <v>676</v>
      </c>
      <c r="F92" s="174">
        <v>200.0</v>
      </c>
      <c r="G92" s="174"/>
      <c r="H92" s="73">
        <v>36.0</v>
      </c>
      <c r="I92" s="177">
        <v>0.180000007</v>
      </c>
      <c r="J92" s="174">
        <v>6.0</v>
      </c>
      <c r="K92" s="174">
        <v>0.0</v>
      </c>
      <c r="L92" s="174">
        <v>0.0</v>
      </c>
      <c r="M92" s="174"/>
      <c r="N92" s="77">
        <f t="shared" si="11"/>
        <v>0.21</v>
      </c>
      <c r="O92" s="45" t="str">
        <f t="shared" si="1"/>
        <v>Mar-2022</v>
      </c>
      <c r="P92" s="45">
        <f t="shared" si="2"/>
        <v>42</v>
      </c>
      <c r="Q92" s="45">
        <f t="shared" si="3"/>
        <v>14</v>
      </c>
      <c r="R92" s="45">
        <f t="shared" si="4"/>
        <v>2022</v>
      </c>
      <c r="S92" s="174"/>
      <c r="T92" s="39" t="s">
        <v>25</v>
      </c>
      <c r="U92" s="39" t="s">
        <v>33</v>
      </c>
      <c r="V92" s="51"/>
      <c r="W92" s="172">
        <f t="shared" si="5"/>
        <v>0.1035190673</v>
      </c>
    </row>
    <row r="93" ht="20.25" customHeight="1">
      <c r="A93" s="146" t="s">
        <v>770</v>
      </c>
      <c r="B93" s="174" t="s">
        <v>675</v>
      </c>
      <c r="C93" s="174"/>
      <c r="D93" s="176">
        <v>44704.0</v>
      </c>
      <c r="E93" s="174" t="s">
        <v>676</v>
      </c>
      <c r="F93" s="174">
        <v>239.0</v>
      </c>
      <c r="G93" s="177"/>
      <c r="H93" s="73">
        <v>18.0</v>
      </c>
      <c r="I93" s="177">
        <v>0.075313807</v>
      </c>
      <c r="J93" s="174">
        <v>7.0</v>
      </c>
      <c r="K93" s="174">
        <v>0.0</v>
      </c>
      <c r="L93" s="174">
        <v>0.0</v>
      </c>
      <c r="M93" s="174"/>
      <c r="N93" s="77">
        <f t="shared" si="11"/>
        <v>0.1046025105</v>
      </c>
      <c r="O93" s="45" t="str">
        <f t="shared" si="1"/>
        <v>May-2022</v>
      </c>
      <c r="P93" s="45">
        <f t="shared" si="2"/>
        <v>25</v>
      </c>
      <c r="Q93" s="45">
        <f t="shared" si="3"/>
        <v>22</v>
      </c>
      <c r="R93" s="45">
        <f t="shared" si="4"/>
        <v>2022</v>
      </c>
      <c r="S93" s="174"/>
      <c r="T93" s="39" t="s">
        <v>31</v>
      </c>
      <c r="U93" s="39" t="s">
        <v>45</v>
      </c>
      <c r="V93" s="51"/>
      <c r="W93" s="172">
        <f t="shared" si="5"/>
        <v>0.1119082581</v>
      </c>
    </row>
    <row r="94" ht="20.25" customHeight="1">
      <c r="A94" s="146" t="s">
        <v>771</v>
      </c>
      <c r="B94" s="174" t="s">
        <v>675</v>
      </c>
      <c r="C94" s="39"/>
      <c r="D94" s="176">
        <v>44649.0</v>
      </c>
      <c r="E94" s="174" t="s">
        <v>676</v>
      </c>
      <c r="F94" s="174">
        <v>174.0</v>
      </c>
      <c r="G94" s="174">
        <v>5.0</v>
      </c>
      <c r="H94" s="73">
        <v>4.0</v>
      </c>
      <c r="I94" s="177">
        <v>0.022988506</v>
      </c>
      <c r="J94" s="174">
        <v>6.0</v>
      </c>
      <c r="K94" s="174">
        <v>0.0</v>
      </c>
      <c r="L94" s="174">
        <v>0.0</v>
      </c>
      <c r="M94" s="174"/>
      <c r="N94" s="77">
        <f t="shared" si="11"/>
        <v>0.05747126437</v>
      </c>
      <c r="O94" s="45" t="str">
        <f t="shared" si="1"/>
        <v>Mar-2022</v>
      </c>
      <c r="P94" s="45">
        <f t="shared" si="2"/>
        <v>10</v>
      </c>
      <c r="Q94" s="45">
        <f t="shared" si="3"/>
        <v>14</v>
      </c>
      <c r="R94" s="45">
        <f t="shared" si="4"/>
        <v>2022</v>
      </c>
      <c r="S94" s="174" t="s">
        <v>681</v>
      </c>
      <c r="T94" s="39" t="s">
        <v>25</v>
      </c>
      <c r="U94" s="39" t="s">
        <v>70</v>
      </c>
      <c r="V94" s="51"/>
      <c r="W94" s="172">
        <f t="shared" si="5"/>
        <v>0.109314737</v>
      </c>
    </row>
    <row r="95" ht="20.25" customHeight="1">
      <c r="A95" s="146" t="s">
        <v>772</v>
      </c>
      <c r="B95" s="174" t="s">
        <v>675</v>
      </c>
      <c r="C95" s="39"/>
      <c r="D95" s="176">
        <v>44649.0</v>
      </c>
      <c r="E95" s="174" t="s">
        <v>676</v>
      </c>
      <c r="F95" s="174">
        <v>289.0</v>
      </c>
      <c r="G95" s="174">
        <v>78.0</v>
      </c>
      <c r="H95" s="73">
        <v>3.0</v>
      </c>
      <c r="I95" s="177">
        <v>0.010380623</v>
      </c>
      <c r="J95" s="174">
        <v>6.0</v>
      </c>
      <c r="K95" s="174">
        <v>2.0</v>
      </c>
      <c r="L95" s="174">
        <v>0.0</v>
      </c>
      <c r="M95" s="174"/>
      <c r="N95" s="77">
        <f t="shared" si="11"/>
        <v>0.03806228374</v>
      </c>
      <c r="O95" s="45" t="str">
        <f t="shared" si="1"/>
        <v>Mar-2022</v>
      </c>
      <c r="P95" s="45">
        <f t="shared" si="2"/>
        <v>11</v>
      </c>
      <c r="Q95" s="45">
        <f t="shared" si="3"/>
        <v>14</v>
      </c>
      <c r="R95" s="45">
        <f t="shared" si="4"/>
        <v>2022</v>
      </c>
      <c r="S95" s="174" t="s">
        <v>372</v>
      </c>
      <c r="T95" s="39" t="s">
        <v>25</v>
      </c>
      <c r="U95" s="39" t="s">
        <v>41</v>
      </c>
      <c r="V95" s="51"/>
      <c r="W95" s="172">
        <f t="shared" si="5"/>
        <v>0.1031082788</v>
      </c>
    </row>
    <row r="96" ht="20.25" customHeight="1">
      <c r="A96" s="146" t="s">
        <v>773</v>
      </c>
      <c r="B96" s="73" t="s">
        <v>675</v>
      </c>
      <c r="C96" s="73"/>
      <c r="D96" s="74">
        <v>44652.0</v>
      </c>
      <c r="E96" s="73" t="s">
        <v>676</v>
      </c>
      <c r="F96" s="73">
        <v>1214.0</v>
      </c>
      <c r="G96" s="73">
        <v>272.0</v>
      </c>
      <c r="H96" s="73">
        <v>49.0</v>
      </c>
      <c r="I96" s="178">
        <v>0.04036244</v>
      </c>
      <c r="J96" s="73">
        <v>21.0</v>
      </c>
      <c r="K96" s="73">
        <v>0.0</v>
      </c>
      <c r="L96" s="73">
        <v>0.0</v>
      </c>
      <c r="M96" s="73"/>
      <c r="N96" s="77">
        <f t="shared" si="11"/>
        <v>0.05766062603</v>
      </c>
      <c r="O96" s="45" t="str">
        <f t="shared" si="1"/>
        <v>Apr-2022</v>
      </c>
      <c r="P96" s="45">
        <f t="shared" si="2"/>
        <v>70</v>
      </c>
      <c r="Q96" s="45">
        <f t="shared" si="3"/>
        <v>14</v>
      </c>
      <c r="R96" s="45">
        <f t="shared" si="4"/>
        <v>2022</v>
      </c>
      <c r="S96" s="73" t="s">
        <v>372</v>
      </c>
      <c r="T96" s="39" t="s">
        <v>25</v>
      </c>
      <c r="U96" s="39" t="s">
        <v>41</v>
      </c>
      <c r="V96" s="51"/>
      <c r="W96" s="172">
        <f t="shared" si="5"/>
        <v>0.1001232876</v>
      </c>
    </row>
    <row r="97" ht="20.25" customHeight="1">
      <c r="A97" s="146" t="s">
        <v>774</v>
      </c>
      <c r="B97" s="73" t="s">
        <v>675</v>
      </c>
      <c r="C97" s="73"/>
      <c r="D97" s="74">
        <v>44653.0</v>
      </c>
      <c r="E97" s="73" t="s">
        <v>676</v>
      </c>
      <c r="F97" s="73">
        <v>754.0</v>
      </c>
      <c r="G97" s="73"/>
      <c r="H97" s="73">
        <v>202.0</v>
      </c>
      <c r="I97" s="178">
        <v>0.26790452</v>
      </c>
      <c r="J97" s="73">
        <v>14.0</v>
      </c>
      <c r="K97" s="73">
        <v>0.0</v>
      </c>
      <c r="L97" s="73">
        <v>1.0</v>
      </c>
      <c r="M97" s="73"/>
      <c r="N97" s="77">
        <f t="shared" si="11"/>
        <v>0.2877984085</v>
      </c>
      <c r="O97" s="45" t="str">
        <f t="shared" si="1"/>
        <v>Apr-2022</v>
      </c>
      <c r="P97" s="45">
        <f t="shared" si="2"/>
        <v>217</v>
      </c>
      <c r="Q97" s="45">
        <f t="shared" si="3"/>
        <v>14</v>
      </c>
      <c r="R97" s="45">
        <f t="shared" si="4"/>
        <v>2022</v>
      </c>
      <c r="S97" s="73"/>
      <c r="T97" s="39" t="s">
        <v>25</v>
      </c>
      <c r="U97" s="39" t="s">
        <v>29</v>
      </c>
      <c r="V97" s="51"/>
      <c r="W97" s="172">
        <f t="shared" si="5"/>
        <v>0.09913870523</v>
      </c>
    </row>
    <row r="98" ht="20.25" customHeight="1">
      <c r="A98" s="146" t="s">
        <v>775</v>
      </c>
      <c r="B98" s="73" t="s">
        <v>675</v>
      </c>
      <c r="C98" s="73"/>
      <c r="D98" s="74">
        <v>44654.0</v>
      </c>
      <c r="E98" s="73" t="s">
        <v>676</v>
      </c>
      <c r="F98" s="73">
        <v>444.0</v>
      </c>
      <c r="G98" s="73"/>
      <c r="H98" s="73">
        <v>10.0</v>
      </c>
      <c r="I98" s="178">
        <v>0.022522522</v>
      </c>
      <c r="J98" s="73">
        <v>10.0</v>
      </c>
      <c r="K98" s="73">
        <v>0.0</v>
      </c>
      <c r="L98" s="73">
        <v>1.0</v>
      </c>
      <c r="M98" s="73"/>
      <c r="N98" s="77">
        <f t="shared" si="11"/>
        <v>0.0472972973</v>
      </c>
      <c r="O98" s="45" t="str">
        <f t="shared" si="1"/>
        <v>Apr-2022</v>
      </c>
      <c r="P98" s="45">
        <f t="shared" si="2"/>
        <v>21</v>
      </c>
      <c r="Q98" s="45">
        <f t="shared" si="3"/>
        <v>14</v>
      </c>
      <c r="R98" s="45">
        <f t="shared" si="4"/>
        <v>2022</v>
      </c>
      <c r="S98" s="73"/>
      <c r="T98" s="39" t="s">
        <v>25</v>
      </c>
      <c r="U98" s="39" t="s">
        <v>26</v>
      </c>
      <c r="V98" s="51"/>
      <c r="W98" s="172">
        <f t="shared" si="5"/>
        <v>0.09936832999</v>
      </c>
    </row>
    <row r="99" ht="20.25" customHeight="1">
      <c r="A99" s="146" t="s">
        <v>776</v>
      </c>
      <c r="B99" s="39" t="s">
        <v>675</v>
      </c>
      <c r="C99" s="170"/>
      <c r="D99" s="156">
        <v>44578.0</v>
      </c>
      <c r="E99" s="39" t="s">
        <v>676</v>
      </c>
      <c r="F99" s="40">
        <v>455.0</v>
      </c>
      <c r="G99" s="39">
        <v>110.0</v>
      </c>
      <c r="H99" s="45">
        <v>26.0</v>
      </c>
      <c r="I99" s="133">
        <v>0.057142857</v>
      </c>
      <c r="J99" s="39">
        <v>7.0</v>
      </c>
      <c r="K99" s="39">
        <v>0.0</v>
      </c>
      <c r="L99" s="39">
        <v>3.0</v>
      </c>
      <c r="M99" s="39"/>
      <c r="N99" s="133">
        <v>0.079120882</v>
      </c>
      <c r="O99" s="39" t="str">
        <f t="shared" si="1"/>
        <v>Jan-2022</v>
      </c>
      <c r="P99" s="39">
        <f t="shared" si="2"/>
        <v>36</v>
      </c>
      <c r="Q99" s="39">
        <f t="shared" si="3"/>
        <v>4</v>
      </c>
      <c r="R99" s="39">
        <f t="shared" si="4"/>
        <v>2022</v>
      </c>
      <c r="S99" s="39"/>
      <c r="T99" s="39" t="s">
        <v>31</v>
      </c>
      <c r="U99" s="128" t="s">
        <v>45</v>
      </c>
      <c r="V99" s="171"/>
      <c r="W99" s="172">
        <f t="shared" si="5"/>
        <v>0.1119359257</v>
      </c>
      <c r="X99" s="24"/>
    </row>
    <row r="100" ht="20.25" customHeight="1">
      <c r="A100" s="146" t="s">
        <v>777</v>
      </c>
      <c r="B100" s="73" t="s">
        <v>675</v>
      </c>
      <c r="C100" s="73"/>
      <c r="D100" s="74">
        <v>44655.0</v>
      </c>
      <c r="E100" s="73" t="s">
        <v>676</v>
      </c>
      <c r="F100" s="73">
        <v>8622.0</v>
      </c>
      <c r="G100" s="73"/>
      <c r="H100" s="73">
        <v>285.0</v>
      </c>
      <c r="I100" s="178">
        <v>0.033054974</v>
      </c>
      <c r="J100" s="73">
        <v>197.0</v>
      </c>
      <c r="K100" s="73">
        <v>1.0</v>
      </c>
      <c r="L100" s="73">
        <v>2.0</v>
      </c>
      <c r="M100" s="73"/>
      <c r="N100" s="77">
        <f t="shared" ref="N100:N104" si="12">P100/F100</f>
        <v>0.05625144978</v>
      </c>
      <c r="O100" s="45" t="str">
        <f t="shared" si="1"/>
        <v>Apr-2022</v>
      </c>
      <c r="P100" s="45">
        <f t="shared" si="2"/>
        <v>485</v>
      </c>
      <c r="Q100" s="45">
        <f t="shared" si="3"/>
        <v>15</v>
      </c>
      <c r="R100" s="45">
        <f t="shared" si="4"/>
        <v>2022</v>
      </c>
      <c r="S100" s="73"/>
      <c r="T100" s="39" t="s">
        <v>25</v>
      </c>
      <c r="U100" s="39" t="s">
        <v>41</v>
      </c>
      <c r="V100" s="51"/>
      <c r="W100" s="172">
        <f t="shared" si="5"/>
        <v>0.1113401856</v>
      </c>
    </row>
    <row r="101" ht="20.25" customHeight="1">
      <c r="A101" s="146" t="s">
        <v>778</v>
      </c>
      <c r="B101" s="73" t="s">
        <v>675</v>
      </c>
      <c r="C101" s="73"/>
      <c r="D101" s="74">
        <v>44655.0</v>
      </c>
      <c r="E101" s="73" t="s">
        <v>676</v>
      </c>
      <c r="F101" s="73">
        <v>603.0</v>
      </c>
      <c r="G101" s="73"/>
      <c r="H101" s="73">
        <v>6.0</v>
      </c>
      <c r="I101" s="178">
        <v>0.009950249</v>
      </c>
      <c r="J101" s="73">
        <v>10.0</v>
      </c>
      <c r="K101" s="73">
        <v>0.0</v>
      </c>
      <c r="L101" s="73">
        <v>0.0</v>
      </c>
      <c r="M101" s="73"/>
      <c r="N101" s="77">
        <f t="shared" si="12"/>
        <v>0.02653399668</v>
      </c>
      <c r="O101" s="45" t="str">
        <f t="shared" si="1"/>
        <v>Apr-2022</v>
      </c>
      <c r="P101" s="45">
        <f t="shared" si="2"/>
        <v>16</v>
      </c>
      <c r="Q101" s="45">
        <f t="shared" si="3"/>
        <v>15</v>
      </c>
      <c r="R101" s="45">
        <f t="shared" si="4"/>
        <v>2022</v>
      </c>
      <c r="S101" s="73"/>
      <c r="T101" s="39" t="s">
        <v>25</v>
      </c>
      <c r="U101" s="39" t="s">
        <v>41</v>
      </c>
      <c r="V101" s="51"/>
      <c r="W101" s="172">
        <f t="shared" si="5"/>
        <v>0.1444861802</v>
      </c>
    </row>
    <row r="102" ht="20.25" customHeight="1">
      <c r="A102" s="146" t="s">
        <v>779</v>
      </c>
      <c r="B102" s="73" t="s">
        <v>675</v>
      </c>
      <c r="C102" s="73"/>
      <c r="D102" s="74">
        <v>44658.0</v>
      </c>
      <c r="E102" s="73" t="s">
        <v>676</v>
      </c>
      <c r="F102" s="73">
        <v>1826.0</v>
      </c>
      <c r="G102" s="73"/>
      <c r="H102" s="73">
        <v>58.0</v>
      </c>
      <c r="I102" s="178">
        <v>0.031763416</v>
      </c>
      <c r="J102" s="73">
        <v>46.0</v>
      </c>
      <c r="K102" s="73">
        <v>2.0</v>
      </c>
      <c r="L102" s="73">
        <v>0.0</v>
      </c>
      <c r="M102" s="73"/>
      <c r="N102" s="77">
        <f t="shared" si="12"/>
        <v>0.05805038335</v>
      </c>
      <c r="O102" s="45" t="str">
        <f t="shared" si="1"/>
        <v>Apr-2022</v>
      </c>
      <c r="P102" s="45">
        <f t="shared" si="2"/>
        <v>106</v>
      </c>
      <c r="Q102" s="45">
        <f t="shared" si="3"/>
        <v>15</v>
      </c>
      <c r="R102" s="45">
        <f t="shared" si="4"/>
        <v>2022</v>
      </c>
      <c r="S102" s="73"/>
      <c r="T102" s="39" t="s">
        <v>25</v>
      </c>
      <c r="U102" s="39" t="s">
        <v>41</v>
      </c>
      <c r="V102" s="51"/>
      <c r="W102" s="172">
        <f t="shared" si="5"/>
        <v>0.1637263602</v>
      </c>
    </row>
    <row r="103" ht="20.25" customHeight="1">
      <c r="A103" s="146" t="s">
        <v>780</v>
      </c>
      <c r="B103" s="73" t="s">
        <v>675</v>
      </c>
      <c r="C103" s="73"/>
      <c r="D103" s="74">
        <v>44660.0</v>
      </c>
      <c r="E103" s="73" t="s">
        <v>676</v>
      </c>
      <c r="F103" s="73">
        <v>547.0</v>
      </c>
      <c r="G103" s="73"/>
      <c r="H103" s="73">
        <v>18.0</v>
      </c>
      <c r="I103" s="178">
        <v>0.032906763</v>
      </c>
      <c r="J103" s="73">
        <v>9.0</v>
      </c>
      <c r="K103" s="73">
        <v>0.0</v>
      </c>
      <c r="L103" s="73">
        <v>0.0</v>
      </c>
      <c r="M103" s="73"/>
      <c r="N103" s="77">
        <f t="shared" si="12"/>
        <v>0.04936014625</v>
      </c>
      <c r="O103" s="45" t="str">
        <f t="shared" si="1"/>
        <v>Apr-2022</v>
      </c>
      <c r="P103" s="45">
        <f t="shared" si="2"/>
        <v>27</v>
      </c>
      <c r="Q103" s="45">
        <f t="shared" si="3"/>
        <v>15</v>
      </c>
      <c r="R103" s="45">
        <f t="shared" si="4"/>
        <v>2022</v>
      </c>
      <c r="S103" s="73"/>
      <c r="T103" s="39" t="s">
        <v>25</v>
      </c>
      <c r="U103" s="39" t="s">
        <v>41</v>
      </c>
      <c r="V103" s="51"/>
      <c r="W103" s="172">
        <f t="shared" si="5"/>
        <v>0.1640307759</v>
      </c>
    </row>
    <row r="104" ht="20.25" customHeight="1">
      <c r="A104" s="146" t="s">
        <v>781</v>
      </c>
      <c r="B104" s="73" t="s">
        <v>675</v>
      </c>
      <c r="C104" s="73"/>
      <c r="D104" s="74">
        <v>44661.0</v>
      </c>
      <c r="E104" s="73" t="s">
        <v>676</v>
      </c>
      <c r="F104" s="73">
        <v>828.0</v>
      </c>
      <c r="G104" s="73"/>
      <c r="H104" s="73">
        <v>237.0</v>
      </c>
      <c r="I104" s="178">
        <v>0.286231875</v>
      </c>
      <c r="J104" s="73">
        <v>11.0</v>
      </c>
      <c r="K104" s="73">
        <v>0.0</v>
      </c>
      <c r="L104" s="73">
        <v>1.0</v>
      </c>
      <c r="M104" s="73"/>
      <c r="N104" s="77">
        <f t="shared" si="12"/>
        <v>0.3007246377</v>
      </c>
      <c r="O104" s="45" t="str">
        <f t="shared" si="1"/>
        <v>Apr-2022</v>
      </c>
      <c r="P104" s="45">
        <f t="shared" si="2"/>
        <v>249</v>
      </c>
      <c r="Q104" s="45">
        <f t="shared" si="3"/>
        <v>15</v>
      </c>
      <c r="R104" s="45">
        <f t="shared" si="4"/>
        <v>2022</v>
      </c>
      <c r="S104" s="73"/>
      <c r="T104" s="39" t="s">
        <v>25</v>
      </c>
      <c r="U104" s="39" t="s">
        <v>29</v>
      </c>
      <c r="V104" s="51"/>
      <c r="W104" s="172">
        <f t="shared" si="5"/>
        <v>0.1766806335</v>
      </c>
    </row>
    <row r="105" ht="20.25" customHeight="1">
      <c r="A105" s="146" t="s">
        <v>782</v>
      </c>
      <c r="B105" s="25" t="s">
        <v>675</v>
      </c>
      <c r="C105" s="25"/>
      <c r="D105" s="180">
        <v>44809.0</v>
      </c>
      <c r="E105" s="25"/>
      <c r="F105" s="166">
        <v>15432.0</v>
      </c>
      <c r="G105" s="166">
        <v>70.0</v>
      </c>
      <c r="H105" s="166">
        <v>186.0</v>
      </c>
      <c r="I105" s="181">
        <v>0.012052876874804497</v>
      </c>
      <c r="J105" s="25">
        <v>273.0</v>
      </c>
      <c r="K105" s="25">
        <v>3.0</v>
      </c>
      <c r="L105" s="25">
        <v>2.0</v>
      </c>
      <c r="M105" s="25" t="s">
        <v>685</v>
      </c>
      <c r="N105" s="181">
        <v>0.02993779070675373</v>
      </c>
      <c r="O105" s="25" t="str">
        <f t="shared" si="1"/>
        <v>Sep-2022</v>
      </c>
      <c r="P105" s="25">
        <f t="shared" si="2"/>
        <v>464</v>
      </c>
      <c r="Q105" s="25">
        <f t="shared" si="3"/>
        <v>37</v>
      </c>
      <c r="R105" s="25">
        <f t="shared" si="4"/>
        <v>2022</v>
      </c>
      <c r="S105" s="25" t="s">
        <v>681</v>
      </c>
      <c r="T105" s="36" t="s">
        <v>31</v>
      </c>
      <c r="U105" s="36" t="s">
        <v>70</v>
      </c>
      <c r="V105" s="36"/>
      <c r="W105" s="172">
        <f t="shared" si="5"/>
        <v>0.1763651233</v>
      </c>
    </row>
    <row r="106" ht="20.25" customHeight="1">
      <c r="A106" s="146" t="s">
        <v>783</v>
      </c>
      <c r="B106" s="73" t="s">
        <v>675</v>
      </c>
      <c r="C106" s="73"/>
      <c r="D106" s="74">
        <v>44673.0</v>
      </c>
      <c r="E106" s="73" t="s">
        <v>676</v>
      </c>
      <c r="F106" s="73">
        <v>536.0</v>
      </c>
      <c r="G106" s="73"/>
      <c r="H106" s="73">
        <v>25.0</v>
      </c>
      <c r="I106" s="178">
        <v>0.046641789</v>
      </c>
      <c r="J106" s="73">
        <v>14.0</v>
      </c>
      <c r="K106" s="73">
        <v>0.0</v>
      </c>
      <c r="L106" s="73">
        <v>0.0</v>
      </c>
      <c r="M106" s="73"/>
      <c r="N106" s="77">
        <f t="shared" ref="N106:N136" si="13">P106/F106</f>
        <v>0.07276119403</v>
      </c>
      <c r="O106" s="45" t="str">
        <f t="shared" si="1"/>
        <v>Apr-2022</v>
      </c>
      <c r="P106" s="45">
        <f t="shared" si="2"/>
        <v>39</v>
      </c>
      <c r="Q106" s="45">
        <f t="shared" si="3"/>
        <v>17</v>
      </c>
      <c r="R106" s="45">
        <f t="shared" si="4"/>
        <v>2022</v>
      </c>
      <c r="S106" s="73"/>
      <c r="T106" s="39" t="s">
        <v>31</v>
      </c>
      <c r="U106" s="39" t="s">
        <v>45</v>
      </c>
      <c r="V106" s="51"/>
      <c r="W106" s="172">
        <f t="shared" si="5"/>
        <v>0.191078507</v>
      </c>
    </row>
    <row r="107" ht="20.25" customHeight="1">
      <c r="A107" s="146" t="s">
        <v>784</v>
      </c>
      <c r="B107" s="73" t="s">
        <v>675</v>
      </c>
      <c r="C107" s="73"/>
      <c r="D107" s="74">
        <v>44663.0</v>
      </c>
      <c r="E107" s="73" t="s">
        <v>676</v>
      </c>
      <c r="F107" s="73">
        <v>667.0</v>
      </c>
      <c r="G107" s="73"/>
      <c r="H107" s="73">
        <v>238.0</v>
      </c>
      <c r="I107" s="178">
        <v>0.356821597</v>
      </c>
      <c r="J107" s="73">
        <v>17.0</v>
      </c>
      <c r="K107" s="73">
        <v>0.0</v>
      </c>
      <c r="L107" s="73">
        <v>0.0</v>
      </c>
      <c r="M107" s="73"/>
      <c r="N107" s="77">
        <f t="shared" si="13"/>
        <v>0.3823088456</v>
      </c>
      <c r="O107" s="45" t="str">
        <f t="shared" si="1"/>
        <v>Apr-2022</v>
      </c>
      <c r="P107" s="45">
        <f t="shared" si="2"/>
        <v>255</v>
      </c>
      <c r="Q107" s="45">
        <f t="shared" si="3"/>
        <v>16</v>
      </c>
      <c r="R107" s="45">
        <f t="shared" si="4"/>
        <v>2022</v>
      </c>
      <c r="S107" s="73"/>
      <c r="T107" s="39" t="s">
        <v>25</v>
      </c>
      <c r="U107" s="39" t="s">
        <v>70</v>
      </c>
      <c r="V107" s="51"/>
      <c r="W107" s="172">
        <f t="shared" si="5"/>
        <v>0.181221079</v>
      </c>
    </row>
    <row r="108" ht="20.25" customHeight="1">
      <c r="A108" s="146" t="s">
        <v>785</v>
      </c>
      <c r="B108" s="73" t="s">
        <v>675</v>
      </c>
      <c r="C108" s="73"/>
      <c r="D108" s="74">
        <v>44663.0</v>
      </c>
      <c r="E108" s="73" t="s">
        <v>676</v>
      </c>
      <c r="F108" s="73">
        <v>317.0</v>
      </c>
      <c r="G108" s="73">
        <v>2.0</v>
      </c>
      <c r="H108" s="73">
        <v>7.0</v>
      </c>
      <c r="I108" s="178">
        <v>0.02208202</v>
      </c>
      <c r="J108" s="73">
        <v>9.0</v>
      </c>
      <c r="K108" s="73">
        <v>0.0</v>
      </c>
      <c r="L108" s="73">
        <v>0.0</v>
      </c>
      <c r="M108" s="73"/>
      <c r="N108" s="77">
        <f t="shared" si="13"/>
        <v>0.05047318612</v>
      </c>
      <c r="O108" s="45" t="str">
        <f t="shared" si="1"/>
        <v>Apr-2022</v>
      </c>
      <c r="P108" s="45">
        <f t="shared" si="2"/>
        <v>16</v>
      </c>
      <c r="Q108" s="45">
        <f t="shared" si="3"/>
        <v>16</v>
      </c>
      <c r="R108" s="45">
        <f t="shared" si="4"/>
        <v>2022</v>
      </c>
      <c r="S108" s="73" t="s">
        <v>681</v>
      </c>
      <c r="T108" s="39" t="s">
        <v>25</v>
      </c>
      <c r="U108" s="39" t="s">
        <v>70</v>
      </c>
      <c r="V108" s="51"/>
      <c r="W108" s="172">
        <f t="shared" si="5"/>
        <v>0.1825567655</v>
      </c>
    </row>
    <row r="109" ht="20.25" customHeight="1">
      <c r="A109" s="146" t="s">
        <v>786</v>
      </c>
      <c r="B109" s="73" t="s">
        <v>675</v>
      </c>
      <c r="C109" s="73"/>
      <c r="D109" s="74">
        <v>44664.0</v>
      </c>
      <c r="E109" s="73" t="s">
        <v>676</v>
      </c>
      <c r="F109" s="73">
        <v>739.0</v>
      </c>
      <c r="G109" s="73"/>
      <c r="H109" s="73">
        <v>32.0</v>
      </c>
      <c r="I109" s="178">
        <v>0.043301757</v>
      </c>
      <c r="J109" s="73">
        <v>15.0</v>
      </c>
      <c r="K109" s="73">
        <v>0.0</v>
      </c>
      <c r="L109" s="73">
        <v>0.0</v>
      </c>
      <c r="M109" s="73"/>
      <c r="N109" s="77">
        <f t="shared" si="13"/>
        <v>0.06359945873</v>
      </c>
      <c r="O109" s="45" t="str">
        <f t="shared" si="1"/>
        <v>Apr-2022</v>
      </c>
      <c r="P109" s="45">
        <f t="shared" si="2"/>
        <v>47</v>
      </c>
      <c r="Q109" s="45">
        <f t="shared" si="3"/>
        <v>16</v>
      </c>
      <c r="R109" s="45">
        <f t="shared" si="4"/>
        <v>2022</v>
      </c>
      <c r="S109" s="73"/>
      <c r="T109" s="39" t="s">
        <v>25</v>
      </c>
      <c r="U109" s="39" t="s">
        <v>41</v>
      </c>
      <c r="V109" s="51"/>
      <c r="W109" s="172">
        <f t="shared" si="5"/>
        <v>0.1846216338</v>
      </c>
    </row>
    <row r="110" ht="20.25" customHeight="1">
      <c r="A110" s="146" t="s">
        <v>787</v>
      </c>
      <c r="B110" s="73" t="s">
        <v>675</v>
      </c>
      <c r="C110" s="73"/>
      <c r="D110" s="74">
        <v>44662.0</v>
      </c>
      <c r="E110" s="73" t="s">
        <v>676</v>
      </c>
      <c r="F110" s="73">
        <v>429.0</v>
      </c>
      <c r="G110" s="73">
        <v>31.0</v>
      </c>
      <c r="H110" s="73">
        <v>18.0</v>
      </c>
      <c r="I110" s="178">
        <v>0.041958041</v>
      </c>
      <c r="J110" s="73">
        <v>10.0</v>
      </c>
      <c r="K110" s="73">
        <v>0.0</v>
      </c>
      <c r="L110" s="73">
        <v>2.0</v>
      </c>
      <c r="M110" s="73"/>
      <c r="N110" s="77">
        <f t="shared" si="13"/>
        <v>0.06993006993</v>
      </c>
      <c r="O110" s="45" t="str">
        <f t="shared" si="1"/>
        <v>Apr-2022</v>
      </c>
      <c r="P110" s="45">
        <f t="shared" si="2"/>
        <v>30</v>
      </c>
      <c r="Q110" s="45">
        <f t="shared" si="3"/>
        <v>16</v>
      </c>
      <c r="R110" s="45">
        <f t="shared" si="4"/>
        <v>2022</v>
      </c>
      <c r="S110" s="73" t="s">
        <v>681</v>
      </c>
      <c r="T110" s="39" t="s">
        <v>31</v>
      </c>
      <c r="U110" s="39" t="s">
        <v>45</v>
      </c>
      <c r="V110" s="51"/>
      <c r="W110" s="172">
        <f t="shared" si="5"/>
        <v>0.1705842049</v>
      </c>
    </row>
    <row r="111" ht="20.25" customHeight="1">
      <c r="A111" s="146" t="s">
        <v>788</v>
      </c>
      <c r="B111" s="73" t="s">
        <v>675</v>
      </c>
      <c r="C111" s="73"/>
      <c r="D111" s="74">
        <v>44666.0</v>
      </c>
      <c r="E111" s="73" t="s">
        <v>676</v>
      </c>
      <c r="F111" s="73">
        <v>538.0</v>
      </c>
      <c r="G111" s="73"/>
      <c r="H111" s="73">
        <v>15.0</v>
      </c>
      <c r="I111" s="178">
        <v>0.027881041</v>
      </c>
      <c r="J111" s="73">
        <v>11.0</v>
      </c>
      <c r="K111" s="73">
        <v>0.0</v>
      </c>
      <c r="L111" s="73">
        <v>0.0</v>
      </c>
      <c r="M111" s="73"/>
      <c r="N111" s="77">
        <f t="shared" si="13"/>
        <v>0.04832713755</v>
      </c>
      <c r="O111" s="45" t="str">
        <f t="shared" si="1"/>
        <v>Apr-2022</v>
      </c>
      <c r="P111" s="45">
        <f t="shared" si="2"/>
        <v>26</v>
      </c>
      <c r="Q111" s="45">
        <f t="shared" si="3"/>
        <v>16</v>
      </c>
      <c r="R111" s="45">
        <f t="shared" si="4"/>
        <v>2022</v>
      </c>
      <c r="S111" s="73"/>
      <c r="T111" s="39" t="s">
        <v>25</v>
      </c>
      <c r="U111" s="39" t="s">
        <v>41</v>
      </c>
      <c r="V111" s="51"/>
      <c r="W111" s="172">
        <f t="shared" si="5"/>
        <v>0.1703887191</v>
      </c>
    </row>
    <row r="112" ht="20.25" customHeight="1">
      <c r="A112" s="146" t="s">
        <v>789</v>
      </c>
      <c r="B112" s="73" t="s">
        <v>675</v>
      </c>
      <c r="C112" s="73"/>
      <c r="D112" s="74">
        <v>44666.0</v>
      </c>
      <c r="E112" s="73" t="s">
        <v>676</v>
      </c>
      <c r="F112" s="73">
        <v>347.0</v>
      </c>
      <c r="G112" s="73"/>
      <c r="H112" s="73">
        <v>5.0</v>
      </c>
      <c r="I112" s="178">
        <v>0.014409222</v>
      </c>
      <c r="J112" s="73">
        <v>7.0</v>
      </c>
      <c r="K112" s="73">
        <v>0.0</v>
      </c>
      <c r="L112" s="73">
        <v>0.0</v>
      </c>
      <c r="M112" s="73"/>
      <c r="N112" s="77">
        <f t="shared" si="13"/>
        <v>0.03458213256</v>
      </c>
      <c r="O112" s="45" t="str">
        <f t="shared" si="1"/>
        <v>Apr-2022</v>
      </c>
      <c r="P112" s="45">
        <f t="shared" si="2"/>
        <v>12</v>
      </c>
      <c r="Q112" s="45">
        <f t="shared" si="3"/>
        <v>16</v>
      </c>
      <c r="R112" s="45">
        <f t="shared" si="4"/>
        <v>2022</v>
      </c>
      <c r="S112" s="73"/>
      <c r="T112" s="39" t="s">
        <v>25</v>
      </c>
      <c r="U112" s="39" t="s">
        <v>26</v>
      </c>
      <c r="V112" s="51"/>
      <c r="W112" s="172">
        <f t="shared" si="5"/>
        <v>0.1701899504</v>
      </c>
    </row>
    <row r="113" ht="20.25" customHeight="1">
      <c r="A113" s="146" t="s">
        <v>790</v>
      </c>
      <c r="B113" s="73" t="s">
        <v>675</v>
      </c>
      <c r="C113" s="73"/>
      <c r="D113" s="74">
        <v>44668.0</v>
      </c>
      <c r="E113" s="73" t="s">
        <v>676</v>
      </c>
      <c r="F113" s="73">
        <v>511.0</v>
      </c>
      <c r="G113" s="73"/>
      <c r="H113" s="73">
        <v>152.0</v>
      </c>
      <c r="I113" s="178">
        <v>0.297455966</v>
      </c>
      <c r="J113" s="73">
        <v>13.0</v>
      </c>
      <c r="K113" s="73">
        <v>1.0</v>
      </c>
      <c r="L113" s="73">
        <v>0.0</v>
      </c>
      <c r="M113" s="73"/>
      <c r="N113" s="77">
        <f t="shared" si="13"/>
        <v>0.324853229</v>
      </c>
      <c r="O113" s="45" t="str">
        <f t="shared" si="1"/>
        <v>Apr-2022</v>
      </c>
      <c r="P113" s="45">
        <f t="shared" si="2"/>
        <v>166</v>
      </c>
      <c r="Q113" s="45">
        <f t="shared" si="3"/>
        <v>16</v>
      </c>
      <c r="R113" s="45">
        <f t="shared" si="4"/>
        <v>2022</v>
      </c>
      <c r="S113" s="73"/>
      <c r="T113" s="39" t="s">
        <v>25</v>
      </c>
      <c r="U113" s="39" t="s">
        <v>29</v>
      </c>
      <c r="V113" s="51"/>
      <c r="W113" s="172">
        <f t="shared" si="5"/>
        <v>0.1769700643</v>
      </c>
    </row>
    <row r="114" ht="20.25" customHeight="1">
      <c r="A114" s="146" t="s">
        <v>791</v>
      </c>
      <c r="B114" s="73" t="s">
        <v>675</v>
      </c>
      <c r="C114" s="73"/>
      <c r="D114" s="74">
        <v>44668.0</v>
      </c>
      <c r="E114" s="73" t="s">
        <v>676</v>
      </c>
      <c r="F114" s="73">
        <v>2030.0</v>
      </c>
      <c r="G114" s="73"/>
      <c r="H114" s="73">
        <v>70.0</v>
      </c>
      <c r="I114" s="178">
        <v>0.034482758</v>
      </c>
      <c r="J114" s="73">
        <v>59.0</v>
      </c>
      <c r="K114" s="73">
        <v>1.0</v>
      </c>
      <c r="L114" s="73">
        <v>1.0</v>
      </c>
      <c r="M114" s="73"/>
      <c r="N114" s="77">
        <f t="shared" si="13"/>
        <v>0.0645320197</v>
      </c>
      <c r="O114" s="45" t="str">
        <f t="shared" si="1"/>
        <v>Apr-2022</v>
      </c>
      <c r="P114" s="45">
        <f t="shared" si="2"/>
        <v>131</v>
      </c>
      <c r="Q114" s="45">
        <f t="shared" si="3"/>
        <v>16</v>
      </c>
      <c r="R114" s="45">
        <f t="shared" si="4"/>
        <v>2022</v>
      </c>
      <c r="S114" s="73"/>
      <c r="T114" s="39" t="s">
        <v>25</v>
      </c>
      <c r="U114" s="39" t="s">
        <v>41</v>
      </c>
      <c r="V114" s="51"/>
      <c r="W114" s="172">
        <f t="shared" si="5"/>
        <v>0.1763519848</v>
      </c>
    </row>
    <row r="115" ht="20.25" customHeight="1">
      <c r="A115" s="146" t="s">
        <v>792</v>
      </c>
      <c r="B115" s="73" t="s">
        <v>675</v>
      </c>
      <c r="C115" s="73"/>
      <c r="D115" s="74">
        <v>44652.0</v>
      </c>
      <c r="E115" s="73" t="s">
        <v>676</v>
      </c>
      <c r="F115" s="73">
        <v>342.0</v>
      </c>
      <c r="G115" s="73">
        <v>7.0</v>
      </c>
      <c r="H115" s="73">
        <v>9.0</v>
      </c>
      <c r="I115" s="178">
        <v>0.02631579</v>
      </c>
      <c r="J115" s="73">
        <v>14.0</v>
      </c>
      <c r="K115" s="73">
        <v>0.0</v>
      </c>
      <c r="L115" s="73">
        <v>0.0</v>
      </c>
      <c r="M115" s="73"/>
      <c r="N115" s="77">
        <f t="shared" si="13"/>
        <v>0.06725146199</v>
      </c>
      <c r="O115" s="45" t="str">
        <f t="shared" si="1"/>
        <v>Apr-2022</v>
      </c>
      <c r="P115" s="45">
        <f t="shared" si="2"/>
        <v>23</v>
      </c>
      <c r="Q115" s="45">
        <f t="shared" si="3"/>
        <v>14</v>
      </c>
      <c r="R115" s="45">
        <f t="shared" si="4"/>
        <v>2022</v>
      </c>
      <c r="S115" s="73" t="s">
        <v>681</v>
      </c>
      <c r="T115" s="39" t="s">
        <v>31</v>
      </c>
      <c r="U115" s="39" t="s">
        <v>33</v>
      </c>
      <c r="V115" s="51"/>
      <c r="W115" s="172">
        <f t="shared" si="5"/>
        <v>0.176559034</v>
      </c>
    </row>
    <row r="116" ht="20.25" customHeight="1">
      <c r="A116" s="146" t="s">
        <v>793</v>
      </c>
      <c r="B116" s="73" t="s">
        <v>675</v>
      </c>
      <c r="C116" s="73"/>
      <c r="D116" s="74">
        <v>44668.0</v>
      </c>
      <c r="E116" s="73" t="s">
        <v>676</v>
      </c>
      <c r="F116" s="73">
        <v>306.0</v>
      </c>
      <c r="G116" s="73"/>
      <c r="H116" s="73">
        <v>5.0</v>
      </c>
      <c r="I116" s="178">
        <v>0.01633987</v>
      </c>
      <c r="J116" s="73">
        <v>6.0</v>
      </c>
      <c r="K116" s="73">
        <v>0.0</v>
      </c>
      <c r="L116" s="73">
        <v>0.0</v>
      </c>
      <c r="M116" s="73"/>
      <c r="N116" s="77">
        <f t="shared" si="13"/>
        <v>0.03594771242</v>
      </c>
      <c r="O116" s="45" t="str">
        <f t="shared" si="1"/>
        <v>Apr-2022</v>
      </c>
      <c r="P116" s="45">
        <f t="shared" si="2"/>
        <v>11</v>
      </c>
      <c r="Q116" s="45">
        <f t="shared" si="3"/>
        <v>16</v>
      </c>
      <c r="R116" s="45">
        <f t="shared" si="4"/>
        <v>2022</v>
      </c>
      <c r="S116" s="73"/>
      <c r="T116" s="39" t="s">
        <v>25</v>
      </c>
      <c r="U116" s="39" t="s">
        <v>26</v>
      </c>
      <c r="V116" s="51"/>
      <c r="W116" s="172">
        <f t="shared" si="5"/>
        <v>0.164488514</v>
      </c>
    </row>
    <row r="117" ht="20.25" customHeight="1">
      <c r="A117" s="146" t="s">
        <v>794</v>
      </c>
      <c r="B117" s="73" t="s">
        <v>675</v>
      </c>
      <c r="C117" s="73"/>
      <c r="D117" s="74">
        <v>44671.0</v>
      </c>
      <c r="E117" s="73" t="s">
        <v>676</v>
      </c>
      <c r="F117" s="73">
        <v>201.0</v>
      </c>
      <c r="G117" s="73"/>
      <c r="H117" s="73">
        <v>0.0</v>
      </c>
      <c r="I117" s="178">
        <v>0.0</v>
      </c>
      <c r="J117" s="73">
        <v>7.0</v>
      </c>
      <c r="K117" s="73">
        <v>0.0</v>
      </c>
      <c r="L117" s="73">
        <v>0.0</v>
      </c>
      <c r="M117" s="73"/>
      <c r="N117" s="77">
        <f t="shared" si="13"/>
        <v>0.03482587065</v>
      </c>
      <c r="O117" s="45" t="str">
        <f t="shared" si="1"/>
        <v>Apr-2022</v>
      </c>
      <c r="P117" s="45">
        <f t="shared" si="2"/>
        <v>7</v>
      </c>
      <c r="Q117" s="45">
        <f t="shared" si="3"/>
        <v>17</v>
      </c>
      <c r="R117" s="45">
        <f t="shared" si="4"/>
        <v>2022</v>
      </c>
      <c r="S117" s="73"/>
      <c r="T117" s="39" t="s">
        <v>25</v>
      </c>
      <c r="U117" s="39" t="s">
        <v>26</v>
      </c>
      <c r="V117" s="51"/>
      <c r="W117" s="172">
        <f t="shared" si="5"/>
        <v>0.16397944</v>
      </c>
    </row>
    <row r="118" ht="20.25" customHeight="1">
      <c r="A118" s="146" t="s">
        <v>795</v>
      </c>
      <c r="B118" s="73" t="s">
        <v>675</v>
      </c>
      <c r="C118" s="73"/>
      <c r="D118" s="74">
        <v>44672.0</v>
      </c>
      <c r="E118" s="73" t="s">
        <v>676</v>
      </c>
      <c r="F118" s="73">
        <v>323.0</v>
      </c>
      <c r="G118" s="73"/>
      <c r="H118" s="73">
        <v>6.0</v>
      </c>
      <c r="I118" s="178">
        <v>0.018575851</v>
      </c>
      <c r="J118" s="73">
        <v>8.0</v>
      </c>
      <c r="K118" s="73">
        <v>0.0</v>
      </c>
      <c r="L118" s="73">
        <v>0.0</v>
      </c>
      <c r="M118" s="73"/>
      <c r="N118" s="77">
        <f t="shared" si="13"/>
        <v>0.04334365325</v>
      </c>
      <c r="O118" s="45" t="str">
        <f t="shared" si="1"/>
        <v>Apr-2022</v>
      </c>
      <c r="P118" s="45">
        <f t="shared" si="2"/>
        <v>14</v>
      </c>
      <c r="Q118" s="45">
        <f t="shared" si="3"/>
        <v>17</v>
      </c>
      <c r="R118" s="45">
        <f t="shared" si="4"/>
        <v>2022</v>
      </c>
      <c r="S118" s="73"/>
      <c r="T118" s="39" t="s">
        <v>25</v>
      </c>
      <c r="U118" s="39" t="s">
        <v>26</v>
      </c>
      <c r="V118" s="51"/>
      <c r="W118" s="172">
        <f t="shared" si="5"/>
        <v>0.1627807912</v>
      </c>
    </row>
    <row r="119" ht="20.25" customHeight="1">
      <c r="A119" s="146" t="s">
        <v>796</v>
      </c>
      <c r="B119" s="73" t="s">
        <v>675</v>
      </c>
      <c r="C119" s="73"/>
      <c r="D119" s="74">
        <v>44675.0</v>
      </c>
      <c r="E119" s="73" t="s">
        <v>676</v>
      </c>
      <c r="F119" s="73">
        <v>548.0</v>
      </c>
      <c r="G119" s="73"/>
      <c r="H119" s="73">
        <v>185.0</v>
      </c>
      <c r="I119" s="178">
        <v>0.337591231</v>
      </c>
      <c r="J119" s="73">
        <v>5.0</v>
      </c>
      <c r="K119" s="73">
        <v>0.0</v>
      </c>
      <c r="L119" s="73">
        <v>0.0</v>
      </c>
      <c r="M119" s="73"/>
      <c r="N119" s="77">
        <f t="shared" si="13"/>
        <v>0.3467153285</v>
      </c>
      <c r="O119" s="45" t="str">
        <f t="shared" si="1"/>
        <v>Apr-2022</v>
      </c>
      <c r="P119" s="45">
        <f t="shared" si="2"/>
        <v>190</v>
      </c>
      <c r="Q119" s="45">
        <f t="shared" si="3"/>
        <v>17</v>
      </c>
      <c r="R119" s="45">
        <f t="shared" si="4"/>
        <v>2022</v>
      </c>
      <c r="S119" s="73"/>
      <c r="T119" s="39" t="s">
        <v>25</v>
      </c>
      <c r="U119" s="39" t="s">
        <v>29</v>
      </c>
      <c r="V119" s="51"/>
      <c r="W119" s="172">
        <f t="shared" si="5"/>
        <v>0.1695338555</v>
      </c>
    </row>
    <row r="120" ht="20.25" customHeight="1">
      <c r="A120" s="146" t="s">
        <v>797</v>
      </c>
      <c r="B120" s="73" t="s">
        <v>675</v>
      </c>
      <c r="C120" s="73"/>
      <c r="D120" s="74">
        <v>44680.0</v>
      </c>
      <c r="E120" s="73" t="s">
        <v>676</v>
      </c>
      <c r="F120" s="73">
        <v>332.0</v>
      </c>
      <c r="G120" s="73"/>
      <c r="H120" s="73">
        <v>81.0</v>
      </c>
      <c r="I120" s="178">
        <v>0.243975908</v>
      </c>
      <c r="J120" s="73">
        <v>10.0</v>
      </c>
      <c r="K120" s="73">
        <v>0.0</v>
      </c>
      <c r="L120" s="73">
        <v>0.0</v>
      </c>
      <c r="M120" s="73"/>
      <c r="N120" s="77">
        <f t="shared" si="13"/>
        <v>0.2740963855</v>
      </c>
      <c r="O120" s="45" t="str">
        <f t="shared" si="1"/>
        <v>Apr-2022</v>
      </c>
      <c r="P120" s="45">
        <f t="shared" si="2"/>
        <v>91</v>
      </c>
      <c r="Q120" s="45">
        <f t="shared" si="3"/>
        <v>18</v>
      </c>
      <c r="R120" s="45">
        <f t="shared" si="4"/>
        <v>2022</v>
      </c>
      <c r="S120" s="73"/>
      <c r="T120" s="39" t="s">
        <v>25</v>
      </c>
      <c r="U120" s="39" t="s">
        <v>70</v>
      </c>
      <c r="V120" s="51"/>
      <c r="W120" s="172">
        <f t="shared" si="5"/>
        <v>0.1695864713</v>
      </c>
    </row>
    <row r="121" ht="20.25" customHeight="1">
      <c r="A121" s="146" t="s">
        <v>798</v>
      </c>
      <c r="B121" s="73" t="s">
        <v>675</v>
      </c>
      <c r="C121" s="73"/>
      <c r="D121" s="74">
        <v>44681.0</v>
      </c>
      <c r="E121" s="73" t="s">
        <v>676</v>
      </c>
      <c r="F121" s="73">
        <v>1450.0</v>
      </c>
      <c r="G121" s="73"/>
      <c r="H121" s="73">
        <v>1129.0</v>
      </c>
      <c r="I121" s="178">
        <v>0.77862066</v>
      </c>
      <c r="J121" s="73">
        <v>44.0</v>
      </c>
      <c r="K121" s="73">
        <v>0.0</v>
      </c>
      <c r="L121" s="73">
        <v>1.0</v>
      </c>
      <c r="M121" s="73"/>
      <c r="N121" s="77">
        <f t="shared" si="13"/>
        <v>0.8096551724</v>
      </c>
      <c r="O121" s="45" t="str">
        <f t="shared" si="1"/>
        <v>Apr-2022</v>
      </c>
      <c r="P121" s="45">
        <f t="shared" si="2"/>
        <v>1174</v>
      </c>
      <c r="Q121" s="45">
        <f t="shared" si="3"/>
        <v>18</v>
      </c>
      <c r="R121" s="45">
        <f t="shared" si="4"/>
        <v>2022</v>
      </c>
      <c r="S121" s="73"/>
      <c r="T121" s="39" t="s">
        <v>25</v>
      </c>
      <c r="U121" s="39" t="s">
        <v>29</v>
      </c>
      <c r="V121" s="51"/>
      <c r="W121" s="172">
        <f t="shared" si="5"/>
        <v>0.1701541009</v>
      </c>
    </row>
    <row r="122" ht="20.25" customHeight="1">
      <c r="A122" s="146" t="s">
        <v>799</v>
      </c>
      <c r="B122" s="73" t="s">
        <v>675</v>
      </c>
      <c r="C122" s="73"/>
      <c r="D122" s="74">
        <v>44681.0</v>
      </c>
      <c r="E122" s="73" t="s">
        <v>676</v>
      </c>
      <c r="F122" s="73">
        <v>462.0</v>
      </c>
      <c r="G122" s="73"/>
      <c r="H122" s="73">
        <v>212.0</v>
      </c>
      <c r="I122" s="178">
        <v>0.458874464</v>
      </c>
      <c r="J122" s="73">
        <v>28.0</v>
      </c>
      <c r="K122" s="73">
        <v>1.0</v>
      </c>
      <c r="L122" s="73">
        <v>0.0</v>
      </c>
      <c r="M122" s="73"/>
      <c r="N122" s="77">
        <f t="shared" si="13"/>
        <v>0.5216450216</v>
      </c>
      <c r="O122" s="45" t="str">
        <f t="shared" si="1"/>
        <v>Apr-2022</v>
      </c>
      <c r="P122" s="45">
        <f t="shared" si="2"/>
        <v>241</v>
      </c>
      <c r="Q122" s="45">
        <f t="shared" si="3"/>
        <v>18</v>
      </c>
      <c r="R122" s="45">
        <f t="shared" si="4"/>
        <v>2022</v>
      </c>
      <c r="S122" s="73"/>
      <c r="T122" s="39" t="s">
        <v>25</v>
      </c>
      <c r="U122" s="39" t="s">
        <v>70</v>
      </c>
      <c r="V122" s="51"/>
      <c r="W122" s="172">
        <f t="shared" si="5"/>
        <v>0.1575316576</v>
      </c>
    </row>
    <row r="123" ht="20.25" customHeight="1">
      <c r="A123" s="146" t="s">
        <v>800</v>
      </c>
      <c r="B123" s="73" t="s">
        <v>675</v>
      </c>
      <c r="C123" s="73"/>
      <c r="D123" s="74">
        <v>44676.0</v>
      </c>
      <c r="E123" s="73" t="s">
        <v>676</v>
      </c>
      <c r="F123" s="73">
        <v>332.0</v>
      </c>
      <c r="G123" s="73">
        <v>71.0</v>
      </c>
      <c r="H123" s="73">
        <v>11.0</v>
      </c>
      <c r="I123" s="178">
        <v>0.033132531</v>
      </c>
      <c r="J123" s="73">
        <v>10.0</v>
      </c>
      <c r="K123" s="73">
        <v>0.0</v>
      </c>
      <c r="L123" s="73">
        <v>0.0</v>
      </c>
      <c r="M123" s="73"/>
      <c r="N123" s="77">
        <f t="shared" si="13"/>
        <v>0.06325301205</v>
      </c>
      <c r="O123" s="45" t="str">
        <f t="shared" si="1"/>
        <v>Apr-2022</v>
      </c>
      <c r="P123" s="45">
        <f t="shared" si="2"/>
        <v>21</v>
      </c>
      <c r="Q123" s="45">
        <f t="shared" si="3"/>
        <v>18</v>
      </c>
      <c r="R123" s="45">
        <f t="shared" si="4"/>
        <v>2022</v>
      </c>
      <c r="S123" s="73" t="s">
        <v>372</v>
      </c>
      <c r="T123" s="39" t="s">
        <v>31</v>
      </c>
      <c r="U123" s="39" t="s">
        <v>31</v>
      </c>
      <c r="V123" s="51"/>
      <c r="W123" s="172">
        <f t="shared" si="5"/>
        <v>0.1612593206</v>
      </c>
    </row>
    <row r="124" ht="20.25" customHeight="1">
      <c r="A124" s="146" t="s">
        <v>801</v>
      </c>
      <c r="B124" s="174" t="s">
        <v>675</v>
      </c>
      <c r="C124" s="174"/>
      <c r="D124" s="176">
        <v>44689.0</v>
      </c>
      <c r="E124" s="174" t="s">
        <v>676</v>
      </c>
      <c r="F124" s="174">
        <v>778.0</v>
      </c>
      <c r="G124" s="177"/>
      <c r="H124" s="73">
        <v>239.0</v>
      </c>
      <c r="I124" s="177">
        <v>0.307197958</v>
      </c>
      <c r="J124" s="174">
        <v>8.0</v>
      </c>
      <c r="K124" s="174">
        <v>0.0</v>
      </c>
      <c r="L124" s="174">
        <v>0.0</v>
      </c>
      <c r="M124" s="174"/>
      <c r="N124" s="77">
        <f t="shared" si="13"/>
        <v>0.3174807198</v>
      </c>
      <c r="O124" s="45" t="str">
        <f t="shared" si="1"/>
        <v>May-2022</v>
      </c>
      <c r="P124" s="45">
        <f t="shared" si="2"/>
        <v>247</v>
      </c>
      <c r="Q124" s="45">
        <f t="shared" si="3"/>
        <v>19</v>
      </c>
      <c r="R124" s="45">
        <f t="shared" si="4"/>
        <v>2022</v>
      </c>
      <c r="S124" s="174"/>
      <c r="T124" s="39" t="s">
        <v>25</v>
      </c>
      <c r="U124" s="39" t="s">
        <v>29</v>
      </c>
      <c r="V124" s="51"/>
      <c r="W124" s="172">
        <f t="shared" si="5"/>
        <v>0.1279940721</v>
      </c>
    </row>
    <row r="125" ht="20.25" customHeight="1">
      <c r="A125" s="146" t="s">
        <v>802</v>
      </c>
      <c r="B125" s="174" t="s">
        <v>675</v>
      </c>
      <c r="C125" s="174"/>
      <c r="D125" s="176">
        <v>44691.0</v>
      </c>
      <c r="E125" s="174" t="s">
        <v>676</v>
      </c>
      <c r="F125" s="174">
        <v>630.0</v>
      </c>
      <c r="G125" s="174">
        <v>9.0</v>
      </c>
      <c r="H125" s="73">
        <v>14.0</v>
      </c>
      <c r="I125" s="177">
        <v>0.022222223</v>
      </c>
      <c r="J125" s="174">
        <v>18.0</v>
      </c>
      <c r="K125" s="174">
        <v>0.0</v>
      </c>
      <c r="L125" s="174">
        <v>0.0</v>
      </c>
      <c r="M125" s="174"/>
      <c r="N125" s="77">
        <f t="shared" si="13"/>
        <v>0.05079365079</v>
      </c>
      <c r="O125" s="45" t="str">
        <f t="shared" si="1"/>
        <v>May-2022</v>
      </c>
      <c r="P125" s="45">
        <f t="shared" si="2"/>
        <v>32</v>
      </c>
      <c r="Q125" s="45">
        <f t="shared" si="3"/>
        <v>20</v>
      </c>
      <c r="R125" s="45">
        <f t="shared" si="4"/>
        <v>2022</v>
      </c>
      <c r="S125" s="174" t="s">
        <v>681</v>
      </c>
      <c r="T125" s="39" t="s">
        <v>25</v>
      </c>
      <c r="U125" s="39" t="s">
        <v>70</v>
      </c>
      <c r="V125" s="51"/>
      <c r="W125" s="172">
        <f t="shared" si="5"/>
        <v>0.1078279028</v>
      </c>
    </row>
    <row r="126" ht="20.25" customHeight="1">
      <c r="A126" s="146" t="s">
        <v>803</v>
      </c>
      <c r="B126" s="174" t="s">
        <v>675</v>
      </c>
      <c r="C126" s="174"/>
      <c r="D126" s="176">
        <v>44692.0</v>
      </c>
      <c r="E126" s="174" t="s">
        <v>676</v>
      </c>
      <c r="F126" s="174">
        <v>1586.0</v>
      </c>
      <c r="G126" s="177"/>
      <c r="H126" s="73">
        <v>576.0</v>
      </c>
      <c r="I126" s="177">
        <v>0.363177806</v>
      </c>
      <c r="J126" s="174">
        <v>39.0</v>
      </c>
      <c r="K126" s="174">
        <v>0.0</v>
      </c>
      <c r="L126" s="174">
        <v>0.0</v>
      </c>
      <c r="M126" s="174"/>
      <c r="N126" s="77">
        <f t="shared" si="13"/>
        <v>0.3877679697</v>
      </c>
      <c r="O126" s="45" t="str">
        <f t="shared" si="1"/>
        <v>May-2022</v>
      </c>
      <c r="P126" s="45">
        <f t="shared" si="2"/>
        <v>615</v>
      </c>
      <c r="Q126" s="45">
        <f t="shared" si="3"/>
        <v>20</v>
      </c>
      <c r="R126" s="45">
        <f t="shared" si="4"/>
        <v>2022</v>
      </c>
      <c r="S126" s="174"/>
      <c r="T126" s="39" t="s">
        <v>25</v>
      </c>
      <c r="U126" s="39" t="s">
        <v>70</v>
      </c>
      <c r="V126" s="51"/>
      <c r="W126" s="172">
        <f t="shared" si="5"/>
        <v>0.1084162812</v>
      </c>
    </row>
    <row r="127" ht="20.25" customHeight="1">
      <c r="A127" s="146" t="s">
        <v>804</v>
      </c>
      <c r="B127" s="174" t="s">
        <v>675</v>
      </c>
      <c r="C127" s="174"/>
      <c r="D127" s="176">
        <v>44692.0</v>
      </c>
      <c r="E127" s="174" t="s">
        <v>676</v>
      </c>
      <c r="F127" s="174">
        <v>1581.0</v>
      </c>
      <c r="G127" s="174">
        <v>41.0</v>
      </c>
      <c r="H127" s="73">
        <v>58.0</v>
      </c>
      <c r="I127" s="177">
        <v>0.036685642</v>
      </c>
      <c r="J127" s="174">
        <v>59.0</v>
      </c>
      <c r="K127" s="174">
        <v>0.0</v>
      </c>
      <c r="L127" s="174">
        <v>0.0</v>
      </c>
      <c r="M127" s="174"/>
      <c r="N127" s="77">
        <f t="shared" si="13"/>
        <v>0.07400379507</v>
      </c>
      <c r="O127" s="45" t="str">
        <f t="shared" si="1"/>
        <v>May-2022</v>
      </c>
      <c r="P127" s="45">
        <f t="shared" si="2"/>
        <v>117</v>
      </c>
      <c r="Q127" s="45">
        <f t="shared" si="3"/>
        <v>20</v>
      </c>
      <c r="R127" s="45">
        <f t="shared" si="4"/>
        <v>2022</v>
      </c>
      <c r="S127" s="174" t="s">
        <v>681</v>
      </c>
      <c r="T127" s="39" t="s">
        <v>25</v>
      </c>
      <c r="U127" s="39" t="s">
        <v>70</v>
      </c>
      <c r="V127" s="174"/>
      <c r="W127" s="172">
        <f t="shared" si="5"/>
        <v>0.09648097814</v>
      </c>
    </row>
    <row r="128" ht="20.25" customHeight="1">
      <c r="A128" s="146" t="s">
        <v>805</v>
      </c>
      <c r="B128" s="174" t="s">
        <v>675</v>
      </c>
      <c r="C128" s="39"/>
      <c r="D128" s="176">
        <v>44634.0</v>
      </c>
      <c r="E128" s="174" t="s">
        <v>676</v>
      </c>
      <c r="F128" s="174">
        <v>577.0</v>
      </c>
      <c r="G128" s="174">
        <v>33.0</v>
      </c>
      <c r="H128" s="73">
        <v>25.0</v>
      </c>
      <c r="I128" s="177">
        <v>0.043327555</v>
      </c>
      <c r="J128" s="174">
        <v>9.0</v>
      </c>
      <c r="K128" s="174">
        <v>0.0</v>
      </c>
      <c r="L128" s="174">
        <v>1.0</v>
      </c>
      <c r="M128" s="174"/>
      <c r="N128" s="77">
        <f t="shared" si="13"/>
        <v>0.06065857886</v>
      </c>
      <c r="O128" s="45" t="str">
        <f t="shared" si="1"/>
        <v>Mar-2022</v>
      </c>
      <c r="P128" s="45">
        <f t="shared" si="2"/>
        <v>35</v>
      </c>
      <c r="Q128" s="45">
        <f t="shared" si="3"/>
        <v>12</v>
      </c>
      <c r="R128" s="45">
        <f t="shared" si="4"/>
        <v>2022</v>
      </c>
      <c r="S128" s="174" t="s">
        <v>681</v>
      </c>
      <c r="T128" s="39" t="s">
        <v>31</v>
      </c>
      <c r="U128" s="39" t="s">
        <v>103</v>
      </c>
      <c r="V128" s="51"/>
      <c r="W128" s="172">
        <f t="shared" si="5"/>
        <v>0.0966227348</v>
      </c>
    </row>
    <row r="129" ht="20.25" customHeight="1">
      <c r="A129" s="146" t="s">
        <v>806</v>
      </c>
      <c r="B129" s="174" t="s">
        <v>675</v>
      </c>
      <c r="C129" s="174"/>
      <c r="D129" s="176">
        <v>44694.0</v>
      </c>
      <c r="E129" s="174" t="s">
        <v>676</v>
      </c>
      <c r="F129" s="174">
        <v>1106.0</v>
      </c>
      <c r="G129" s="177"/>
      <c r="H129" s="73">
        <v>60.0</v>
      </c>
      <c r="I129" s="177">
        <v>0.054249547</v>
      </c>
      <c r="J129" s="174">
        <v>20.0</v>
      </c>
      <c r="K129" s="174">
        <v>52.0</v>
      </c>
      <c r="L129" s="174">
        <v>1.0</v>
      </c>
      <c r="M129" s="174"/>
      <c r="N129" s="77">
        <f t="shared" si="13"/>
        <v>0.1202531646</v>
      </c>
      <c r="O129" s="45" t="str">
        <f t="shared" si="1"/>
        <v>May-2022</v>
      </c>
      <c r="P129" s="45">
        <f t="shared" si="2"/>
        <v>133</v>
      </c>
      <c r="Q129" s="45">
        <f t="shared" si="3"/>
        <v>20</v>
      </c>
      <c r="R129" s="45">
        <f t="shared" si="4"/>
        <v>2022</v>
      </c>
      <c r="S129" s="174"/>
      <c r="T129" s="39" t="s">
        <v>25</v>
      </c>
      <c r="U129" s="39" t="s">
        <v>193</v>
      </c>
      <c r="V129" s="51"/>
      <c r="W129" s="172">
        <f t="shared" si="5"/>
        <v>0.08209886691</v>
      </c>
    </row>
    <row r="130" ht="20.25" customHeight="1">
      <c r="A130" s="146" t="s">
        <v>807</v>
      </c>
      <c r="B130" s="73" t="s">
        <v>675</v>
      </c>
      <c r="C130" s="73"/>
      <c r="D130" s="74">
        <v>44610.0</v>
      </c>
      <c r="E130" s="73" t="s">
        <v>676</v>
      </c>
      <c r="F130" s="73">
        <v>471.0</v>
      </c>
      <c r="G130" s="73">
        <v>70.0</v>
      </c>
      <c r="H130" s="73">
        <v>12.0</v>
      </c>
      <c r="I130" s="178">
        <v>0.025477707</v>
      </c>
      <c r="J130" s="73">
        <v>16.0</v>
      </c>
      <c r="K130" s="73">
        <v>0.0</v>
      </c>
      <c r="L130" s="73">
        <v>0.0</v>
      </c>
      <c r="M130" s="73"/>
      <c r="N130" s="77">
        <f t="shared" si="13"/>
        <v>0.05944798301</v>
      </c>
      <c r="O130" s="45" t="str">
        <f t="shared" si="1"/>
        <v>Feb-2022</v>
      </c>
      <c r="P130" s="45">
        <f t="shared" si="2"/>
        <v>28</v>
      </c>
      <c r="Q130" s="45">
        <f t="shared" si="3"/>
        <v>8</v>
      </c>
      <c r="R130" s="45">
        <f t="shared" si="4"/>
        <v>2022</v>
      </c>
      <c r="S130" s="73" t="s">
        <v>372</v>
      </c>
      <c r="T130" s="39" t="s">
        <v>31</v>
      </c>
      <c r="U130" s="45" t="s">
        <v>45</v>
      </c>
      <c r="V130" s="51"/>
      <c r="W130" s="172">
        <f t="shared" si="5"/>
        <v>0.08118907392</v>
      </c>
    </row>
    <row r="131" ht="20.25" customHeight="1">
      <c r="A131" s="146" t="s">
        <v>808</v>
      </c>
      <c r="B131" s="174" t="s">
        <v>675</v>
      </c>
      <c r="C131" s="174"/>
      <c r="D131" s="176">
        <v>44694.0</v>
      </c>
      <c r="E131" s="174" t="s">
        <v>676</v>
      </c>
      <c r="F131" s="174">
        <v>1305.0</v>
      </c>
      <c r="G131" s="174">
        <v>262.0</v>
      </c>
      <c r="H131" s="73">
        <v>40.0</v>
      </c>
      <c r="I131" s="177">
        <v>0.03065134</v>
      </c>
      <c r="J131" s="174">
        <v>18.0</v>
      </c>
      <c r="K131" s="174">
        <v>1.0</v>
      </c>
      <c r="L131" s="174">
        <v>1.0</v>
      </c>
      <c r="M131" s="174"/>
      <c r="N131" s="77">
        <f t="shared" si="13"/>
        <v>0.04597701149</v>
      </c>
      <c r="O131" s="45" t="str">
        <f t="shared" si="1"/>
        <v>May-2022</v>
      </c>
      <c r="P131" s="45">
        <f t="shared" si="2"/>
        <v>60</v>
      </c>
      <c r="Q131" s="45">
        <f t="shared" si="3"/>
        <v>20</v>
      </c>
      <c r="R131" s="45">
        <f t="shared" si="4"/>
        <v>2022</v>
      </c>
      <c r="S131" s="174" t="s">
        <v>372</v>
      </c>
      <c r="T131" s="39" t="s">
        <v>25</v>
      </c>
      <c r="U131" s="39" t="s">
        <v>41</v>
      </c>
      <c r="V131" s="174"/>
      <c r="W131" s="172">
        <f t="shared" si="5"/>
        <v>0.08012324781</v>
      </c>
    </row>
    <row r="132" ht="20.25" customHeight="1">
      <c r="A132" s="146" t="s">
        <v>809</v>
      </c>
      <c r="B132" s="73" t="s">
        <v>675</v>
      </c>
      <c r="C132" s="73"/>
      <c r="D132" s="74">
        <v>44673.0</v>
      </c>
      <c r="E132" s="73" t="s">
        <v>676</v>
      </c>
      <c r="F132" s="73">
        <v>864.0</v>
      </c>
      <c r="G132" s="73"/>
      <c r="H132" s="73">
        <v>26.0</v>
      </c>
      <c r="I132" s="178">
        <v>0.030092593</v>
      </c>
      <c r="J132" s="73">
        <v>25.0</v>
      </c>
      <c r="K132" s="73">
        <v>0.0</v>
      </c>
      <c r="L132" s="73">
        <v>0.0</v>
      </c>
      <c r="M132" s="73"/>
      <c r="N132" s="77">
        <f t="shared" si="13"/>
        <v>0.05902777778</v>
      </c>
      <c r="O132" s="45" t="str">
        <f t="shared" si="1"/>
        <v>Apr-2022</v>
      </c>
      <c r="P132" s="45">
        <f t="shared" si="2"/>
        <v>51</v>
      </c>
      <c r="Q132" s="45">
        <f t="shared" si="3"/>
        <v>17</v>
      </c>
      <c r="R132" s="45">
        <f t="shared" si="4"/>
        <v>2022</v>
      </c>
      <c r="S132" s="73"/>
      <c r="T132" s="39" t="s">
        <v>31</v>
      </c>
      <c r="U132" s="39" t="s">
        <v>33</v>
      </c>
      <c r="V132" s="51"/>
      <c r="W132" s="172">
        <f t="shared" si="5"/>
        <v>0.08761118536</v>
      </c>
    </row>
    <row r="133" ht="20.25" customHeight="1">
      <c r="A133" s="146" t="s">
        <v>810</v>
      </c>
      <c r="B133" s="174" t="s">
        <v>675</v>
      </c>
      <c r="C133" s="174"/>
      <c r="D133" s="176">
        <v>44696.0</v>
      </c>
      <c r="E133" s="174" t="s">
        <v>676</v>
      </c>
      <c r="F133" s="174">
        <v>487.0</v>
      </c>
      <c r="G133" s="177"/>
      <c r="H133" s="73">
        <v>102.0</v>
      </c>
      <c r="I133" s="177">
        <v>0.209445581</v>
      </c>
      <c r="J133" s="174">
        <v>7.0</v>
      </c>
      <c r="K133" s="174">
        <v>0.0</v>
      </c>
      <c r="L133" s="174">
        <v>1.0</v>
      </c>
      <c r="M133" s="174"/>
      <c r="N133" s="77">
        <f t="shared" si="13"/>
        <v>0.2258726899</v>
      </c>
      <c r="O133" s="45" t="str">
        <f t="shared" si="1"/>
        <v>May-2022</v>
      </c>
      <c r="P133" s="45">
        <f t="shared" si="2"/>
        <v>110</v>
      </c>
      <c r="Q133" s="45">
        <f t="shared" si="3"/>
        <v>20</v>
      </c>
      <c r="R133" s="45">
        <f t="shared" si="4"/>
        <v>2022</v>
      </c>
      <c r="S133" s="174"/>
      <c r="T133" s="39" t="s">
        <v>25</v>
      </c>
      <c r="U133" s="39" t="s">
        <v>29</v>
      </c>
      <c r="V133" s="51"/>
      <c r="W133" s="172">
        <f t="shared" si="5"/>
        <v>0.100542262</v>
      </c>
    </row>
    <row r="134" ht="20.25" customHeight="1">
      <c r="A134" s="146" t="s">
        <v>811</v>
      </c>
      <c r="B134" s="174" t="s">
        <v>675</v>
      </c>
      <c r="C134" s="174"/>
      <c r="D134" s="176">
        <v>44697.0</v>
      </c>
      <c r="E134" s="174" t="s">
        <v>676</v>
      </c>
      <c r="F134" s="174">
        <v>557.0</v>
      </c>
      <c r="G134" s="177"/>
      <c r="H134" s="73">
        <v>11.0</v>
      </c>
      <c r="I134" s="177">
        <v>0.019748654</v>
      </c>
      <c r="J134" s="174">
        <v>8.0</v>
      </c>
      <c r="K134" s="174">
        <v>0.0</v>
      </c>
      <c r="L134" s="174">
        <v>0.0</v>
      </c>
      <c r="M134" s="174"/>
      <c r="N134" s="77">
        <f t="shared" si="13"/>
        <v>0.03411131059</v>
      </c>
      <c r="O134" s="45" t="str">
        <f t="shared" si="1"/>
        <v>May-2022</v>
      </c>
      <c r="P134" s="45">
        <f t="shared" si="2"/>
        <v>19</v>
      </c>
      <c r="Q134" s="45">
        <f t="shared" si="3"/>
        <v>21</v>
      </c>
      <c r="R134" s="45">
        <f t="shared" si="4"/>
        <v>2022</v>
      </c>
      <c r="S134" s="174"/>
      <c r="T134" s="39" t="s">
        <v>25</v>
      </c>
      <c r="U134" s="39" t="s">
        <v>26</v>
      </c>
      <c r="V134" s="51"/>
      <c r="W134" s="172">
        <f t="shared" si="5"/>
        <v>0.1008077542</v>
      </c>
    </row>
    <row r="135" ht="20.25" customHeight="1">
      <c r="A135" s="146" t="s">
        <v>812</v>
      </c>
      <c r="B135" s="174" t="s">
        <v>675</v>
      </c>
      <c r="C135" s="174"/>
      <c r="D135" s="176">
        <v>44698.0</v>
      </c>
      <c r="E135" s="174" t="s">
        <v>676</v>
      </c>
      <c r="F135" s="174">
        <v>305.0</v>
      </c>
      <c r="G135" s="177"/>
      <c r="H135" s="73">
        <v>6.0</v>
      </c>
      <c r="I135" s="177">
        <v>0.019672131</v>
      </c>
      <c r="J135" s="174">
        <v>5.0</v>
      </c>
      <c r="K135" s="174">
        <v>0.0</v>
      </c>
      <c r="L135" s="174">
        <v>1.0</v>
      </c>
      <c r="M135" s="174"/>
      <c r="N135" s="77">
        <f t="shared" si="13"/>
        <v>0.0393442623</v>
      </c>
      <c r="O135" s="45" t="str">
        <f t="shared" si="1"/>
        <v>May-2022</v>
      </c>
      <c r="P135" s="45">
        <f t="shared" si="2"/>
        <v>12</v>
      </c>
      <c r="Q135" s="45">
        <f t="shared" si="3"/>
        <v>21</v>
      </c>
      <c r="R135" s="45">
        <f t="shared" si="4"/>
        <v>2022</v>
      </c>
      <c r="S135" s="174"/>
      <c r="T135" s="39" t="s">
        <v>25</v>
      </c>
      <c r="U135" s="39" t="s">
        <v>26</v>
      </c>
      <c r="V135" s="51"/>
      <c r="W135" s="172">
        <f t="shared" si="5"/>
        <v>0.1004062217</v>
      </c>
    </row>
    <row r="136" ht="20.25" customHeight="1">
      <c r="A136" s="146" t="s">
        <v>813</v>
      </c>
      <c r="B136" s="174" t="s">
        <v>675</v>
      </c>
      <c r="C136" s="174"/>
      <c r="D136" s="176">
        <v>44701.0</v>
      </c>
      <c r="E136" s="174" t="s">
        <v>676</v>
      </c>
      <c r="F136" s="174">
        <v>614.0</v>
      </c>
      <c r="G136" s="177"/>
      <c r="H136" s="73">
        <v>16.0</v>
      </c>
      <c r="I136" s="177">
        <v>0.026058631</v>
      </c>
      <c r="J136" s="174">
        <v>13.0</v>
      </c>
      <c r="K136" s="174">
        <v>0.0</v>
      </c>
      <c r="L136" s="174">
        <v>0.0</v>
      </c>
      <c r="M136" s="174"/>
      <c r="N136" s="77">
        <f t="shared" si="13"/>
        <v>0.04723127036</v>
      </c>
      <c r="O136" s="45" t="str">
        <f t="shared" si="1"/>
        <v>May-2022</v>
      </c>
      <c r="P136" s="45">
        <f t="shared" si="2"/>
        <v>29</v>
      </c>
      <c r="Q136" s="45">
        <f t="shared" si="3"/>
        <v>21</v>
      </c>
      <c r="R136" s="45">
        <f t="shared" si="4"/>
        <v>2022</v>
      </c>
      <c r="S136" s="174"/>
      <c r="T136" s="39" t="s">
        <v>25</v>
      </c>
      <c r="U136" s="39" t="s">
        <v>171</v>
      </c>
      <c r="V136" s="51"/>
      <c r="W136" s="172">
        <f t="shared" si="5"/>
        <v>0.09281532437</v>
      </c>
    </row>
    <row r="137" ht="20.25" customHeight="1">
      <c r="A137" s="146" t="s">
        <v>814</v>
      </c>
      <c r="B137" s="51" t="s">
        <v>675</v>
      </c>
      <c r="C137" s="49"/>
      <c r="D137" s="173">
        <v>44714.0</v>
      </c>
      <c r="E137" s="174" t="s">
        <v>676</v>
      </c>
      <c r="F137" s="51">
        <v>549.0</v>
      </c>
      <c r="G137" s="51" t="s">
        <v>685</v>
      </c>
      <c r="H137" s="175">
        <v>14.0</v>
      </c>
      <c r="I137" s="154">
        <v>0.025500910356640816</v>
      </c>
      <c r="J137" s="51">
        <v>15.0</v>
      </c>
      <c r="K137" s="51">
        <v>0.0</v>
      </c>
      <c r="L137" s="51">
        <v>0.0</v>
      </c>
      <c r="M137" s="49" t="s">
        <v>685</v>
      </c>
      <c r="N137" s="154">
        <v>0.05282331630587578</v>
      </c>
      <c r="O137" s="45" t="str">
        <f t="shared" si="1"/>
        <v>Jun-2022</v>
      </c>
      <c r="P137" s="45">
        <f t="shared" si="2"/>
        <v>29</v>
      </c>
      <c r="Q137" s="45">
        <f t="shared" si="3"/>
        <v>23</v>
      </c>
      <c r="R137" s="45">
        <f t="shared" si="4"/>
        <v>2022</v>
      </c>
      <c r="S137" s="51"/>
      <c r="T137" s="51" t="s">
        <v>31</v>
      </c>
      <c r="U137" s="36" t="s">
        <v>45</v>
      </c>
      <c r="V137" s="51" t="s">
        <v>815</v>
      </c>
      <c r="W137" s="172">
        <f t="shared" si="5"/>
        <v>0.09332663955</v>
      </c>
    </row>
    <row r="138" ht="20.25" customHeight="1">
      <c r="A138" s="146" t="s">
        <v>816</v>
      </c>
      <c r="B138" s="174" t="s">
        <v>675</v>
      </c>
      <c r="C138" s="174"/>
      <c r="D138" s="176">
        <v>44701.0</v>
      </c>
      <c r="E138" s="174" t="s">
        <v>676</v>
      </c>
      <c r="F138" s="174">
        <v>504.0</v>
      </c>
      <c r="G138" s="174">
        <v>85.0</v>
      </c>
      <c r="H138" s="73">
        <v>10.0</v>
      </c>
      <c r="I138" s="177">
        <v>0.019841271</v>
      </c>
      <c r="J138" s="174">
        <v>10.0</v>
      </c>
      <c r="K138" s="174">
        <v>0.0</v>
      </c>
      <c r="L138" s="174">
        <v>0.0</v>
      </c>
      <c r="M138" s="174"/>
      <c r="N138" s="77">
        <f t="shared" ref="N138:N144" si="14">P138/F138</f>
        <v>0.03968253968</v>
      </c>
      <c r="O138" s="45" t="str">
        <f t="shared" si="1"/>
        <v>May-2022</v>
      </c>
      <c r="P138" s="45">
        <f t="shared" si="2"/>
        <v>20</v>
      </c>
      <c r="Q138" s="45">
        <f t="shared" si="3"/>
        <v>21</v>
      </c>
      <c r="R138" s="45">
        <f t="shared" si="4"/>
        <v>2022</v>
      </c>
      <c r="S138" s="174" t="s">
        <v>372</v>
      </c>
      <c r="T138" s="39" t="s">
        <v>25</v>
      </c>
      <c r="U138" s="39" t="s">
        <v>70</v>
      </c>
      <c r="V138" s="51"/>
      <c r="W138" s="172">
        <f t="shared" si="5"/>
        <v>0.09338055924</v>
      </c>
    </row>
    <row r="139" ht="20.25" customHeight="1">
      <c r="A139" s="146" t="s">
        <v>817</v>
      </c>
      <c r="B139" s="174" t="s">
        <v>675</v>
      </c>
      <c r="C139" s="174"/>
      <c r="D139" s="176">
        <v>44703.0</v>
      </c>
      <c r="E139" s="174" t="s">
        <v>676</v>
      </c>
      <c r="F139" s="174">
        <v>481.0</v>
      </c>
      <c r="G139" s="177"/>
      <c r="H139" s="73">
        <v>83.0</v>
      </c>
      <c r="I139" s="177">
        <v>0.172557175</v>
      </c>
      <c r="J139" s="174">
        <v>9.0</v>
      </c>
      <c r="K139" s="174">
        <v>0.0</v>
      </c>
      <c r="L139" s="174">
        <v>0.0</v>
      </c>
      <c r="M139" s="174"/>
      <c r="N139" s="77">
        <f t="shared" si="14"/>
        <v>0.1912681913</v>
      </c>
      <c r="O139" s="45" t="str">
        <f t="shared" si="1"/>
        <v>May-2022</v>
      </c>
      <c r="P139" s="45">
        <f t="shared" si="2"/>
        <v>92</v>
      </c>
      <c r="Q139" s="45">
        <f t="shared" si="3"/>
        <v>21</v>
      </c>
      <c r="R139" s="45">
        <f t="shared" si="4"/>
        <v>2022</v>
      </c>
      <c r="S139" s="174"/>
      <c r="T139" s="39" t="s">
        <v>25</v>
      </c>
      <c r="U139" s="39" t="s">
        <v>29</v>
      </c>
      <c r="V139" s="51"/>
      <c r="W139" s="172">
        <f t="shared" si="5"/>
        <v>0.09294655974</v>
      </c>
    </row>
    <row r="140" ht="20.25" customHeight="1">
      <c r="A140" s="146" t="s">
        <v>818</v>
      </c>
      <c r="B140" s="174" t="s">
        <v>675</v>
      </c>
      <c r="C140" s="174"/>
      <c r="D140" s="176">
        <v>44704.0</v>
      </c>
      <c r="E140" s="174" t="s">
        <v>676</v>
      </c>
      <c r="F140" s="174">
        <v>333.0</v>
      </c>
      <c r="G140" s="174">
        <v>56.0</v>
      </c>
      <c r="H140" s="73">
        <v>7.0</v>
      </c>
      <c r="I140" s="177">
        <v>0.021021022</v>
      </c>
      <c r="J140" s="174">
        <v>5.0</v>
      </c>
      <c r="K140" s="174">
        <v>0.0</v>
      </c>
      <c r="L140" s="174">
        <v>0.0</v>
      </c>
      <c r="M140" s="174"/>
      <c r="N140" s="77">
        <f t="shared" si="14"/>
        <v>0.03603603604</v>
      </c>
      <c r="O140" s="45" t="str">
        <f t="shared" si="1"/>
        <v>May-2022</v>
      </c>
      <c r="P140" s="45">
        <f t="shared" si="2"/>
        <v>12</v>
      </c>
      <c r="Q140" s="45">
        <f t="shared" si="3"/>
        <v>22</v>
      </c>
      <c r="R140" s="45">
        <f t="shared" si="4"/>
        <v>2022</v>
      </c>
      <c r="S140" s="174" t="s">
        <v>372</v>
      </c>
      <c r="T140" s="39" t="s">
        <v>25</v>
      </c>
      <c r="U140" s="39" t="s">
        <v>70</v>
      </c>
      <c r="V140" s="51"/>
      <c r="W140" s="172">
        <f t="shared" si="5"/>
        <v>0.09283473105</v>
      </c>
    </row>
    <row r="141" ht="20.25" customHeight="1">
      <c r="A141" s="146" t="s">
        <v>819</v>
      </c>
      <c r="B141" s="174" t="s">
        <v>675</v>
      </c>
      <c r="C141" s="39"/>
      <c r="D141" s="176">
        <v>44626.0</v>
      </c>
      <c r="E141" s="174" t="s">
        <v>676</v>
      </c>
      <c r="F141" s="174">
        <v>461.0</v>
      </c>
      <c r="G141" s="174">
        <v>63.0</v>
      </c>
      <c r="H141" s="73">
        <v>16.0</v>
      </c>
      <c r="I141" s="177">
        <v>0.034707159</v>
      </c>
      <c r="J141" s="174">
        <v>10.0</v>
      </c>
      <c r="K141" s="174">
        <v>0.0</v>
      </c>
      <c r="L141" s="174">
        <v>0.0</v>
      </c>
      <c r="M141" s="174"/>
      <c r="N141" s="77">
        <f t="shared" si="14"/>
        <v>0.05639913232</v>
      </c>
      <c r="O141" s="45" t="str">
        <f t="shared" si="1"/>
        <v>Mar-2022</v>
      </c>
      <c r="P141" s="45">
        <f t="shared" si="2"/>
        <v>26</v>
      </c>
      <c r="Q141" s="45">
        <f t="shared" si="3"/>
        <v>10</v>
      </c>
      <c r="R141" s="45">
        <f t="shared" si="4"/>
        <v>2022</v>
      </c>
      <c r="S141" s="174" t="s">
        <v>372</v>
      </c>
      <c r="T141" s="39" t="s">
        <v>31</v>
      </c>
      <c r="U141" s="39" t="s">
        <v>31</v>
      </c>
      <c r="V141" s="51"/>
      <c r="W141" s="172">
        <f t="shared" si="5"/>
        <v>0.09402958509</v>
      </c>
    </row>
    <row r="142" ht="20.25" customHeight="1">
      <c r="A142" s="146" t="s">
        <v>820</v>
      </c>
      <c r="B142" s="174" t="s">
        <v>675</v>
      </c>
      <c r="C142" s="39"/>
      <c r="D142" s="176">
        <v>44648.0</v>
      </c>
      <c r="E142" s="174" t="s">
        <v>676</v>
      </c>
      <c r="F142" s="174">
        <v>461.0</v>
      </c>
      <c r="G142" s="174"/>
      <c r="H142" s="73">
        <v>13.0</v>
      </c>
      <c r="I142" s="177">
        <v>0.028199567</v>
      </c>
      <c r="J142" s="174">
        <v>12.0</v>
      </c>
      <c r="K142" s="174">
        <v>0.0</v>
      </c>
      <c r="L142" s="174">
        <v>1.0</v>
      </c>
      <c r="M142" s="174"/>
      <c r="N142" s="77">
        <f t="shared" si="14"/>
        <v>0.05639913232</v>
      </c>
      <c r="O142" s="45" t="str">
        <f t="shared" si="1"/>
        <v>Mar-2022</v>
      </c>
      <c r="P142" s="45">
        <f t="shared" si="2"/>
        <v>26</v>
      </c>
      <c r="Q142" s="45">
        <f t="shared" si="3"/>
        <v>14</v>
      </c>
      <c r="R142" s="45">
        <f t="shared" si="4"/>
        <v>2022</v>
      </c>
      <c r="S142" s="174"/>
      <c r="T142" s="39" t="s">
        <v>31</v>
      </c>
      <c r="U142" s="39" t="s">
        <v>31</v>
      </c>
      <c r="V142" s="51"/>
      <c r="W142" s="172">
        <f t="shared" si="5"/>
        <v>0.1029823057</v>
      </c>
    </row>
    <row r="143" ht="20.25" customHeight="1">
      <c r="A143" s="146" t="s">
        <v>821</v>
      </c>
      <c r="B143" s="174" t="s">
        <v>675</v>
      </c>
      <c r="C143" s="174"/>
      <c r="D143" s="176">
        <v>44705.0</v>
      </c>
      <c r="E143" s="174" t="s">
        <v>676</v>
      </c>
      <c r="F143" s="174">
        <v>478.0</v>
      </c>
      <c r="G143" s="177"/>
      <c r="H143" s="73">
        <v>160.0</v>
      </c>
      <c r="I143" s="177">
        <v>0.334728032</v>
      </c>
      <c r="J143" s="174">
        <v>12.0</v>
      </c>
      <c r="K143" s="174">
        <v>0.0</v>
      </c>
      <c r="L143" s="174">
        <v>0.0</v>
      </c>
      <c r="M143" s="174"/>
      <c r="N143" s="77">
        <f t="shared" si="14"/>
        <v>0.359832636</v>
      </c>
      <c r="O143" s="45" t="str">
        <f t="shared" si="1"/>
        <v>May-2022</v>
      </c>
      <c r="P143" s="45">
        <f t="shared" si="2"/>
        <v>172</v>
      </c>
      <c r="Q143" s="45">
        <f t="shared" si="3"/>
        <v>22</v>
      </c>
      <c r="R143" s="45">
        <f t="shared" si="4"/>
        <v>2022</v>
      </c>
      <c r="S143" s="174"/>
      <c r="T143" s="39" t="s">
        <v>25</v>
      </c>
      <c r="U143" s="39" t="s">
        <v>178</v>
      </c>
      <c r="V143" s="51"/>
      <c r="W143" s="172">
        <f t="shared" si="5"/>
        <v>0.1162318498</v>
      </c>
    </row>
    <row r="144" ht="20.25" customHeight="1">
      <c r="A144" s="146" t="s">
        <v>822</v>
      </c>
      <c r="B144" s="174" t="s">
        <v>675</v>
      </c>
      <c r="C144" s="174"/>
      <c r="D144" s="176">
        <v>44705.0</v>
      </c>
      <c r="E144" s="174" t="s">
        <v>676</v>
      </c>
      <c r="F144" s="174">
        <v>404.0</v>
      </c>
      <c r="G144" s="174">
        <v>7.0</v>
      </c>
      <c r="H144" s="73">
        <v>7.0</v>
      </c>
      <c r="I144" s="177">
        <v>0.017326733</v>
      </c>
      <c r="J144" s="174">
        <v>11.0</v>
      </c>
      <c r="K144" s="174">
        <v>0.0</v>
      </c>
      <c r="L144" s="174">
        <v>0.0</v>
      </c>
      <c r="M144" s="174"/>
      <c r="N144" s="77">
        <f t="shared" si="14"/>
        <v>0.04455445545</v>
      </c>
      <c r="O144" s="45" t="str">
        <f t="shared" si="1"/>
        <v>May-2022</v>
      </c>
      <c r="P144" s="45">
        <f t="shared" si="2"/>
        <v>18</v>
      </c>
      <c r="Q144" s="45">
        <f t="shared" si="3"/>
        <v>22</v>
      </c>
      <c r="R144" s="45">
        <f t="shared" si="4"/>
        <v>2022</v>
      </c>
      <c r="S144" s="174" t="s">
        <v>681</v>
      </c>
      <c r="T144" s="39" t="s">
        <v>25</v>
      </c>
      <c r="U144" s="39" t="s">
        <v>70</v>
      </c>
      <c r="V144" s="51"/>
      <c r="W144" s="172">
        <f t="shared" si="5"/>
        <v>0.1169656207</v>
      </c>
    </row>
    <row r="145" ht="20.25" customHeight="1">
      <c r="A145" s="146" t="s">
        <v>823</v>
      </c>
      <c r="B145" s="51" t="s">
        <v>675</v>
      </c>
      <c r="C145" s="49"/>
      <c r="D145" s="173">
        <v>44721.0</v>
      </c>
      <c r="E145" s="174" t="s">
        <v>676</v>
      </c>
      <c r="F145" s="51">
        <v>882.0</v>
      </c>
      <c r="G145" s="51" t="s">
        <v>685</v>
      </c>
      <c r="H145" s="175">
        <v>33.0</v>
      </c>
      <c r="I145" s="154">
        <v>0.03741496428847313</v>
      </c>
      <c r="J145" s="51">
        <v>18.0</v>
      </c>
      <c r="K145" s="51">
        <v>0.0</v>
      </c>
      <c r="L145" s="51">
        <v>0.0</v>
      </c>
      <c r="M145" s="49" t="s">
        <v>685</v>
      </c>
      <c r="N145" s="154">
        <v>0.05782312899827957</v>
      </c>
      <c r="O145" s="45" t="str">
        <f t="shared" si="1"/>
        <v>Jun-2022</v>
      </c>
      <c r="P145" s="45">
        <f t="shared" si="2"/>
        <v>51</v>
      </c>
      <c r="Q145" s="45">
        <f t="shared" si="3"/>
        <v>24</v>
      </c>
      <c r="R145" s="45">
        <f t="shared" si="4"/>
        <v>2022</v>
      </c>
      <c r="S145" s="51"/>
      <c r="T145" s="51" t="s">
        <v>31</v>
      </c>
      <c r="U145" s="51" t="s">
        <v>195</v>
      </c>
      <c r="V145" s="51" t="s">
        <v>815</v>
      </c>
      <c r="W145" s="172">
        <f t="shared" si="5"/>
        <v>0.1166390884</v>
      </c>
    </row>
    <row r="146" ht="20.25" customHeight="1">
      <c r="A146" s="146" t="s">
        <v>824</v>
      </c>
      <c r="B146" s="174" t="s">
        <v>675</v>
      </c>
      <c r="C146" s="174"/>
      <c r="D146" s="176">
        <v>44706.0</v>
      </c>
      <c r="E146" s="174" t="s">
        <v>676</v>
      </c>
      <c r="F146" s="174">
        <v>560.0</v>
      </c>
      <c r="G146" s="177"/>
      <c r="H146" s="73">
        <v>23.0</v>
      </c>
      <c r="I146" s="177">
        <v>0.04107143</v>
      </c>
      <c r="J146" s="174">
        <v>18.0</v>
      </c>
      <c r="K146" s="174">
        <v>1.0</v>
      </c>
      <c r="L146" s="174">
        <v>1.0</v>
      </c>
      <c r="M146" s="174"/>
      <c r="N146" s="77">
        <f t="shared" ref="N146:N153" si="15">P146/F146</f>
        <v>0.07678571429</v>
      </c>
      <c r="O146" s="45" t="str">
        <f t="shared" si="1"/>
        <v>May-2022</v>
      </c>
      <c r="P146" s="45">
        <f t="shared" si="2"/>
        <v>43</v>
      </c>
      <c r="Q146" s="45">
        <f t="shared" si="3"/>
        <v>22</v>
      </c>
      <c r="R146" s="45">
        <f t="shared" si="4"/>
        <v>2022</v>
      </c>
      <c r="S146" s="174"/>
      <c r="T146" s="39" t="s">
        <v>25</v>
      </c>
      <c r="U146" s="39" t="s">
        <v>41</v>
      </c>
      <c r="V146" s="51"/>
      <c r="W146" s="172">
        <f t="shared" si="5"/>
        <v>0.103117808</v>
      </c>
    </row>
    <row r="147" ht="20.25" customHeight="1">
      <c r="A147" s="146" t="s">
        <v>825</v>
      </c>
      <c r="B147" s="174" t="s">
        <v>675</v>
      </c>
      <c r="C147" s="174"/>
      <c r="D147" s="176">
        <v>44707.0</v>
      </c>
      <c r="E147" s="174" t="s">
        <v>676</v>
      </c>
      <c r="F147" s="174">
        <v>512.0</v>
      </c>
      <c r="G147" s="174">
        <v>141.0</v>
      </c>
      <c r="H147" s="73">
        <v>8.0</v>
      </c>
      <c r="I147" s="177">
        <v>0.015625</v>
      </c>
      <c r="J147" s="174">
        <v>14.0</v>
      </c>
      <c r="K147" s="174">
        <v>0.0</v>
      </c>
      <c r="L147" s="174">
        <v>0.0</v>
      </c>
      <c r="M147" s="174"/>
      <c r="N147" s="77">
        <f t="shared" si="15"/>
        <v>0.04296875</v>
      </c>
      <c r="O147" s="45" t="str">
        <f t="shared" si="1"/>
        <v>May-2022</v>
      </c>
      <c r="P147" s="45">
        <f t="shared" si="2"/>
        <v>22</v>
      </c>
      <c r="Q147" s="45">
        <f t="shared" si="3"/>
        <v>22</v>
      </c>
      <c r="R147" s="45">
        <f t="shared" si="4"/>
        <v>2022</v>
      </c>
      <c r="S147" s="174" t="s">
        <v>372</v>
      </c>
      <c r="T147" s="39" t="s">
        <v>25</v>
      </c>
      <c r="U147" s="39" t="s">
        <v>41</v>
      </c>
      <c r="V147" s="51"/>
      <c r="W147" s="172">
        <f t="shared" si="5"/>
        <v>0.1129056987</v>
      </c>
    </row>
    <row r="148" ht="20.25" customHeight="1">
      <c r="A148" s="146" t="s">
        <v>826</v>
      </c>
      <c r="B148" s="174" t="s">
        <v>675</v>
      </c>
      <c r="C148" s="39"/>
      <c r="D148" s="176">
        <v>44624.0</v>
      </c>
      <c r="E148" s="174" t="s">
        <v>676</v>
      </c>
      <c r="F148" s="174">
        <v>370.0</v>
      </c>
      <c r="G148" s="174">
        <v>15.0</v>
      </c>
      <c r="H148" s="73">
        <v>10.0</v>
      </c>
      <c r="I148" s="177">
        <v>0.027027028</v>
      </c>
      <c r="J148" s="174">
        <v>9.0</v>
      </c>
      <c r="K148" s="174">
        <v>0.0</v>
      </c>
      <c r="L148" s="174">
        <v>1.0</v>
      </c>
      <c r="M148" s="174"/>
      <c r="N148" s="77">
        <f t="shared" si="15"/>
        <v>0.05405405405</v>
      </c>
      <c r="O148" s="45" t="str">
        <f t="shared" si="1"/>
        <v>Mar-2022</v>
      </c>
      <c r="P148" s="45">
        <f t="shared" si="2"/>
        <v>20</v>
      </c>
      <c r="Q148" s="45">
        <f t="shared" si="3"/>
        <v>10</v>
      </c>
      <c r="R148" s="45">
        <f t="shared" si="4"/>
        <v>2022</v>
      </c>
      <c r="S148" s="174" t="s">
        <v>681</v>
      </c>
      <c r="T148" s="39" t="s">
        <v>31</v>
      </c>
      <c r="U148" s="39" t="s">
        <v>45</v>
      </c>
      <c r="V148" s="51"/>
      <c r="W148" s="172">
        <f t="shared" si="5"/>
        <v>0.1124682233</v>
      </c>
    </row>
    <row r="149" ht="20.25" customHeight="1">
      <c r="A149" s="146" t="s">
        <v>827</v>
      </c>
      <c r="B149" s="73" t="s">
        <v>675</v>
      </c>
      <c r="C149" s="73"/>
      <c r="D149" s="74">
        <v>44659.0</v>
      </c>
      <c r="E149" s="73" t="s">
        <v>676</v>
      </c>
      <c r="F149" s="73">
        <v>242.0</v>
      </c>
      <c r="G149" s="73">
        <v>6.0</v>
      </c>
      <c r="H149" s="73">
        <v>5.0</v>
      </c>
      <c r="I149" s="178">
        <v>0.020661157</v>
      </c>
      <c r="J149" s="73">
        <v>6.0</v>
      </c>
      <c r="K149" s="73">
        <v>0.0</v>
      </c>
      <c r="L149" s="73">
        <v>2.0</v>
      </c>
      <c r="M149" s="73"/>
      <c r="N149" s="77">
        <f t="shared" si="15"/>
        <v>0.05371900826</v>
      </c>
      <c r="O149" s="45" t="str">
        <f t="shared" si="1"/>
        <v>Apr-2022</v>
      </c>
      <c r="P149" s="45">
        <f t="shared" si="2"/>
        <v>13</v>
      </c>
      <c r="Q149" s="45">
        <f t="shared" si="3"/>
        <v>15</v>
      </c>
      <c r="R149" s="45">
        <f t="shared" si="4"/>
        <v>2022</v>
      </c>
      <c r="S149" s="73" t="s">
        <v>681</v>
      </c>
      <c r="T149" s="39" t="s">
        <v>31</v>
      </c>
      <c r="U149" s="39" t="s">
        <v>66</v>
      </c>
      <c r="V149" s="51"/>
      <c r="W149" s="172">
        <f t="shared" si="5"/>
        <v>0.1205194852</v>
      </c>
    </row>
    <row r="150" ht="20.25" customHeight="1">
      <c r="A150" s="146" t="s">
        <v>828</v>
      </c>
      <c r="B150" s="73" t="s">
        <v>675</v>
      </c>
      <c r="C150" s="73"/>
      <c r="D150" s="74">
        <v>44663.0</v>
      </c>
      <c r="E150" s="73" t="s">
        <v>676</v>
      </c>
      <c r="F150" s="73">
        <v>471.0</v>
      </c>
      <c r="G150" s="73"/>
      <c r="H150" s="73">
        <v>14.0</v>
      </c>
      <c r="I150" s="178">
        <v>0.029723991</v>
      </c>
      <c r="J150" s="73">
        <v>11.0</v>
      </c>
      <c r="K150" s="73">
        <v>0.0</v>
      </c>
      <c r="L150" s="73">
        <v>0.0</v>
      </c>
      <c r="M150" s="73"/>
      <c r="N150" s="77">
        <f t="shared" si="15"/>
        <v>0.05307855626</v>
      </c>
      <c r="O150" s="45" t="str">
        <f t="shared" si="1"/>
        <v>Apr-2022</v>
      </c>
      <c r="P150" s="45">
        <f t="shared" si="2"/>
        <v>25</v>
      </c>
      <c r="Q150" s="45">
        <f t="shared" si="3"/>
        <v>16</v>
      </c>
      <c r="R150" s="45">
        <f t="shared" si="4"/>
        <v>2022</v>
      </c>
      <c r="S150" s="73"/>
      <c r="T150" s="39" t="s">
        <v>31</v>
      </c>
      <c r="U150" s="39" t="s">
        <v>33</v>
      </c>
      <c r="V150" s="51"/>
      <c r="W150" s="172">
        <f t="shared" si="5"/>
        <v>0.1216408704</v>
      </c>
    </row>
    <row r="151" ht="20.25" customHeight="1">
      <c r="A151" s="146" t="s">
        <v>829</v>
      </c>
      <c r="B151" s="174" t="s">
        <v>675</v>
      </c>
      <c r="C151" s="174"/>
      <c r="D151" s="176">
        <v>44707.0</v>
      </c>
      <c r="E151" s="174" t="s">
        <v>676</v>
      </c>
      <c r="F151" s="174">
        <v>249.0</v>
      </c>
      <c r="G151" s="177"/>
      <c r="H151" s="73">
        <v>3.0</v>
      </c>
      <c r="I151" s="177">
        <v>0.012048192</v>
      </c>
      <c r="J151" s="174">
        <v>6.0</v>
      </c>
      <c r="K151" s="174">
        <v>0.0</v>
      </c>
      <c r="L151" s="174">
        <v>0.0</v>
      </c>
      <c r="M151" s="174"/>
      <c r="N151" s="77">
        <f t="shared" si="15"/>
        <v>0.03614457831</v>
      </c>
      <c r="O151" s="45" t="str">
        <f t="shared" si="1"/>
        <v>May-2022</v>
      </c>
      <c r="P151" s="45">
        <f t="shared" si="2"/>
        <v>9</v>
      </c>
      <c r="Q151" s="45">
        <f t="shared" si="3"/>
        <v>22</v>
      </c>
      <c r="R151" s="45">
        <f t="shared" si="4"/>
        <v>2022</v>
      </c>
      <c r="S151" s="174"/>
      <c r="T151" s="39" t="s">
        <v>25</v>
      </c>
      <c r="U151" s="39" t="s">
        <v>26</v>
      </c>
      <c r="V151" s="51"/>
      <c r="W151" s="172">
        <f t="shared" si="5"/>
        <v>0.1222720605</v>
      </c>
    </row>
    <row r="152" ht="20.25" customHeight="1">
      <c r="A152" s="146" t="s">
        <v>830</v>
      </c>
      <c r="B152" s="174" t="s">
        <v>675</v>
      </c>
      <c r="C152" s="174"/>
      <c r="D152" s="176">
        <v>44708.0</v>
      </c>
      <c r="E152" s="174" t="s">
        <v>676</v>
      </c>
      <c r="F152" s="174">
        <v>824.0</v>
      </c>
      <c r="G152" s="177"/>
      <c r="H152" s="73">
        <v>221.0</v>
      </c>
      <c r="I152" s="177">
        <v>0.268203884</v>
      </c>
      <c r="J152" s="174">
        <v>20.0</v>
      </c>
      <c r="K152" s="174">
        <v>0.0</v>
      </c>
      <c r="L152" s="174">
        <v>0.0</v>
      </c>
      <c r="M152" s="174"/>
      <c r="N152" s="77">
        <f t="shared" si="15"/>
        <v>0.2924757282</v>
      </c>
      <c r="O152" s="45" t="str">
        <f t="shared" si="1"/>
        <v>May-2022</v>
      </c>
      <c r="P152" s="45">
        <f t="shared" si="2"/>
        <v>241</v>
      </c>
      <c r="Q152" s="45">
        <f t="shared" si="3"/>
        <v>22</v>
      </c>
      <c r="R152" s="45">
        <f t="shared" si="4"/>
        <v>2022</v>
      </c>
      <c r="S152" s="174"/>
      <c r="T152" s="39" t="s">
        <v>25</v>
      </c>
      <c r="U152" s="39" t="s">
        <v>33</v>
      </c>
      <c r="V152" s="51"/>
      <c r="W152" s="172">
        <f t="shared" si="5"/>
        <v>0.1220959678</v>
      </c>
    </row>
    <row r="153" ht="20.25" customHeight="1">
      <c r="A153" s="146" t="s">
        <v>831</v>
      </c>
      <c r="B153" s="174" t="s">
        <v>675</v>
      </c>
      <c r="C153" s="174"/>
      <c r="D153" s="176">
        <v>44710.0</v>
      </c>
      <c r="E153" s="174" t="s">
        <v>676</v>
      </c>
      <c r="F153" s="174">
        <v>765.0</v>
      </c>
      <c r="G153" s="177"/>
      <c r="H153" s="73">
        <v>258.0</v>
      </c>
      <c r="I153" s="177">
        <v>0.337254912</v>
      </c>
      <c r="J153" s="174">
        <v>14.0</v>
      </c>
      <c r="K153" s="174">
        <v>1.0</v>
      </c>
      <c r="L153" s="174">
        <v>0.0</v>
      </c>
      <c r="M153" s="174"/>
      <c r="N153" s="77">
        <f t="shared" si="15"/>
        <v>0.3568627451</v>
      </c>
      <c r="O153" s="45" t="str">
        <f t="shared" si="1"/>
        <v>May-2022</v>
      </c>
      <c r="P153" s="45">
        <f t="shared" si="2"/>
        <v>273</v>
      </c>
      <c r="Q153" s="45">
        <f t="shared" si="3"/>
        <v>22</v>
      </c>
      <c r="R153" s="45">
        <f t="shared" si="4"/>
        <v>2022</v>
      </c>
      <c r="S153" s="174"/>
      <c r="T153" s="39" t="s">
        <v>25</v>
      </c>
      <c r="U153" s="39" t="s">
        <v>29</v>
      </c>
      <c r="V153" s="51"/>
      <c r="W153" s="172">
        <f t="shared" si="5"/>
        <v>0.1214988245</v>
      </c>
    </row>
    <row r="154" ht="20.25" customHeight="1">
      <c r="A154" s="146" t="s">
        <v>832</v>
      </c>
      <c r="B154" s="51" t="s">
        <v>675</v>
      </c>
      <c r="C154" s="49"/>
      <c r="D154" s="173">
        <v>44736.0</v>
      </c>
      <c r="E154" s="174" t="s">
        <v>676</v>
      </c>
      <c r="F154" s="51">
        <v>384.0</v>
      </c>
      <c r="G154" s="51" t="s">
        <v>685</v>
      </c>
      <c r="H154" s="175">
        <v>9.0</v>
      </c>
      <c r="I154" s="154">
        <v>0.0234375</v>
      </c>
      <c r="J154" s="51">
        <v>10.0</v>
      </c>
      <c r="K154" s="51">
        <v>0.0</v>
      </c>
      <c r="L154" s="51">
        <v>1.0</v>
      </c>
      <c r="M154" s="49" t="s">
        <v>685</v>
      </c>
      <c r="N154" s="154">
        <v>0.0520833320915699</v>
      </c>
      <c r="O154" s="45" t="str">
        <f t="shared" si="1"/>
        <v>Jun-2022</v>
      </c>
      <c r="P154" s="45">
        <f t="shared" si="2"/>
        <v>20</v>
      </c>
      <c r="Q154" s="45">
        <f t="shared" si="3"/>
        <v>26</v>
      </c>
      <c r="R154" s="45">
        <f t="shared" si="4"/>
        <v>2022</v>
      </c>
      <c r="S154" s="51"/>
      <c r="T154" s="51" t="s">
        <v>31</v>
      </c>
      <c r="U154" s="36" t="s">
        <v>45</v>
      </c>
      <c r="V154" s="51" t="s">
        <v>815</v>
      </c>
      <c r="W154" s="172">
        <f t="shared" si="5"/>
        <v>0.1319982594</v>
      </c>
    </row>
    <row r="155" ht="20.25" customHeight="1">
      <c r="A155" s="146" t="s">
        <v>833</v>
      </c>
      <c r="B155" s="174" t="s">
        <v>675</v>
      </c>
      <c r="C155" s="174"/>
      <c r="D155" s="176">
        <v>44711.0</v>
      </c>
      <c r="E155" s="174" t="s">
        <v>676</v>
      </c>
      <c r="F155" s="174">
        <v>482.0</v>
      </c>
      <c r="G155" s="177"/>
      <c r="H155" s="73">
        <v>11.0</v>
      </c>
      <c r="I155" s="177">
        <v>0.022821577</v>
      </c>
      <c r="J155" s="174">
        <v>13.0</v>
      </c>
      <c r="K155" s="174">
        <v>0.0</v>
      </c>
      <c r="L155" s="174">
        <v>0.0</v>
      </c>
      <c r="M155" s="174"/>
      <c r="N155" s="77">
        <f t="shared" ref="N155:N157" si="16">P155/F155</f>
        <v>0.04979253112</v>
      </c>
      <c r="O155" s="45" t="str">
        <f t="shared" si="1"/>
        <v>May-2022</v>
      </c>
      <c r="P155" s="45">
        <f t="shared" si="2"/>
        <v>24</v>
      </c>
      <c r="Q155" s="45">
        <f t="shared" si="3"/>
        <v>23</v>
      </c>
      <c r="R155" s="45">
        <f t="shared" si="4"/>
        <v>2022</v>
      </c>
      <c r="S155" s="174"/>
      <c r="T155" s="39" t="s">
        <v>25</v>
      </c>
      <c r="U155" s="39" t="s">
        <v>171</v>
      </c>
      <c r="V155" s="51"/>
      <c r="W155" s="172">
        <f t="shared" si="5"/>
        <v>0.131594026</v>
      </c>
    </row>
    <row r="156" ht="20.25" customHeight="1">
      <c r="A156" s="146" t="s">
        <v>834</v>
      </c>
      <c r="B156" s="73" t="s">
        <v>675</v>
      </c>
      <c r="C156" s="73"/>
      <c r="D156" s="74">
        <v>44671.0</v>
      </c>
      <c r="E156" s="73" t="s">
        <v>676</v>
      </c>
      <c r="F156" s="73">
        <v>312.0</v>
      </c>
      <c r="G156" s="73">
        <v>2.0</v>
      </c>
      <c r="H156" s="73">
        <v>5.0</v>
      </c>
      <c r="I156" s="178">
        <v>0.016025642</v>
      </c>
      <c r="J156" s="73">
        <v>11.0</v>
      </c>
      <c r="K156" s="73">
        <v>0.0</v>
      </c>
      <c r="L156" s="73">
        <v>0.0</v>
      </c>
      <c r="M156" s="73"/>
      <c r="N156" s="77">
        <f t="shared" si="16"/>
        <v>0.05128205128</v>
      </c>
      <c r="O156" s="45" t="str">
        <f t="shared" si="1"/>
        <v>Apr-2022</v>
      </c>
      <c r="P156" s="45">
        <f t="shared" si="2"/>
        <v>16</v>
      </c>
      <c r="Q156" s="45">
        <f t="shared" si="3"/>
        <v>17</v>
      </c>
      <c r="R156" s="45">
        <f t="shared" si="4"/>
        <v>2022</v>
      </c>
      <c r="S156" s="73" t="s">
        <v>681</v>
      </c>
      <c r="T156" s="39" t="s">
        <v>31</v>
      </c>
      <c r="U156" s="39" t="s">
        <v>31</v>
      </c>
      <c r="V156" s="51"/>
      <c r="W156" s="172">
        <f t="shared" si="5"/>
        <v>0.1271773118</v>
      </c>
    </row>
    <row r="157" ht="20.25" customHeight="1">
      <c r="A157" s="146" t="s">
        <v>835</v>
      </c>
      <c r="B157" s="174" t="s">
        <v>675</v>
      </c>
      <c r="C157" s="174"/>
      <c r="D157" s="176">
        <v>44711.0</v>
      </c>
      <c r="E157" s="174" t="s">
        <v>676</v>
      </c>
      <c r="F157" s="174">
        <v>327.0</v>
      </c>
      <c r="G157" s="174">
        <v>7.0</v>
      </c>
      <c r="H157" s="73">
        <v>10.0</v>
      </c>
      <c r="I157" s="177">
        <v>0.03058104</v>
      </c>
      <c r="J157" s="174">
        <v>5.0</v>
      </c>
      <c r="K157" s="174">
        <v>0.0</v>
      </c>
      <c r="L157" s="174">
        <v>0.0</v>
      </c>
      <c r="M157" s="174"/>
      <c r="N157" s="77">
        <f t="shared" si="16"/>
        <v>0.04587155963</v>
      </c>
      <c r="O157" s="45" t="str">
        <f t="shared" si="1"/>
        <v>May-2022</v>
      </c>
      <c r="P157" s="45">
        <f t="shared" si="2"/>
        <v>15</v>
      </c>
      <c r="Q157" s="45">
        <f t="shared" si="3"/>
        <v>23</v>
      </c>
      <c r="R157" s="45">
        <f t="shared" si="4"/>
        <v>2022</v>
      </c>
      <c r="S157" s="174" t="s">
        <v>681</v>
      </c>
      <c r="T157" s="39" t="s">
        <v>25</v>
      </c>
      <c r="U157" s="39" t="s">
        <v>33</v>
      </c>
      <c r="V157" s="51"/>
      <c r="W157" s="172">
        <f t="shared" si="5"/>
        <v>0.1424047973</v>
      </c>
    </row>
    <row r="158" ht="20.25" customHeight="1">
      <c r="A158" s="146" t="s">
        <v>836</v>
      </c>
      <c r="B158" s="51" t="s">
        <v>675</v>
      </c>
      <c r="C158" s="49"/>
      <c r="D158" s="173">
        <v>44713.0</v>
      </c>
      <c r="E158" s="174" t="s">
        <v>676</v>
      </c>
      <c r="F158" s="51">
        <v>616.0</v>
      </c>
      <c r="G158" s="51" t="s">
        <v>685</v>
      </c>
      <c r="H158" s="175">
        <v>8.0</v>
      </c>
      <c r="I158" s="154">
        <v>0.012987012974917889</v>
      </c>
      <c r="J158" s="51">
        <v>17.0</v>
      </c>
      <c r="K158" s="51">
        <v>0.0</v>
      </c>
      <c r="L158" s="51">
        <v>0.0</v>
      </c>
      <c r="M158" s="49" t="s">
        <v>685</v>
      </c>
      <c r="N158" s="154">
        <v>0.040584415197372437</v>
      </c>
      <c r="O158" s="45" t="str">
        <f t="shared" si="1"/>
        <v>Jun-2022</v>
      </c>
      <c r="P158" s="45">
        <f t="shared" si="2"/>
        <v>25</v>
      </c>
      <c r="Q158" s="45">
        <f t="shared" si="3"/>
        <v>23</v>
      </c>
      <c r="R158" s="45">
        <f t="shared" si="4"/>
        <v>2022</v>
      </c>
      <c r="S158" s="51"/>
      <c r="T158" s="51" t="s">
        <v>25</v>
      </c>
      <c r="U158" s="51" t="s">
        <v>26</v>
      </c>
      <c r="V158" s="51" t="s">
        <v>815</v>
      </c>
      <c r="W158" s="172">
        <f t="shared" si="5"/>
        <v>0.1434332231</v>
      </c>
    </row>
    <row r="159" ht="20.25" customHeight="1">
      <c r="A159" s="146" t="s">
        <v>837</v>
      </c>
      <c r="B159" s="51" t="s">
        <v>675</v>
      </c>
      <c r="C159" s="175"/>
      <c r="D159" s="173">
        <v>44713.0</v>
      </c>
      <c r="E159" s="174" t="s">
        <v>676</v>
      </c>
      <c r="F159" s="51">
        <v>349.0</v>
      </c>
      <c r="G159" s="51">
        <v>53.0</v>
      </c>
      <c r="H159" s="175">
        <v>7.0</v>
      </c>
      <c r="I159" s="154">
        <v>0.020057305693626404</v>
      </c>
      <c r="J159" s="51">
        <v>6.0</v>
      </c>
      <c r="K159" s="51">
        <v>0.0</v>
      </c>
      <c r="L159" s="51">
        <v>0.0</v>
      </c>
      <c r="M159" s="49" t="s">
        <v>685</v>
      </c>
      <c r="N159" s="154">
        <v>0.037249282002449036</v>
      </c>
      <c r="O159" s="45" t="str">
        <f t="shared" si="1"/>
        <v>Jun-2022</v>
      </c>
      <c r="P159" s="45">
        <f t="shared" si="2"/>
        <v>13</v>
      </c>
      <c r="Q159" s="45">
        <f t="shared" si="3"/>
        <v>23</v>
      </c>
      <c r="R159" s="45">
        <f t="shared" si="4"/>
        <v>2022</v>
      </c>
      <c r="S159" s="174" t="s">
        <v>372</v>
      </c>
      <c r="T159" s="51" t="s">
        <v>25</v>
      </c>
      <c r="U159" s="51" t="s">
        <v>41</v>
      </c>
      <c r="V159" s="51" t="str">
        <f>S159</f>
        <v>Video</v>
      </c>
      <c r="W159" s="172">
        <f t="shared" si="5"/>
        <v>0.1437256368</v>
      </c>
    </row>
    <row r="160" ht="20.25" customHeight="1">
      <c r="A160" s="146" t="s">
        <v>838</v>
      </c>
      <c r="B160" s="73" t="s">
        <v>675</v>
      </c>
      <c r="C160" s="73"/>
      <c r="D160" s="74">
        <v>44596.0</v>
      </c>
      <c r="E160" s="73" t="s">
        <v>676</v>
      </c>
      <c r="F160" s="73">
        <v>398.0</v>
      </c>
      <c r="G160" s="73">
        <v>57.0</v>
      </c>
      <c r="H160" s="73">
        <v>7.0</v>
      </c>
      <c r="I160" s="178">
        <v>0.017587939</v>
      </c>
      <c r="J160" s="73">
        <v>13.0</v>
      </c>
      <c r="K160" s="73">
        <v>0.0</v>
      </c>
      <c r="L160" s="73">
        <v>0.0</v>
      </c>
      <c r="M160" s="73"/>
      <c r="N160" s="77">
        <f>P160/F160</f>
        <v>0.05025125628</v>
      </c>
      <c r="O160" s="45" t="str">
        <f t="shared" si="1"/>
        <v>Feb-2022</v>
      </c>
      <c r="P160" s="45">
        <f t="shared" si="2"/>
        <v>20</v>
      </c>
      <c r="Q160" s="45">
        <f t="shared" si="3"/>
        <v>6</v>
      </c>
      <c r="R160" s="45">
        <f t="shared" si="4"/>
        <v>2022</v>
      </c>
      <c r="S160" s="73" t="s">
        <v>372</v>
      </c>
      <c r="T160" s="39" t="s">
        <v>31</v>
      </c>
      <c r="U160" s="45" t="s">
        <v>31</v>
      </c>
      <c r="V160" s="51"/>
      <c r="W160" s="172">
        <f t="shared" si="5"/>
        <v>0.1436012538</v>
      </c>
    </row>
    <row r="161" ht="20.25" customHeight="1">
      <c r="A161" s="146" t="s">
        <v>839</v>
      </c>
      <c r="B161" s="51" t="s">
        <v>675</v>
      </c>
      <c r="C161" s="49"/>
      <c r="D161" s="173">
        <v>44715.0</v>
      </c>
      <c r="E161" s="174" t="s">
        <v>676</v>
      </c>
      <c r="F161" s="51">
        <v>536.0</v>
      </c>
      <c r="G161" s="51">
        <v>12.0</v>
      </c>
      <c r="H161" s="175">
        <v>18.0</v>
      </c>
      <c r="I161" s="154">
        <v>0.033582091331481934</v>
      </c>
      <c r="J161" s="51">
        <v>17.0</v>
      </c>
      <c r="K161" s="51">
        <v>0.0</v>
      </c>
      <c r="L161" s="51">
        <v>1.0</v>
      </c>
      <c r="M161" s="49" t="s">
        <v>685</v>
      </c>
      <c r="N161" s="154">
        <v>0.06716418266296387</v>
      </c>
      <c r="O161" s="45" t="str">
        <f t="shared" si="1"/>
        <v>Jun-2022</v>
      </c>
      <c r="P161" s="45">
        <f t="shared" si="2"/>
        <v>36</v>
      </c>
      <c r="Q161" s="45">
        <f t="shared" si="3"/>
        <v>23</v>
      </c>
      <c r="R161" s="45">
        <f t="shared" si="4"/>
        <v>2022</v>
      </c>
      <c r="S161" s="174" t="s">
        <v>681</v>
      </c>
      <c r="T161" s="25" t="s">
        <v>25</v>
      </c>
      <c r="U161" s="36" t="s">
        <v>70</v>
      </c>
      <c r="V161" s="51" t="str">
        <f>S161</f>
        <v>Article</v>
      </c>
      <c r="W161" s="172">
        <f t="shared" si="5"/>
        <v>0.1433670048</v>
      </c>
    </row>
    <row r="162" ht="20.25" customHeight="1">
      <c r="A162" s="146" t="s">
        <v>840</v>
      </c>
      <c r="B162" s="51" t="s">
        <v>675</v>
      </c>
      <c r="C162" s="49"/>
      <c r="D162" s="173">
        <v>44715.0</v>
      </c>
      <c r="E162" s="174" t="s">
        <v>676</v>
      </c>
      <c r="F162" s="51">
        <v>1206.0</v>
      </c>
      <c r="G162" s="51" t="s">
        <v>685</v>
      </c>
      <c r="H162" s="175">
        <v>450.0</v>
      </c>
      <c r="I162" s="154">
        <v>0.3731343150138855</v>
      </c>
      <c r="J162" s="51">
        <v>28.0</v>
      </c>
      <c r="K162" s="51">
        <v>0.0</v>
      </c>
      <c r="L162" s="51">
        <v>1.0</v>
      </c>
      <c r="M162" s="49" t="s">
        <v>685</v>
      </c>
      <c r="N162" s="154">
        <v>0.3971807658672333</v>
      </c>
      <c r="O162" s="45" t="str">
        <f t="shared" si="1"/>
        <v>Jun-2022</v>
      </c>
      <c r="P162" s="45">
        <f t="shared" si="2"/>
        <v>479</v>
      </c>
      <c r="Q162" s="45">
        <f t="shared" si="3"/>
        <v>23</v>
      </c>
      <c r="R162" s="45">
        <f t="shared" si="4"/>
        <v>2022</v>
      </c>
      <c r="S162" s="51"/>
      <c r="T162" s="25" t="s">
        <v>25</v>
      </c>
      <c r="U162" s="36" t="s">
        <v>70</v>
      </c>
      <c r="V162" s="51" t="s">
        <v>655</v>
      </c>
      <c r="W162" s="172">
        <f t="shared" si="5"/>
        <v>0.1436028732</v>
      </c>
    </row>
    <row r="163" ht="20.25" customHeight="1">
      <c r="A163" s="146" t="s">
        <v>841</v>
      </c>
      <c r="B163" s="51" t="s">
        <v>675</v>
      </c>
      <c r="C163" s="49"/>
      <c r="D163" s="173">
        <v>44717.0</v>
      </c>
      <c r="E163" s="174" t="s">
        <v>676</v>
      </c>
      <c r="F163" s="51">
        <v>851.0</v>
      </c>
      <c r="G163" s="51" t="s">
        <v>685</v>
      </c>
      <c r="H163" s="175">
        <v>281.0</v>
      </c>
      <c r="I163" s="154">
        <v>0.3301997780799866</v>
      </c>
      <c r="J163" s="51">
        <v>9.0</v>
      </c>
      <c r="K163" s="51">
        <v>0.0</v>
      </c>
      <c r="L163" s="51">
        <v>0.0</v>
      </c>
      <c r="M163" s="49" t="s">
        <v>685</v>
      </c>
      <c r="N163" s="154">
        <v>0.3407755494117737</v>
      </c>
      <c r="O163" s="45" t="str">
        <f t="shared" si="1"/>
        <v>Jun-2022</v>
      </c>
      <c r="P163" s="45">
        <f t="shared" si="2"/>
        <v>290</v>
      </c>
      <c r="Q163" s="45">
        <f t="shared" si="3"/>
        <v>23</v>
      </c>
      <c r="R163" s="45">
        <f t="shared" si="4"/>
        <v>2022</v>
      </c>
      <c r="S163" s="51"/>
      <c r="T163" s="25" t="s">
        <v>25</v>
      </c>
      <c r="U163" s="51" t="s">
        <v>29</v>
      </c>
      <c r="V163" s="51" t="s">
        <v>655</v>
      </c>
      <c r="W163" s="172">
        <f t="shared" si="5"/>
        <v>0.1519844662</v>
      </c>
    </row>
    <row r="164" ht="20.25" customHeight="1">
      <c r="A164" s="146" t="s">
        <v>842</v>
      </c>
      <c r="B164" s="51" t="s">
        <v>675</v>
      </c>
      <c r="C164" s="49"/>
      <c r="D164" s="173">
        <v>44720.0</v>
      </c>
      <c r="E164" s="174" t="s">
        <v>676</v>
      </c>
      <c r="F164" s="51">
        <v>464.0</v>
      </c>
      <c r="G164" s="51" t="s">
        <v>685</v>
      </c>
      <c r="H164" s="175">
        <v>20.0</v>
      </c>
      <c r="I164" s="154">
        <v>0.043103449046611786</v>
      </c>
      <c r="J164" s="51">
        <v>13.0</v>
      </c>
      <c r="K164" s="51">
        <v>1.0</v>
      </c>
      <c r="L164" s="51">
        <v>0.0</v>
      </c>
      <c r="M164" s="49" t="s">
        <v>685</v>
      </c>
      <c r="N164" s="154">
        <v>0.0732758641242981</v>
      </c>
      <c r="O164" s="45" t="str">
        <f t="shared" si="1"/>
        <v>Jun-2022</v>
      </c>
      <c r="P164" s="45">
        <f t="shared" si="2"/>
        <v>34</v>
      </c>
      <c r="Q164" s="45">
        <f t="shared" si="3"/>
        <v>24</v>
      </c>
      <c r="R164" s="45">
        <f t="shared" si="4"/>
        <v>2022</v>
      </c>
      <c r="S164" s="51"/>
      <c r="T164" s="25" t="s">
        <v>25</v>
      </c>
      <c r="U164" s="51" t="s">
        <v>193</v>
      </c>
      <c r="V164" s="51" t="s">
        <v>815</v>
      </c>
      <c r="W164" s="172">
        <f t="shared" si="5"/>
        <v>0.1515847633</v>
      </c>
    </row>
    <row r="165" ht="20.25" customHeight="1">
      <c r="A165" s="146" t="s">
        <v>843</v>
      </c>
      <c r="B165" s="174" t="s">
        <v>675</v>
      </c>
      <c r="C165" s="174"/>
      <c r="D165" s="176">
        <v>44701.0</v>
      </c>
      <c r="E165" s="174" t="s">
        <v>676</v>
      </c>
      <c r="F165" s="174">
        <v>225.0</v>
      </c>
      <c r="G165" s="177"/>
      <c r="H165" s="73">
        <v>5.0</v>
      </c>
      <c r="I165" s="177">
        <v>0.022222223</v>
      </c>
      <c r="J165" s="174">
        <v>6.0</v>
      </c>
      <c r="K165" s="174">
        <v>0.0</v>
      </c>
      <c r="L165" s="174">
        <v>0.0</v>
      </c>
      <c r="M165" s="174"/>
      <c r="N165" s="77">
        <f t="shared" ref="N165:N166" si="17">P165/F165</f>
        <v>0.04888888889</v>
      </c>
      <c r="O165" s="45" t="str">
        <f t="shared" si="1"/>
        <v>May-2022</v>
      </c>
      <c r="P165" s="45">
        <f t="shared" si="2"/>
        <v>11</v>
      </c>
      <c r="Q165" s="45">
        <f t="shared" si="3"/>
        <v>21</v>
      </c>
      <c r="R165" s="45">
        <f t="shared" si="4"/>
        <v>2022</v>
      </c>
      <c r="S165" s="174"/>
      <c r="T165" s="39" t="s">
        <v>31</v>
      </c>
      <c r="U165" s="39" t="s">
        <v>33</v>
      </c>
      <c r="V165" s="51"/>
      <c r="W165" s="172">
        <f t="shared" si="5"/>
        <v>0.1484018636</v>
      </c>
    </row>
    <row r="166" ht="20.25" customHeight="1">
      <c r="A166" s="146" t="s">
        <v>844</v>
      </c>
      <c r="B166" s="174" t="s">
        <v>675</v>
      </c>
      <c r="C166" s="39"/>
      <c r="D166" s="176">
        <v>44624.0</v>
      </c>
      <c r="E166" s="174" t="s">
        <v>676</v>
      </c>
      <c r="F166" s="174">
        <v>389.0</v>
      </c>
      <c r="G166" s="174">
        <v>37.0</v>
      </c>
      <c r="H166" s="73">
        <v>13.0</v>
      </c>
      <c r="I166" s="177">
        <v>0.033419024</v>
      </c>
      <c r="J166" s="174">
        <v>6.0</v>
      </c>
      <c r="K166" s="174">
        <v>0.0</v>
      </c>
      <c r="L166" s="174">
        <v>0.0</v>
      </c>
      <c r="M166" s="174"/>
      <c r="N166" s="77">
        <f t="shared" si="17"/>
        <v>0.04884318766</v>
      </c>
      <c r="O166" s="45" t="str">
        <f t="shared" si="1"/>
        <v>Mar-2022</v>
      </c>
      <c r="P166" s="45">
        <f t="shared" si="2"/>
        <v>19</v>
      </c>
      <c r="Q166" s="45">
        <f t="shared" si="3"/>
        <v>10</v>
      </c>
      <c r="R166" s="45">
        <f t="shared" si="4"/>
        <v>2022</v>
      </c>
      <c r="S166" s="174" t="s">
        <v>372</v>
      </c>
      <c r="T166" s="39" t="s">
        <v>31</v>
      </c>
      <c r="U166" s="39" t="s">
        <v>31</v>
      </c>
      <c r="V166" s="51"/>
      <c r="W166" s="172">
        <f t="shared" si="5"/>
        <v>0.1496576272</v>
      </c>
    </row>
    <row r="167" ht="20.25" customHeight="1">
      <c r="A167" s="146" t="s">
        <v>845</v>
      </c>
      <c r="B167" s="51" t="s">
        <v>675</v>
      </c>
      <c r="C167" s="49"/>
      <c r="D167" s="173">
        <v>44723.0</v>
      </c>
      <c r="E167" s="174" t="s">
        <v>676</v>
      </c>
      <c r="F167" s="51">
        <v>864.0</v>
      </c>
      <c r="G167" s="51" t="s">
        <v>685</v>
      </c>
      <c r="H167" s="175">
        <v>219.0</v>
      </c>
      <c r="I167" s="154">
        <v>0.2534722089767456</v>
      </c>
      <c r="J167" s="51">
        <v>13.0</v>
      </c>
      <c r="K167" s="51">
        <v>0.0</v>
      </c>
      <c r="L167" s="51">
        <v>1.0</v>
      </c>
      <c r="M167" s="49" t="s">
        <v>685</v>
      </c>
      <c r="N167" s="154">
        <v>0.26967594027519226</v>
      </c>
      <c r="O167" s="45" t="str">
        <f t="shared" si="1"/>
        <v>Jun-2022</v>
      </c>
      <c r="P167" s="45">
        <f t="shared" si="2"/>
        <v>233</v>
      </c>
      <c r="Q167" s="45">
        <f t="shared" si="3"/>
        <v>24</v>
      </c>
      <c r="R167" s="45">
        <f t="shared" si="4"/>
        <v>2022</v>
      </c>
      <c r="S167" s="51"/>
      <c r="T167" s="51" t="s">
        <v>25</v>
      </c>
      <c r="U167" s="36" t="s">
        <v>191</v>
      </c>
      <c r="V167" s="51" t="s">
        <v>655</v>
      </c>
      <c r="W167" s="172">
        <f t="shared" si="5"/>
        <v>0.148992199</v>
      </c>
    </row>
    <row r="168" ht="20.25" customHeight="1">
      <c r="A168" s="146" t="s">
        <v>846</v>
      </c>
      <c r="B168" s="73" t="s">
        <v>675</v>
      </c>
      <c r="C168" s="73"/>
      <c r="D168" s="74">
        <v>44598.0</v>
      </c>
      <c r="E168" s="73" t="s">
        <v>676</v>
      </c>
      <c r="F168" s="73">
        <v>335.0</v>
      </c>
      <c r="G168" s="73">
        <v>51.0</v>
      </c>
      <c r="H168" s="73">
        <v>5.0</v>
      </c>
      <c r="I168" s="178">
        <v>0.014925373</v>
      </c>
      <c r="J168" s="73">
        <v>11.0</v>
      </c>
      <c r="K168" s="73">
        <v>0.0</v>
      </c>
      <c r="L168" s="73">
        <v>0.0</v>
      </c>
      <c r="M168" s="73"/>
      <c r="N168" s="77">
        <f>P168/F168</f>
        <v>0.04776119403</v>
      </c>
      <c r="O168" s="45" t="str">
        <f t="shared" si="1"/>
        <v>Feb-2022</v>
      </c>
      <c r="P168" s="45">
        <f t="shared" si="2"/>
        <v>16</v>
      </c>
      <c r="Q168" s="45">
        <f t="shared" si="3"/>
        <v>6</v>
      </c>
      <c r="R168" s="45">
        <f t="shared" si="4"/>
        <v>2022</v>
      </c>
      <c r="S168" s="73" t="s">
        <v>372</v>
      </c>
      <c r="T168" s="39" t="s">
        <v>31</v>
      </c>
      <c r="U168" s="45" t="s">
        <v>31</v>
      </c>
      <c r="V168" s="51"/>
      <c r="W168" s="172">
        <f t="shared" si="5"/>
        <v>0.1664659577</v>
      </c>
    </row>
    <row r="169" ht="20.25" customHeight="1">
      <c r="A169" s="146" t="s">
        <v>847</v>
      </c>
      <c r="B169" s="51" t="s">
        <v>675</v>
      </c>
      <c r="C169" s="49"/>
      <c r="D169" s="173">
        <v>44731.0</v>
      </c>
      <c r="E169" s="174" t="s">
        <v>676</v>
      </c>
      <c r="F169" s="51">
        <v>794.0</v>
      </c>
      <c r="G169" s="51" t="s">
        <v>685</v>
      </c>
      <c r="H169" s="175">
        <v>197.0</v>
      </c>
      <c r="I169" s="154">
        <v>0.248110830783844</v>
      </c>
      <c r="J169" s="51">
        <v>10.0</v>
      </c>
      <c r="K169" s="51">
        <v>0.0</v>
      </c>
      <c r="L169" s="51">
        <v>1.0</v>
      </c>
      <c r="M169" s="49" t="s">
        <v>685</v>
      </c>
      <c r="N169" s="154">
        <v>0.26196473836898804</v>
      </c>
      <c r="O169" s="45" t="str">
        <f t="shared" si="1"/>
        <v>Jun-2022</v>
      </c>
      <c r="P169" s="45">
        <f t="shared" si="2"/>
        <v>208</v>
      </c>
      <c r="Q169" s="45">
        <f t="shared" si="3"/>
        <v>25</v>
      </c>
      <c r="R169" s="45">
        <f t="shared" si="4"/>
        <v>2022</v>
      </c>
      <c r="S169" s="51"/>
      <c r="T169" s="51" t="s">
        <v>25</v>
      </c>
      <c r="U169" s="36" t="s">
        <v>191</v>
      </c>
      <c r="V169" s="51" t="s">
        <v>655</v>
      </c>
      <c r="W169" s="172">
        <f t="shared" si="5"/>
        <v>0.1800659852</v>
      </c>
    </row>
    <row r="170" ht="20.25" customHeight="1">
      <c r="A170" s="146" t="s">
        <v>848</v>
      </c>
      <c r="B170" s="51" t="s">
        <v>675</v>
      </c>
      <c r="C170" s="49"/>
      <c r="D170" s="173">
        <v>44732.0</v>
      </c>
      <c r="E170" s="174" t="s">
        <v>676</v>
      </c>
      <c r="F170" s="51">
        <v>1178.0</v>
      </c>
      <c r="G170" s="51">
        <v>25.0</v>
      </c>
      <c r="H170" s="175">
        <v>43.0</v>
      </c>
      <c r="I170" s="154">
        <v>0.036502547562122345</v>
      </c>
      <c r="J170" s="51">
        <v>36.0</v>
      </c>
      <c r="K170" s="51">
        <v>2.0</v>
      </c>
      <c r="L170" s="51">
        <v>0.0</v>
      </c>
      <c r="M170" s="49" t="s">
        <v>685</v>
      </c>
      <c r="N170" s="154">
        <v>0.06876061111688614</v>
      </c>
      <c r="O170" s="45" t="str">
        <f t="shared" si="1"/>
        <v>Jun-2022</v>
      </c>
      <c r="P170" s="45">
        <f t="shared" si="2"/>
        <v>81</v>
      </c>
      <c r="Q170" s="45">
        <f t="shared" si="3"/>
        <v>26</v>
      </c>
      <c r="R170" s="45">
        <f t="shared" si="4"/>
        <v>2022</v>
      </c>
      <c r="S170" s="174" t="s">
        <v>681</v>
      </c>
      <c r="T170" s="51" t="s">
        <v>25</v>
      </c>
      <c r="U170" s="36" t="s">
        <v>70</v>
      </c>
      <c r="V170" s="51" t="str">
        <f t="shared" ref="V170:V171" si="18">S170</f>
        <v>Article</v>
      </c>
      <c r="W170" s="172">
        <f t="shared" si="5"/>
        <v>0.1823526112</v>
      </c>
    </row>
    <row r="171" ht="20.25" customHeight="1">
      <c r="A171" s="146" t="s">
        <v>849</v>
      </c>
      <c r="B171" s="51" t="s">
        <v>675</v>
      </c>
      <c r="C171" s="49"/>
      <c r="D171" s="173">
        <v>44732.0</v>
      </c>
      <c r="E171" s="174" t="s">
        <v>676</v>
      </c>
      <c r="F171" s="51">
        <v>875.0</v>
      </c>
      <c r="G171" s="51">
        <v>23.0</v>
      </c>
      <c r="H171" s="175">
        <v>38.0</v>
      </c>
      <c r="I171" s="154">
        <v>0.04342857003211975</v>
      </c>
      <c r="J171" s="51">
        <v>20.0</v>
      </c>
      <c r="K171" s="51">
        <v>0.0</v>
      </c>
      <c r="L171" s="51">
        <v>2.0</v>
      </c>
      <c r="M171" s="49" t="s">
        <v>685</v>
      </c>
      <c r="N171" s="154">
        <v>0.06857142597436905</v>
      </c>
      <c r="O171" s="45" t="str">
        <f t="shared" si="1"/>
        <v>Jun-2022</v>
      </c>
      <c r="P171" s="45">
        <f t="shared" si="2"/>
        <v>60</v>
      </c>
      <c r="Q171" s="45">
        <f t="shared" si="3"/>
        <v>26</v>
      </c>
      <c r="R171" s="45">
        <f t="shared" si="4"/>
        <v>2022</v>
      </c>
      <c r="S171" s="174" t="s">
        <v>681</v>
      </c>
      <c r="T171" s="51" t="s">
        <v>25</v>
      </c>
      <c r="U171" s="36" t="s">
        <v>70</v>
      </c>
      <c r="V171" s="51" t="str">
        <f t="shared" si="18"/>
        <v>Article</v>
      </c>
      <c r="W171" s="172">
        <f t="shared" si="5"/>
        <v>0.1825420054</v>
      </c>
    </row>
    <row r="172" ht="20.25" customHeight="1">
      <c r="A172" s="146" t="s">
        <v>850</v>
      </c>
      <c r="B172" s="51" t="s">
        <v>675</v>
      </c>
      <c r="C172" s="49"/>
      <c r="D172" s="173">
        <v>44733.0</v>
      </c>
      <c r="E172" s="174" t="s">
        <v>676</v>
      </c>
      <c r="F172" s="51">
        <v>604.0</v>
      </c>
      <c r="G172" s="51" t="s">
        <v>685</v>
      </c>
      <c r="H172" s="175">
        <v>20.0</v>
      </c>
      <c r="I172" s="154">
        <v>0.03311258181929588</v>
      </c>
      <c r="J172" s="51">
        <v>10.0</v>
      </c>
      <c r="K172" s="51">
        <v>0.0</v>
      </c>
      <c r="L172" s="51">
        <v>0.0</v>
      </c>
      <c r="M172" s="49" t="s">
        <v>685</v>
      </c>
      <c r="N172" s="154">
        <v>0.049668874591588974</v>
      </c>
      <c r="O172" s="45" t="str">
        <f t="shared" si="1"/>
        <v>Jun-2022</v>
      </c>
      <c r="P172" s="45">
        <f t="shared" si="2"/>
        <v>30</v>
      </c>
      <c r="Q172" s="45">
        <f t="shared" si="3"/>
        <v>26</v>
      </c>
      <c r="R172" s="45">
        <f t="shared" si="4"/>
        <v>2022</v>
      </c>
      <c r="S172" s="51"/>
      <c r="T172" s="51" t="s">
        <v>25</v>
      </c>
      <c r="U172" s="51" t="s">
        <v>41</v>
      </c>
      <c r="V172" s="51" t="s">
        <v>815</v>
      </c>
      <c r="W172" s="172">
        <f t="shared" si="5"/>
        <v>0.1867348423</v>
      </c>
    </row>
    <row r="173" ht="20.25" customHeight="1">
      <c r="A173" s="146" t="s">
        <v>851</v>
      </c>
      <c r="B173" s="51" t="s">
        <v>675</v>
      </c>
      <c r="C173" s="49"/>
      <c r="D173" s="173">
        <v>44734.0</v>
      </c>
      <c r="E173" s="174" t="s">
        <v>676</v>
      </c>
      <c r="F173" s="51">
        <v>610.0</v>
      </c>
      <c r="G173" s="51" t="s">
        <v>685</v>
      </c>
      <c r="H173" s="175">
        <v>12.0</v>
      </c>
      <c r="I173" s="154">
        <v>0.019672131165862083</v>
      </c>
      <c r="J173" s="51">
        <v>12.0</v>
      </c>
      <c r="K173" s="51">
        <v>0.0</v>
      </c>
      <c r="L173" s="51">
        <v>0.0</v>
      </c>
      <c r="M173" s="49" t="s">
        <v>685</v>
      </c>
      <c r="N173" s="154">
        <v>0.03934426233172417</v>
      </c>
      <c r="O173" s="45" t="str">
        <f t="shared" si="1"/>
        <v>Jun-2022</v>
      </c>
      <c r="P173" s="45">
        <f t="shared" si="2"/>
        <v>24</v>
      </c>
      <c r="Q173" s="45">
        <f t="shared" si="3"/>
        <v>26</v>
      </c>
      <c r="R173" s="45">
        <f t="shared" si="4"/>
        <v>2022</v>
      </c>
      <c r="S173" s="51"/>
      <c r="T173" s="51" t="s">
        <v>25</v>
      </c>
      <c r="U173" s="51" t="s">
        <v>202</v>
      </c>
      <c r="V173" s="51" t="s">
        <v>815</v>
      </c>
      <c r="W173" s="172">
        <f t="shared" si="5"/>
        <v>0.1973513881</v>
      </c>
    </row>
    <row r="174" ht="20.25" customHeight="1">
      <c r="A174" s="146" t="s">
        <v>852</v>
      </c>
      <c r="B174" s="51" t="s">
        <v>675</v>
      </c>
      <c r="C174" s="49"/>
      <c r="D174" s="173">
        <v>44735.0</v>
      </c>
      <c r="E174" s="174" t="s">
        <v>676</v>
      </c>
      <c r="F174" s="51">
        <v>760.0</v>
      </c>
      <c r="G174" s="51" t="s">
        <v>685</v>
      </c>
      <c r="H174" s="175">
        <v>200.0</v>
      </c>
      <c r="I174" s="154">
        <v>0.2631579041481018</v>
      </c>
      <c r="J174" s="51">
        <v>11.0</v>
      </c>
      <c r="K174" s="51">
        <v>0.0</v>
      </c>
      <c r="L174" s="51">
        <v>0.0</v>
      </c>
      <c r="M174" s="49" t="s">
        <v>685</v>
      </c>
      <c r="N174" s="154">
        <v>0.27763158082962036</v>
      </c>
      <c r="O174" s="45" t="str">
        <f t="shared" si="1"/>
        <v>Jun-2022</v>
      </c>
      <c r="P174" s="45">
        <f t="shared" si="2"/>
        <v>211</v>
      </c>
      <c r="Q174" s="45">
        <f t="shared" si="3"/>
        <v>26</v>
      </c>
      <c r="R174" s="45">
        <f t="shared" si="4"/>
        <v>2022</v>
      </c>
      <c r="S174" s="51"/>
      <c r="T174" s="51" t="s">
        <v>25</v>
      </c>
      <c r="U174" s="36" t="s">
        <v>70</v>
      </c>
      <c r="V174" s="51" t="s">
        <v>655</v>
      </c>
      <c r="W174" s="172">
        <f t="shared" si="5"/>
        <v>0.1959606898</v>
      </c>
    </row>
    <row r="175" ht="20.25" customHeight="1">
      <c r="A175" s="146" t="s">
        <v>853</v>
      </c>
      <c r="B175" s="51" t="s">
        <v>675</v>
      </c>
      <c r="C175" s="49"/>
      <c r="D175" s="173">
        <v>44736.0</v>
      </c>
      <c r="E175" s="174" t="s">
        <v>676</v>
      </c>
      <c r="F175" s="51">
        <v>1183.0</v>
      </c>
      <c r="G175" s="51" t="s">
        <v>685</v>
      </c>
      <c r="H175" s="175">
        <v>312.0</v>
      </c>
      <c r="I175" s="154">
        <v>0.2637362778186798</v>
      </c>
      <c r="J175" s="51">
        <v>23.0</v>
      </c>
      <c r="K175" s="51">
        <v>0.0</v>
      </c>
      <c r="L175" s="51">
        <v>0.0</v>
      </c>
      <c r="M175" s="49" t="s">
        <v>685</v>
      </c>
      <c r="N175" s="154">
        <v>0.2831783592700958</v>
      </c>
      <c r="O175" s="45" t="str">
        <f t="shared" si="1"/>
        <v>Jun-2022</v>
      </c>
      <c r="P175" s="45">
        <f t="shared" si="2"/>
        <v>335</v>
      </c>
      <c r="Q175" s="45">
        <f t="shared" si="3"/>
        <v>26</v>
      </c>
      <c r="R175" s="45">
        <f t="shared" si="4"/>
        <v>2022</v>
      </c>
      <c r="S175" s="51"/>
      <c r="T175" s="51" t="s">
        <v>25</v>
      </c>
      <c r="U175" s="36" t="s">
        <v>70</v>
      </c>
      <c r="V175" s="51" t="s">
        <v>655</v>
      </c>
      <c r="W175" s="172">
        <f t="shared" si="5"/>
        <v>0.2025490518</v>
      </c>
    </row>
    <row r="176" ht="20.25" customHeight="1">
      <c r="A176" s="146" t="s">
        <v>854</v>
      </c>
      <c r="B176" s="51" t="s">
        <v>675</v>
      </c>
      <c r="C176" s="49"/>
      <c r="D176" s="173">
        <v>44738.0</v>
      </c>
      <c r="E176" s="174" t="s">
        <v>676</v>
      </c>
      <c r="F176" s="51">
        <v>521.0</v>
      </c>
      <c r="G176" s="51" t="s">
        <v>685</v>
      </c>
      <c r="H176" s="175">
        <v>127.0</v>
      </c>
      <c r="I176" s="154">
        <v>0.24376200139522552</v>
      </c>
      <c r="J176" s="51">
        <v>6.0</v>
      </c>
      <c r="K176" s="51">
        <v>0.0</v>
      </c>
      <c r="L176" s="51">
        <v>0.0</v>
      </c>
      <c r="M176" s="49" t="s">
        <v>685</v>
      </c>
      <c r="N176" s="154">
        <v>0.2552783191204071</v>
      </c>
      <c r="O176" s="45" t="str">
        <f t="shared" si="1"/>
        <v>Jun-2022</v>
      </c>
      <c r="P176" s="45">
        <f t="shared" si="2"/>
        <v>133</v>
      </c>
      <c r="Q176" s="45">
        <f t="shared" si="3"/>
        <v>26</v>
      </c>
      <c r="R176" s="45">
        <f t="shared" si="4"/>
        <v>2022</v>
      </c>
      <c r="S176" s="51"/>
      <c r="T176" s="51" t="s">
        <v>25</v>
      </c>
      <c r="U176" s="51" t="s">
        <v>29</v>
      </c>
      <c r="V176" s="51" t="s">
        <v>655</v>
      </c>
      <c r="W176" s="172">
        <f t="shared" si="5"/>
        <v>0.202590303</v>
      </c>
    </row>
    <row r="177" ht="20.25" customHeight="1">
      <c r="A177" s="146" t="s">
        <v>855</v>
      </c>
      <c r="B177" s="51" t="s">
        <v>675</v>
      </c>
      <c r="C177" s="49"/>
      <c r="D177" s="173">
        <v>44739.0</v>
      </c>
      <c r="E177" s="174" t="s">
        <v>676</v>
      </c>
      <c r="F177" s="51">
        <v>691.0</v>
      </c>
      <c r="G177" s="51" t="s">
        <v>685</v>
      </c>
      <c r="H177" s="175">
        <v>266.0</v>
      </c>
      <c r="I177" s="154">
        <v>0.38494935631752014</v>
      </c>
      <c r="J177" s="51">
        <v>12.0</v>
      </c>
      <c r="K177" s="51">
        <v>0.0</v>
      </c>
      <c r="L177" s="51">
        <v>0.0</v>
      </c>
      <c r="M177" s="49" t="s">
        <v>685</v>
      </c>
      <c r="N177" s="154">
        <v>0.40231549739837646</v>
      </c>
      <c r="O177" s="45" t="str">
        <f t="shared" si="1"/>
        <v>Jun-2022</v>
      </c>
      <c r="P177" s="45">
        <f t="shared" si="2"/>
        <v>278</v>
      </c>
      <c r="Q177" s="45">
        <f t="shared" si="3"/>
        <v>27</v>
      </c>
      <c r="R177" s="45">
        <f t="shared" si="4"/>
        <v>2022</v>
      </c>
      <c r="S177" s="51"/>
      <c r="T177" s="51" t="s">
        <v>25</v>
      </c>
      <c r="U177" s="36" t="s">
        <v>70</v>
      </c>
      <c r="V177" s="51" t="s">
        <v>655</v>
      </c>
      <c r="W177" s="172">
        <f t="shared" si="5"/>
        <v>0.2042108367</v>
      </c>
    </row>
    <row r="178" ht="20.25" customHeight="1">
      <c r="A178" s="146" t="s">
        <v>856</v>
      </c>
      <c r="B178" s="51" t="s">
        <v>675</v>
      </c>
      <c r="C178" s="49"/>
      <c r="D178" s="173">
        <v>44740.0</v>
      </c>
      <c r="E178" s="174" t="s">
        <v>676</v>
      </c>
      <c r="F178" s="51">
        <v>354.0</v>
      </c>
      <c r="G178" s="51">
        <v>9.0</v>
      </c>
      <c r="H178" s="175">
        <v>14.0</v>
      </c>
      <c r="I178" s="154">
        <v>0.03954802080988884</v>
      </c>
      <c r="J178" s="51">
        <v>11.0</v>
      </c>
      <c r="K178" s="51">
        <v>0.0</v>
      </c>
      <c r="L178" s="51">
        <v>1.0</v>
      </c>
      <c r="M178" s="49" t="s">
        <v>685</v>
      </c>
      <c r="N178" s="154">
        <v>0.07344632595777512</v>
      </c>
      <c r="O178" s="45" t="str">
        <f t="shared" si="1"/>
        <v>Jun-2022</v>
      </c>
      <c r="P178" s="45">
        <f t="shared" si="2"/>
        <v>26</v>
      </c>
      <c r="Q178" s="45">
        <f t="shared" si="3"/>
        <v>27</v>
      </c>
      <c r="R178" s="45">
        <f t="shared" si="4"/>
        <v>2022</v>
      </c>
      <c r="S178" s="174" t="s">
        <v>681</v>
      </c>
      <c r="T178" s="51" t="s">
        <v>25</v>
      </c>
      <c r="U178" s="36" t="s">
        <v>70</v>
      </c>
      <c r="V178" s="51" t="str">
        <f>S178</f>
        <v>Article</v>
      </c>
      <c r="W178" s="172">
        <f t="shared" si="5"/>
        <v>0.2021788437</v>
      </c>
    </row>
    <row r="179" ht="20.25" customHeight="1">
      <c r="A179" s="146" t="s">
        <v>857</v>
      </c>
      <c r="B179" s="51" t="s">
        <v>675</v>
      </c>
      <c r="C179" s="49"/>
      <c r="D179" s="173">
        <v>44741.0</v>
      </c>
      <c r="E179" s="174" t="s">
        <v>676</v>
      </c>
      <c r="F179" s="51">
        <v>793.0</v>
      </c>
      <c r="G179" s="51" t="s">
        <v>685</v>
      </c>
      <c r="H179" s="175">
        <v>25.0</v>
      </c>
      <c r="I179" s="154">
        <v>0.03152585029602051</v>
      </c>
      <c r="J179" s="51">
        <v>19.0</v>
      </c>
      <c r="K179" s="51">
        <v>0.0</v>
      </c>
      <c r="L179" s="51">
        <v>2.0</v>
      </c>
      <c r="M179" s="49" t="s">
        <v>685</v>
      </c>
      <c r="N179" s="154">
        <v>0.05800756439566612</v>
      </c>
      <c r="O179" s="45" t="str">
        <f t="shared" si="1"/>
        <v>Jun-2022</v>
      </c>
      <c r="P179" s="45">
        <f t="shared" si="2"/>
        <v>46</v>
      </c>
      <c r="Q179" s="45">
        <f t="shared" si="3"/>
        <v>27</v>
      </c>
      <c r="R179" s="45">
        <f t="shared" si="4"/>
        <v>2022</v>
      </c>
      <c r="S179" s="51"/>
      <c r="T179" s="51" t="s">
        <v>25</v>
      </c>
      <c r="U179" s="51" t="s">
        <v>41</v>
      </c>
      <c r="V179" s="51" t="s">
        <v>815</v>
      </c>
      <c r="W179" s="172">
        <f t="shared" si="5"/>
        <v>0.2004603699</v>
      </c>
    </row>
    <row r="180" ht="20.25" customHeight="1">
      <c r="A180" s="146" t="s">
        <v>858</v>
      </c>
      <c r="B180" s="174" t="s">
        <v>675</v>
      </c>
      <c r="C180" s="174"/>
      <c r="D180" s="176">
        <v>44694.0</v>
      </c>
      <c r="E180" s="174" t="s">
        <v>676</v>
      </c>
      <c r="F180" s="174">
        <v>279.0</v>
      </c>
      <c r="G180" s="177"/>
      <c r="H180" s="73">
        <v>5.0</v>
      </c>
      <c r="I180" s="177">
        <v>0.017921148</v>
      </c>
      <c r="J180" s="174">
        <v>7.0</v>
      </c>
      <c r="K180" s="174">
        <v>0.0</v>
      </c>
      <c r="L180" s="174">
        <v>0.0</v>
      </c>
      <c r="M180" s="174"/>
      <c r="N180" s="77">
        <f>P180/F180</f>
        <v>0.04301075269</v>
      </c>
      <c r="O180" s="45" t="str">
        <f t="shared" si="1"/>
        <v>May-2022</v>
      </c>
      <c r="P180" s="45">
        <f t="shared" si="2"/>
        <v>12</v>
      </c>
      <c r="Q180" s="45">
        <f t="shared" si="3"/>
        <v>20</v>
      </c>
      <c r="R180" s="45">
        <f t="shared" si="4"/>
        <v>2022</v>
      </c>
      <c r="S180" s="174"/>
      <c r="T180" s="39" t="s">
        <v>31</v>
      </c>
      <c r="U180" s="39" t="s">
        <v>45</v>
      </c>
      <c r="V180" s="51"/>
      <c r="W180" s="172">
        <f t="shared" si="5"/>
        <v>0.1964936717</v>
      </c>
    </row>
    <row r="181" ht="20.25" customHeight="1">
      <c r="A181" s="146" t="s">
        <v>859</v>
      </c>
      <c r="B181" s="39" t="s">
        <v>675</v>
      </c>
      <c r="C181" s="39"/>
      <c r="D181" s="156">
        <v>44743.0</v>
      </c>
      <c r="E181" s="174"/>
      <c r="F181" s="186">
        <v>483.0</v>
      </c>
      <c r="G181" s="187" t="s">
        <v>685</v>
      </c>
      <c r="H181" s="188">
        <v>9.0</v>
      </c>
      <c r="I181" s="133">
        <v>0.018633540719747543</v>
      </c>
      <c r="J181" s="39">
        <v>8.0</v>
      </c>
      <c r="K181" s="39">
        <v>0.0</v>
      </c>
      <c r="L181" s="39">
        <v>0.0</v>
      </c>
      <c r="M181" s="39" t="s">
        <v>685</v>
      </c>
      <c r="N181" s="133">
        <v>0.035196688026189804</v>
      </c>
      <c r="O181" s="45" t="str">
        <f t="shared" si="1"/>
        <v>Jul-2022</v>
      </c>
      <c r="P181" s="45">
        <f t="shared" si="2"/>
        <v>17</v>
      </c>
      <c r="Q181" s="45">
        <f t="shared" si="3"/>
        <v>27</v>
      </c>
      <c r="R181" s="45">
        <f t="shared" si="4"/>
        <v>2022</v>
      </c>
      <c r="S181" s="39"/>
      <c r="T181" s="39" t="s">
        <v>25</v>
      </c>
      <c r="U181" s="39" t="s">
        <v>41</v>
      </c>
      <c r="V181" s="39" t="s">
        <v>815</v>
      </c>
      <c r="W181" s="172">
        <f t="shared" si="5"/>
        <v>0.1959781068</v>
      </c>
    </row>
    <row r="182" ht="20.25" customHeight="1">
      <c r="A182" s="146" t="s">
        <v>860</v>
      </c>
      <c r="B182" s="73" t="s">
        <v>675</v>
      </c>
      <c r="C182" s="73"/>
      <c r="D182" s="74">
        <v>44657.0</v>
      </c>
      <c r="E182" s="73" t="s">
        <v>676</v>
      </c>
      <c r="F182" s="73">
        <v>1406.0</v>
      </c>
      <c r="G182" s="73">
        <v>379.0</v>
      </c>
      <c r="H182" s="73">
        <v>43.0</v>
      </c>
      <c r="I182" s="178">
        <v>0.030583214</v>
      </c>
      <c r="J182" s="73">
        <v>12.0</v>
      </c>
      <c r="K182" s="73">
        <v>0.0</v>
      </c>
      <c r="L182" s="73">
        <v>5.0</v>
      </c>
      <c r="M182" s="73"/>
      <c r="N182" s="77">
        <f>P182/F182</f>
        <v>0.0426742532</v>
      </c>
      <c r="O182" s="45" t="str">
        <f t="shared" si="1"/>
        <v>Apr-2022</v>
      </c>
      <c r="P182" s="45">
        <f t="shared" si="2"/>
        <v>60</v>
      </c>
      <c r="Q182" s="45">
        <f t="shared" si="3"/>
        <v>15</v>
      </c>
      <c r="R182" s="45">
        <f t="shared" si="4"/>
        <v>2022</v>
      </c>
      <c r="S182" s="73" t="s">
        <v>372</v>
      </c>
      <c r="T182" s="39" t="s">
        <v>31</v>
      </c>
      <c r="U182" s="39" t="s">
        <v>45</v>
      </c>
      <c r="V182" s="51"/>
      <c r="W182" s="172">
        <f t="shared" si="5"/>
        <v>0.2110629373</v>
      </c>
    </row>
    <row r="183" ht="20.25" customHeight="1">
      <c r="A183" s="146" t="s">
        <v>861</v>
      </c>
      <c r="B183" s="39" t="s">
        <v>675</v>
      </c>
      <c r="C183" s="39"/>
      <c r="D183" s="156">
        <v>44749.0</v>
      </c>
      <c r="E183" s="174"/>
      <c r="F183" s="186">
        <v>502.0</v>
      </c>
      <c r="G183" s="187" t="s">
        <v>685</v>
      </c>
      <c r="H183" s="188">
        <v>109.0</v>
      </c>
      <c r="I183" s="133">
        <v>0.21713148057460785</v>
      </c>
      <c r="J183" s="39">
        <v>11.0</v>
      </c>
      <c r="K183" s="39">
        <v>0.0</v>
      </c>
      <c r="L183" s="39">
        <v>2.0</v>
      </c>
      <c r="M183" s="39" t="s">
        <v>685</v>
      </c>
      <c r="N183" s="133">
        <v>0.24302789568901062</v>
      </c>
      <c r="O183" s="45" t="str">
        <f t="shared" si="1"/>
        <v>Jul-2022</v>
      </c>
      <c r="P183" s="45">
        <f t="shared" si="2"/>
        <v>122</v>
      </c>
      <c r="Q183" s="45">
        <f t="shared" si="3"/>
        <v>28</v>
      </c>
      <c r="R183" s="45">
        <f t="shared" si="4"/>
        <v>2022</v>
      </c>
      <c r="S183" s="39"/>
      <c r="T183" s="39" t="s">
        <v>31</v>
      </c>
      <c r="U183" s="39" t="s">
        <v>33</v>
      </c>
      <c r="V183" s="39" t="s">
        <v>655</v>
      </c>
      <c r="W183" s="172">
        <f t="shared" si="5"/>
        <v>0.2108152277</v>
      </c>
    </row>
    <row r="184" ht="20.25" customHeight="1">
      <c r="A184" s="146" t="s">
        <v>862</v>
      </c>
      <c r="B184" s="45" t="s">
        <v>675</v>
      </c>
      <c r="C184" s="45"/>
      <c r="D184" s="76">
        <v>44749.0</v>
      </c>
      <c r="E184" s="45"/>
      <c r="F184" s="188">
        <v>345.0</v>
      </c>
      <c r="G184" s="188">
        <v>4.0</v>
      </c>
      <c r="H184" s="188">
        <v>5.0</v>
      </c>
      <c r="I184" s="77">
        <v>0.014492753893136978</v>
      </c>
      <c r="J184" s="45">
        <v>15.0</v>
      </c>
      <c r="K184" s="45">
        <v>0.0</v>
      </c>
      <c r="L184" s="45">
        <v>0.0</v>
      </c>
      <c r="M184" s="45" t="s">
        <v>685</v>
      </c>
      <c r="N184" s="77">
        <v>0.05797101557254791</v>
      </c>
      <c r="O184" s="45" t="str">
        <f t="shared" si="1"/>
        <v>Jul-2022</v>
      </c>
      <c r="P184" s="45">
        <f t="shared" si="2"/>
        <v>20</v>
      </c>
      <c r="Q184" s="45">
        <f t="shared" si="3"/>
        <v>28</v>
      </c>
      <c r="R184" s="45">
        <f t="shared" si="4"/>
        <v>2022</v>
      </c>
      <c r="S184" s="39" t="s">
        <v>681</v>
      </c>
      <c r="T184" s="39" t="s">
        <v>31</v>
      </c>
      <c r="U184" s="39" t="s">
        <v>33</v>
      </c>
      <c r="V184" s="39" t="str">
        <f>S184</f>
        <v>Article</v>
      </c>
      <c r="W184" s="172">
        <f t="shared" si="5"/>
        <v>0.2110623501</v>
      </c>
    </row>
    <row r="185" ht="20.25" customHeight="1">
      <c r="A185" s="146" t="s">
        <v>863</v>
      </c>
      <c r="B185" s="45" t="s">
        <v>675</v>
      </c>
      <c r="C185" s="45"/>
      <c r="D185" s="189">
        <v>44774.0</v>
      </c>
      <c r="E185" s="45"/>
      <c r="F185" s="188">
        <v>926.0</v>
      </c>
      <c r="G185" s="188" t="s">
        <v>685</v>
      </c>
      <c r="H185" s="188">
        <v>277.0</v>
      </c>
      <c r="I185" s="77">
        <v>0.29913607239723206</v>
      </c>
      <c r="J185" s="45">
        <v>21.0</v>
      </c>
      <c r="K185" s="45">
        <v>0.0</v>
      </c>
      <c r="L185" s="45">
        <v>2.0</v>
      </c>
      <c r="M185" s="45"/>
      <c r="N185" s="77">
        <v>0.323974072933197</v>
      </c>
      <c r="O185" s="45" t="str">
        <f t="shared" si="1"/>
        <v>Aug-2022</v>
      </c>
      <c r="P185" s="45">
        <f t="shared" si="2"/>
        <v>300</v>
      </c>
      <c r="Q185" s="45">
        <f t="shared" si="3"/>
        <v>32</v>
      </c>
      <c r="R185" s="45">
        <f t="shared" si="4"/>
        <v>2022</v>
      </c>
      <c r="S185" s="39"/>
      <c r="T185" s="39" t="s">
        <v>31</v>
      </c>
      <c r="U185" s="39" t="s">
        <v>33</v>
      </c>
      <c r="V185" s="39"/>
      <c r="W185" s="172">
        <f t="shared" si="5"/>
        <v>0.2103800544</v>
      </c>
    </row>
    <row r="186" ht="20.25" customHeight="1">
      <c r="A186" s="146" t="s">
        <v>864</v>
      </c>
      <c r="B186" s="39" t="s">
        <v>675</v>
      </c>
      <c r="C186" s="39"/>
      <c r="D186" s="156">
        <v>44743.0</v>
      </c>
      <c r="E186" s="174"/>
      <c r="F186" s="186">
        <v>468.0</v>
      </c>
      <c r="G186" s="187" t="s">
        <v>685</v>
      </c>
      <c r="H186" s="188">
        <v>165.0</v>
      </c>
      <c r="I186" s="133">
        <v>0.35256409645080566</v>
      </c>
      <c r="J186" s="39">
        <v>8.0</v>
      </c>
      <c r="K186" s="39">
        <v>0.0</v>
      </c>
      <c r="L186" s="39">
        <v>0.0</v>
      </c>
      <c r="M186" s="39" t="s">
        <v>685</v>
      </c>
      <c r="N186" s="133">
        <v>0.36965811252593994</v>
      </c>
      <c r="O186" s="45" t="str">
        <f t="shared" si="1"/>
        <v>Jul-2022</v>
      </c>
      <c r="P186" s="45">
        <f t="shared" si="2"/>
        <v>173</v>
      </c>
      <c r="Q186" s="45">
        <f t="shared" si="3"/>
        <v>27</v>
      </c>
      <c r="R186" s="45">
        <f t="shared" si="4"/>
        <v>2022</v>
      </c>
      <c r="S186" s="39"/>
      <c r="T186" s="39" t="s">
        <v>25</v>
      </c>
      <c r="U186" s="39" t="s">
        <v>70</v>
      </c>
      <c r="V186" s="39" t="s">
        <v>655</v>
      </c>
      <c r="W186" s="172">
        <f t="shared" si="5"/>
        <v>0.2013664191</v>
      </c>
    </row>
    <row r="187" ht="20.25" customHeight="1">
      <c r="A187" s="146" t="s">
        <v>865</v>
      </c>
      <c r="B187" s="39" t="s">
        <v>675</v>
      </c>
      <c r="C187" s="39"/>
      <c r="D187" s="156">
        <v>44743.0</v>
      </c>
      <c r="E187" s="174"/>
      <c r="F187" s="186">
        <v>483.0</v>
      </c>
      <c r="G187" s="187">
        <v>14.0</v>
      </c>
      <c r="H187" s="188">
        <v>13.0</v>
      </c>
      <c r="I187" s="133">
        <v>0.026915114372968674</v>
      </c>
      <c r="J187" s="39">
        <v>15.0</v>
      </c>
      <c r="K187" s="39">
        <v>0.0</v>
      </c>
      <c r="L187" s="39">
        <v>0.0</v>
      </c>
      <c r="M187" s="39" t="s">
        <v>685</v>
      </c>
      <c r="N187" s="133">
        <v>0.05797101557254791</v>
      </c>
      <c r="O187" s="45" t="str">
        <f t="shared" si="1"/>
        <v>Jul-2022</v>
      </c>
      <c r="P187" s="45">
        <f t="shared" si="2"/>
        <v>28</v>
      </c>
      <c r="Q187" s="45">
        <f t="shared" si="3"/>
        <v>27</v>
      </c>
      <c r="R187" s="45">
        <f t="shared" si="4"/>
        <v>2022</v>
      </c>
      <c r="S187" s="39" t="s">
        <v>681</v>
      </c>
      <c r="T187" s="39" t="s">
        <v>25</v>
      </c>
      <c r="U187" s="39" t="s">
        <v>70</v>
      </c>
      <c r="V187" s="39" t="str">
        <f>S187</f>
        <v>Article</v>
      </c>
      <c r="W187" s="172">
        <f t="shared" si="5"/>
        <v>0.2008147671</v>
      </c>
    </row>
    <row r="188" ht="20.25" customHeight="1">
      <c r="A188" s="146" t="s">
        <v>866</v>
      </c>
      <c r="B188" s="39" t="s">
        <v>675</v>
      </c>
      <c r="C188" s="39"/>
      <c r="D188" s="156">
        <v>44744.0</v>
      </c>
      <c r="E188" s="174"/>
      <c r="F188" s="186">
        <v>1910.0</v>
      </c>
      <c r="G188" s="187" t="s">
        <v>685</v>
      </c>
      <c r="H188" s="188">
        <v>837.0</v>
      </c>
      <c r="I188" s="133">
        <v>0.43821990489959717</v>
      </c>
      <c r="J188" s="39">
        <v>24.0</v>
      </c>
      <c r="K188" s="39">
        <v>0.0</v>
      </c>
      <c r="L188" s="39">
        <v>0.0</v>
      </c>
      <c r="M188" s="39" t="s">
        <v>685</v>
      </c>
      <c r="N188" s="133">
        <v>0.4507853388786316</v>
      </c>
      <c r="O188" s="45" t="str">
        <f t="shared" si="1"/>
        <v>Jul-2022</v>
      </c>
      <c r="P188" s="45">
        <f t="shared" si="2"/>
        <v>861</v>
      </c>
      <c r="Q188" s="45">
        <f t="shared" si="3"/>
        <v>27</v>
      </c>
      <c r="R188" s="45">
        <f t="shared" si="4"/>
        <v>2022</v>
      </c>
      <c r="S188" s="39"/>
      <c r="T188" s="39" t="s">
        <v>25</v>
      </c>
      <c r="U188" s="39" t="s">
        <v>29</v>
      </c>
      <c r="V188" s="39"/>
      <c r="W188" s="172">
        <f t="shared" si="5"/>
        <v>0.2044111183</v>
      </c>
    </row>
    <row r="189" ht="20.25" customHeight="1">
      <c r="A189" s="146" t="s">
        <v>867</v>
      </c>
      <c r="B189" s="25" t="s">
        <v>675</v>
      </c>
      <c r="C189" s="175"/>
      <c r="D189" s="182">
        <v>44852.0</v>
      </c>
      <c r="E189" s="175"/>
      <c r="F189" s="183">
        <v>730.0</v>
      </c>
      <c r="G189" s="184" t="s">
        <v>685</v>
      </c>
      <c r="H189" s="184">
        <v>250.0</v>
      </c>
      <c r="I189" s="185">
        <v>0.34246575832366943</v>
      </c>
      <c r="J189" s="175">
        <v>14.0</v>
      </c>
      <c r="K189" s="175">
        <v>0.0</v>
      </c>
      <c r="L189" s="175">
        <v>0.0</v>
      </c>
      <c r="M189" s="175" t="s">
        <v>685</v>
      </c>
      <c r="N189" s="185">
        <v>0.36164382100105286</v>
      </c>
      <c r="O189" s="25" t="str">
        <f t="shared" si="1"/>
        <v>Oct-2022</v>
      </c>
      <c r="P189" s="25">
        <f t="shared" si="2"/>
        <v>264</v>
      </c>
      <c r="Q189" s="25">
        <f t="shared" si="3"/>
        <v>43</v>
      </c>
      <c r="R189" s="25">
        <f t="shared" si="4"/>
        <v>2022</v>
      </c>
      <c r="S189" s="51" t="s">
        <v>685</v>
      </c>
      <c r="T189" s="51" t="s">
        <v>31</v>
      </c>
      <c r="U189" s="51" t="s">
        <v>328</v>
      </c>
      <c r="V189" s="51"/>
      <c r="W189" s="172">
        <f t="shared" si="5"/>
        <v>0.1892940841</v>
      </c>
    </row>
    <row r="190" ht="20.25" customHeight="1">
      <c r="A190" s="146" t="s">
        <v>868</v>
      </c>
      <c r="B190" s="25" t="s">
        <v>675</v>
      </c>
      <c r="C190" s="25"/>
      <c r="D190" s="180">
        <v>44822.0</v>
      </c>
      <c r="E190" s="25"/>
      <c r="F190" s="166">
        <v>723.0</v>
      </c>
      <c r="G190" s="166" t="s">
        <v>685</v>
      </c>
      <c r="H190" s="166">
        <v>222.0</v>
      </c>
      <c r="I190" s="181">
        <v>0.30705395340919495</v>
      </c>
      <c r="J190" s="25">
        <v>10.0</v>
      </c>
      <c r="K190" s="25">
        <v>0.0</v>
      </c>
      <c r="L190" s="25">
        <v>1.0</v>
      </c>
      <c r="M190" s="25" t="s">
        <v>685</v>
      </c>
      <c r="N190" s="181">
        <v>0.3222683370113373</v>
      </c>
      <c r="O190" s="25" t="str">
        <f t="shared" si="1"/>
        <v>Sep-2022</v>
      </c>
      <c r="P190" s="25">
        <f t="shared" si="2"/>
        <v>233</v>
      </c>
      <c r="Q190" s="25">
        <f t="shared" si="3"/>
        <v>38</v>
      </c>
      <c r="R190" s="25">
        <f t="shared" si="4"/>
        <v>2022</v>
      </c>
      <c r="S190" s="25" t="s">
        <v>685</v>
      </c>
      <c r="T190" s="36" t="s">
        <v>25</v>
      </c>
      <c r="U190" s="36" t="s">
        <v>191</v>
      </c>
      <c r="V190" s="36"/>
      <c r="W190" s="172">
        <f t="shared" si="5"/>
        <v>0.1882671332</v>
      </c>
    </row>
    <row r="191" ht="20.25" customHeight="1">
      <c r="A191" s="146" t="s">
        <v>869</v>
      </c>
      <c r="B191" s="39" t="s">
        <v>675</v>
      </c>
      <c r="C191" s="39"/>
      <c r="D191" s="156">
        <v>44746.0</v>
      </c>
      <c r="E191" s="174"/>
      <c r="F191" s="186">
        <v>307.0</v>
      </c>
      <c r="G191" s="187">
        <v>7.0</v>
      </c>
      <c r="H191" s="188">
        <v>9.0</v>
      </c>
      <c r="I191" s="133">
        <v>0.02931596152484417</v>
      </c>
      <c r="J191" s="39">
        <v>6.0</v>
      </c>
      <c r="K191" s="39">
        <v>0.0</v>
      </c>
      <c r="L191" s="39">
        <v>1.0</v>
      </c>
      <c r="M191" s="39" t="s">
        <v>685</v>
      </c>
      <c r="N191" s="133">
        <v>0.05211726203560829</v>
      </c>
      <c r="O191" s="45" t="str">
        <f t="shared" si="1"/>
        <v>Jul-2022</v>
      </c>
      <c r="P191" s="45">
        <f t="shared" si="2"/>
        <v>16</v>
      </c>
      <c r="Q191" s="45">
        <f t="shared" si="3"/>
        <v>28</v>
      </c>
      <c r="R191" s="45">
        <f t="shared" si="4"/>
        <v>2022</v>
      </c>
      <c r="S191" s="39" t="s">
        <v>681</v>
      </c>
      <c r="T191" s="39" t="s">
        <v>31</v>
      </c>
      <c r="U191" s="190" t="s">
        <v>31</v>
      </c>
      <c r="V191" s="39" t="str">
        <f>S191</f>
        <v>Article</v>
      </c>
      <c r="W191" s="172">
        <f t="shared" si="5"/>
        <v>0.1709290513</v>
      </c>
    </row>
    <row r="192" ht="20.25" customHeight="1">
      <c r="A192" s="146" t="s">
        <v>870</v>
      </c>
      <c r="B192" s="45" t="s">
        <v>675</v>
      </c>
      <c r="C192" s="45"/>
      <c r="D192" s="76">
        <v>44749.0</v>
      </c>
      <c r="E192" s="45"/>
      <c r="F192" s="188">
        <v>625.0</v>
      </c>
      <c r="G192" s="188" t="s">
        <v>685</v>
      </c>
      <c r="H192" s="188">
        <v>214.0</v>
      </c>
      <c r="I192" s="77">
        <v>0.3424000144004822</v>
      </c>
      <c r="J192" s="45">
        <v>9.0</v>
      </c>
      <c r="K192" s="45">
        <v>0.0</v>
      </c>
      <c r="L192" s="45">
        <v>1.0</v>
      </c>
      <c r="M192" s="45" t="s">
        <v>685</v>
      </c>
      <c r="N192" s="77">
        <v>0.35839998722076416</v>
      </c>
      <c r="O192" s="45" t="str">
        <f t="shared" si="1"/>
        <v>Jul-2022</v>
      </c>
      <c r="P192" s="45">
        <f t="shared" si="2"/>
        <v>224</v>
      </c>
      <c r="Q192" s="45">
        <f t="shared" si="3"/>
        <v>28</v>
      </c>
      <c r="R192" s="45">
        <f t="shared" si="4"/>
        <v>2022</v>
      </c>
      <c r="S192" s="39"/>
      <c r="T192" s="39" t="s">
        <v>31</v>
      </c>
      <c r="U192" s="39" t="s">
        <v>45</v>
      </c>
      <c r="V192" s="39" t="s">
        <v>655</v>
      </c>
      <c r="W192" s="172">
        <f t="shared" si="5"/>
        <v>0.1572044074</v>
      </c>
    </row>
    <row r="193" ht="20.25" customHeight="1">
      <c r="A193" s="146" t="s">
        <v>871</v>
      </c>
      <c r="B193" s="45" t="s">
        <v>675</v>
      </c>
      <c r="C193" s="45"/>
      <c r="D193" s="76">
        <v>44762.0</v>
      </c>
      <c r="E193" s="45"/>
      <c r="F193" s="188">
        <v>425.0</v>
      </c>
      <c r="G193" s="188" t="s">
        <v>685</v>
      </c>
      <c r="H193" s="188">
        <v>121.0</v>
      </c>
      <c r="I193" s="77">
        <v>0.28470587730407715</v>
      </c>
      <c r="J193" s="45">
        <v>11.0</v>
      </c>
      <c r="K193" s="45">
        <v>0.0</v>
      </c>
      <c r="L193" s="45">
        <v>1.0</v>
      </c>
      <c r="M193" s="45" t="s">
        <v>685</v>
      </c>
      <c r="N193" s="77">
        <v>0.31294116377830505</v>
      </c>
      <c r="O193" s="45" t="str">
        <f t="shared" si="1"/>
        <v>Jul-2022</v>
      </c>
      <c r="P193" s="45">
        <f t="shared" si="2"/>
        <v>133</v>
      </c>
      <c r="Q193" s="45">
        <f t="shared" si="3"/>
        <v>30</v>
      </c>
      <c r="R193" s="45">
        <f t="shared" si="4"/>
        <v>2022</v>
      </c>
      <c r="S193" s="39"/>
      <c r="T193" s="39" t="s">
        <v>31</v>
      </c>
      <c r="U193" s="39" t="s">
        <v>45</v>
      </c>
      <c r="V193" s="39" t="s">
        <v>655</v>
      </c>
      <c r="W193" s="172">
        <f t="shared" si="5"/>
        <v>0.1450212656</v>
      </c>
    </row>
    <row r="194" ht="20.25" customHeight="1">
      <c r="A194" s="146" t="s">
        <v>872</v>
      </c>
      <c r="B194" s="45" t="s">
        <v>675</v>
      </c>
      <c r="C194" s="45"/>
      <c r="D194" s="76">
        <v>44764.0</v>
      </c>
      <c r="E194" s="45"/>
      <c r="F194" s="188">
        <v>410.0</v>
      </c>
      <c r="G194" s="188" t="s">
        <v>685</v>
      </c>
      <c r="H194" s="188">
        <v>4.0</v>
      </c>
      <c r="I194" s="77">
        <v>0.009756097570061684</v>
      </c>
      <c r="J194" s="45">
        <v>11.0</v>
      </c>
      <c r="K194" s="45">
        <v>0.0</v>
      </c>
      <c r="L194" s="45">
        <v>0.0</v>
      </c>
      <c r="M194" s="45" t="s">
        <v>685</v>
      </c>
      <c r="N194" s="77">
        <v>0.03658536449074745</v>
      </c>
      <c r="O194" s="45" t="str">
        <f t="shared" si="1"/>
        <v>Jul-2022</v>
      </c>
      <c r="P194" s="45">
        <f t="shared" si="2"/>
        <v>15</v>
      </c>
      <c r="Q194" s="45">
        <f t="shared" si="3"/>
        <v>30</v>
      </c>
      <c r="R194" s="45">
        <f t="shared" si="4"/>
        <v>2022</v>
      </c>
      <c r="S194" s="39"/>
      <c r="T194" s="39" t="s">
        <v>31</v>
      </c>
      <c r="U194" s="39" t="s">
        <v>45</v>
      </c>
      <c r="V194" s="39" t="s">
        <v>815</v>
      </c>
      <c r="W194" s="172">
        <f t="shared" si="5"/>
        <v>0.1441679489</v>
      </c>
    </row>
    <row r="195" ht="20.25" customHeight="1">
      <c r="A195" s="146" t="s">
        <v>873</v>
      </c>
      <c r="B195" s="39" t="s">
        <v>675</v>
      </c>
      <c r="C195" s="39"/>
      <c r="D195" s="156">
        <v>44746.0</v>
      </c>
      <c r="E195" s="174"/>
      <c r="F195" s="186">
        <v>333.0</v>
      </c>
      <c r="G195" s="187" t="s">
        <v>685</v>
      </c>
      <c r="H195" s="188">
        <v>60.0</v>
      </c>
      <c r="I195" s="133">
        <v>0.18018017709255219</v>
      </c>
      <c r="J195" s="39">
        <v>6.0</v>
      </c>
      <c r="K195" s="39">
        <v>0.0</v>
      </c>
      <c r="L195" s="39">
        <v>1.0</v>
      </c>
      <c r="M195" s="39" t="s">
        <v>685</v>
      </c>
      <c r="N195" s="133">
        <v>0.2012012004852295</v>
      </c>
      <c r="O195" s="45" t="str">
        <f t="shared" si="1"/>
        <v>Jul-2022</v>
      </c>
      <c r="P195" s="45">
        <f t="shared" si="2"/>
        <v>67</v>
      </c>
      <c r="Q195" s="45">
        <f t="shared" si="3"/>
        <v>28</v>
      </c>
      <c r="R195" s="45">
        <f t="shared" si="4"/>
        <v>2022</v>
      </c>
      <c r="S195" s="39"/>
      <c r="T195" s="39" t="s">
        <v>31</v>
      </c>
      <c r="U195" s="39" t="s">
        <v>45</v>
      </c>
      <c r="V195" s="39" t="s">
        <v>655</v>
      </c>
      <c r="W195" s="172">
        <f t="shared" si="5"/>
        <v>0.1298949269</v>
      </c>
    </row>
    <row r="196" ht="20.25" customHeight="1">
      <c r="A196" s="146" t="s">
        <v>874</v>
      </c>
      <c r="B196" s="45" t="s">
        <v>675</v>
      </c>
      <c r="C196" s="45"/>
      <c r="D196" s="76">
        <v>44750.0</v>
      </c>
      <c r="E196" s="45"/>
      <c r="F196" s="188">
        <v>273.0</v>
      </c>
      <c r="G196" s="188">
        <v>9.0</v>
      </c>
      <c r="H196" s="188">
        <v>4.0</v>
      </c>
      <c r="I196" s="77">
        <v>0.014652014710009098</v>
      </c>
      <c r="J196" s="45">
        <v>7.0</v>
      </c>
      <c r="K196" s="45">
        <v>0.0</v>
      </c>
      <c r="L196" s="45">
        <v>0.0</v>
      </c>
      <c r="M196" s="45" t="s">
        <v>685</v>
      </c>
      <c r="N196" s="77">
        <v>0.04029304161667824</v>
      </c>
      <c r="O196" s="45" t="str">
        <f t="shared" si="1"/>
        <v>Jul-2022</v>
      </c>
      <c r="P196" s="45">
        <f t="shared" si="2"/>
        <v>11</v>
      </c>
      <c r="Q196" s="45">
        <f t="shared" si="3"/>
        <v>28</v>
      </c>
      <c r="R196" s="45">
        <f t="shared" si="4"/>
        <v>2022</v>
      </c>
      <c r="S196" s="39" t="s">
        <v>681</v>
      </c>
      <c r="T196" s="39" t="s">
        <v>31</v>
      </c>
      <c r="U196" s="39" t="s">
        <v>45</v>
      </c>
      <c r="V196" s="39" t="str">
        <f>S196</f>
        <v>Article</v>
      </c>
      <c r="W196" s="172">
        <f t="shared" si="5"/>
        <v>0.1180082685</v>
      </c>
    </row>
    <row r="197" ht="20.25" customHeight="1">
      <c r="A197" s="146" t="s">
        <v>875</v>
      </c>
      <c r="B197" s="45" t="s">
        <v>675</v>
      </c>
      <c r="C197" s="45"/>
      <c r="D197" s="189">
        <v>44802.0</v>
      </c>
      <c r="E197" s="45"/>
      <c r="F197" s="188">
        <v>416.0</v>
      </c>
      <c r="G197" s="188" t="s">
        <v>685</v>
      </c>
      <c r="H197" s="188">
        <v>120.0</v>
      </c>
      <c r="I197" s="77">
        <v>0.2884615361690521</v>
      </c>
      <c r="J197" s="45">
        <v>11.0</v>
      </c>
      <c r="K197" s="45">
        <v>0.0</v>
      </c>
      <c r="L197" s="45">
        <v>0.0</v>
      </c>
      <c r="M197" s="45"/>
      <c r="N197" s="77">
        <v>0.3149038553237915</v>
      </c>
      <c r="O197" s="45" t="str">
        <f t="shared" si="1"/>
        <v>Aug-2022</v>
      </c>
      <c r="P197" s="45">
        <f t="shared" si="2"/>
        <v>131</v>
      </c>
      <c r="Q197" s="45">
        <f t="shared" si="3"/>
        <v>36</v>
      </c>
      <c r="R197" s="45">
        <f t="shared" si="4"/>
        <v>2022</v>
      </c>
      <c r="S197" s="39"/>
      <c r="T197" s="39" t="s">
        <v>31</v>
      </c>
      <c r="U197" s="39" t="s">
        <v>45</v>
      </c>
      <c r="V197" s="39"/>
      <c r="W197" s="172">
        <f t="shared" si="5"/>
        <v>0.1175350324</v>
      </c>
    </row>
    <row r="198" ht="20.25" customHeight="1">
      <c r="A198" s="146" t="s">
        <v>876</v>
      </c>
      <c r="B198" s="45" t="s">
        <v>675</v>
      </c>
      <c r="C198" s="45"/>
      <c r="D198" s="189">
        <v>44781.0</v>
      </c>
      <c r="E198" s="45"/>
      <c r="F198" s="188">
        <v>461.0</v>
      </c>
      <c r="G198" s="188" t="s">
        <v>685</v>
      </c>
      <c r="H198" s="188">
        <v>100.0</v>
      </c>
      <c r="I198" s="77">
        <v>0.21691973507404327</v>
      </c>
      <c r="J198" s="45">
        <v>9.0</v>
      </c>
      <c r="K198" s="45">
        <v>0.0</v>
      </c>
      <c r="L198" s="45">
        <v>0.0</v>
      </c>
      <c r="M198" s="45"/>
      <c r="N198" s="77">
        <v>0.23644252121448517</v>
      </c>
      <c r="O198" s="45" t="str">
        <f t="shared" si="1"/>
        <v>Aug-2022</v>
      </c>
      <c r="P198" s="45">
        <f t="shared" si="2"/>
        <v>109</v>
      </c>
      <c r="Q198" s="45">
        <f t="shared" si="3"/>
        <v>33</v>
      </c>
      <c r="R198" s="45">
        <f t="shared" si="4"/>
        <v>2022</v>
      </c>
      <c r="S198" s="39"/>
      <c r="T198" s="39" t="s">
        <v>31</v>
      </c>
      <c r="U198" s="39" t="s">
        <v>45</v>
      </c>
      <c r="V198" s="39"/>
      <c r="W198" s="172">
        <f t="shared" si="5"/>
        <v>0.1204476445</v>
      </c>
    </row>
    <row r="199" ht="20.25" customHeight="1">
      <c r="A199" s="146" t="s">
        <v>877</v>
      </c>
      <c r="B199" s="45" t="s">
        <v>675</v>
      </c>
      <c r="C199" s="45"/>
      <c r="D199" s="189">
        <v>44798.0</v>
      </c>
      <c r="E199" s="45"/>
      <c r="F199" s="188">
        <v>292.0</v>
      </c>
      <c r="G199" s="188" t="s">
        <v>685</v>
      </c>
      <c r="H199" s="188">
        <v>54.0</v>
      </c>
      <c r="I199" s="77">
        <v>0.18493150174617767</v>
      </c>
      <c r="J199" s="45">
        <v>9.0</v>
      </c>
      <c r="K199" s="45">
        <v>0.0</v>
      </c>
      <c r="L199" s="45">
        <v>0.0</v>
      </c>
      <c r="M199" s="45"/>
      <c r="N199" s="77">
        <v>0.21575342118740082</v>
      </c>
      <c r="O199" s="45" t="str">
        <f t="shared" si="1"/>
        <v>Aug-2022</v>
      </c>
      <c r="P199" s="45">
        <f t="shared" si="2"/>
        <v>63</v>
      </c>
      <c r="Q199" s="45">
        <f t="shared" si="3"/>
        <v>35</v>
      </c>
      <c r="R199" s="45">
        <f t="shared" si="4"/>
        <v>2022</v>
      </c>
      <c r="S199" s="45" t="s">
        <v>685</v>
      </c>
      <c r="T199" s="39" t="s">
        <v>31</v>
      </c>
      <c r="U199" s="39" t="s">
        <v>45</v>
      </c>
      <c r="V199" s="39"/>
      <c r="W199" s="172">
        <f t="shared" si="5"/>
        <v>0.1197918637</v>
      </c>
    </row>
    <row r="200" ht="20.25" customHeight="1">
      <c r="A200" s="146" t="s">
        <v>878</v>
      </c>
      <c r="B200" s="25" t="s">
        <v>675</v>
      </c>
      <c r="C200" s="175"/>
      <c r="D200" s="182">
        <v>44837.0</v>
      </c>
      <c r="E200" s="175"/>
      <c r="F200" s="183">
        <v>749.0</v>
      </c>
      <c r="G200" s="184" t="s">
        <v>685</v>
      </c>
      <c r="H200" s="184">
        <v>205.0</v>
      </c>
      <c r="I200" s="185">
        <v>0.27369827032089233</v>
      </c>
      <c r="J200" s="175">
        <v>26.0</v>
      </c>
      <c r="K200" s="175">
        <v>0.0</v>
      </c>
      <c r="L200" s="175">
        <v>2.0</v>
      </c>
      <c r="M200" s="175" t="s">
        <v>685</v>
      </c>
      <c r="N200" s="185">
        <v>0.3110814392566681</v>
      </c>
      <c r="O200" s="25" t="str">
        <f t="shared" si="1"/>
        <v>Oct-2022</v>
      </c>
      <c r="P200" s="25">
        <f t="shared" si="2"/>
        <v>233</v>
      </c>
      <c r="Q200" s="25">
        <f t="shared" si="3"/>
        <v>41</v>
      </c>
      <c r="R200" s="25">
        <f t="shared" si="4"/>
        <v>2022</v>
      </c>
      <c r="S200" s="51" t="s">
        <v>685</v>
      </c>
      <c r="T200" s="51" t="s">
        <v>31</v>
      </c>
      <c r="U200" s="51" t="s">
        <v>45</v>
      </c>
      <c r="V200" s="51"/>
      <c r="W200" s="172">
        <f t="shared" si="5"/>
        <v>0.1085356939</v>
      </c>
    </row>
    <row r="201" ht="20.25" customHeight="1">
      <c r="A201" s="146" t="s">
        <v>879</v>
      </c>
      <c r="B201" s="39" t="s">
        <v>675</v>
      </c>
      <c r="C201" s="39"/>
      <c r="D201" s="156">
        <v>44747.0</v>
      </c>
      <c r="E201" s="174"/>
      <c r="F201" s="186">
        <v>617.0</v>
      </c>
      <c r="G201" s="187">
        <v>132.0</v>
      </c>
      <c r="H201" s="188">
        <v>27.0</v>
      </c>
      <c r="I201" s="133">
        <v>0.04376012831926346</v>
      </c>
      <c r="J201" s="39">
        <v>11.0</v>
      </c>
      <c r="K201" s="39">
        <v>0.0</v>
      </c>
      <c r="L201" s="39">
        <v>0.0</v>
      </c>
      <c r="M201" s="39" t="s">
        <v>685</v>
      </c>
      <c r="N201" s="133">
        <v>0.06158833205699921</v>
      </c>
      <c r="O201" s="45" t="str">
        <f t="shared" si="1"/>
        <v>Jul-2022</v>
      </c>
      <c r="P201" s="45">
        <f t="shared" si="2"/>
        <v>38</v>
      </c>
      <c r="Q201" s="45">
        <f t="shared" si="3"/>
        <v>28</v>
      </c>
      <c r="R201" s="45">
        <f t="shared" si="4"/>
        <v>2022</v>
      </c>
      <c r="S201" s="39" t="s">
        <v>372</v>
      </c>
      <c r="T201" s="39" t="s">
        <v>25</v>
      </c>
      <c r="U201" s="39" t="s">
        <v>41</v>
      </c>
      <c r="V201" s="39" t="s">
        <v>372</v>
      </c>
      <c r="W201" s="172">
        <f t="shared" si="5"/>
        <v>0.1010939276</v>
      </c>
    </row>
    <row r="202" ht="20.25" customHeight="1">
      <c r="A202" s="146" t="s">
        <v>880</v>
      </c>
      <c r="B202" s="39" t="s">
        <v>675</v>
      </c>
      <c r="C202" s="39"/>
      <c r="D202" s="156">
        <v>44748.0</v>
      </c>
      <c r="E202" s="174"/>
      <c r="F202" s="186">
        <v>605.0</v>
      </c>
      <c r="G202" s="187" t="s">
        <v>685</v>
      </c>
      <c r="H202" s="188">
        <v>233.0</v>
      </c>
      <c r="I202" s="133">
        <v>0.38512396812438965</v>
      </c>
      <c r="J202" s="39">
        <v>12.0</v>
      </c>
      <c r="K202" s="39">
        <v>0.0</v>
      </c>
      <c r="L202" s="39">
        <v>0.0</v>
      </c>
      <c r="M202" s="39" t="s">
        <v>685</v>
      </c>
      <c r="N202" s="133">
        <v>0.40495866537094116</v>
      </c>
      <c r="O202" s="45" t="str">
        <f t="shared" si="1"/>
        <v>Jul-2022</v>
      </c>
      <c r="P202" s="45">
        <f t="shared" si="2"/>
        <v>245</v>
      </c>
      <c r="Q202" s="45">
        <f t="shared" si="3"/>
        <v>28</v>
      </c>
      <c r="R202" s="45">
        <f t="shared" si="4"/>
        <v>2022</v>
      </c>
      <c r="S202" s="39"/>
      <c r="T202" s="39" t="s">
        <v>25</v>
      </c>
      <c r="U202" s="39" t="s">
        <v>70</v>
      </c>
      <c r="V202" s="39" t="s">
        <v>655</v>
      </c>
      <c r="W202" s="172">
        <f t="shared" si="5"/>
        <v>0.09339081607</v>
      </c>
    </row>
    <row r="203" ht="20.25" customHeight="1">
      <c r="A203" s="146" t="s">
        <v>881</v>
      </c>
      <c r="B203" s="45" t="s">
        <v>675</v>
      </c>
      <c r="C203" s="45"/>
      <c r="D203" s="76">
        <v>44749.0</v>
      </c>
      <c r="E203" s="45"/>
      <c r="F203" s="188">
        <v>536.0</v>
      </c>
      <c r="G203" s="188">
        <v>102.0</v>
      </c>
      <c r="H203" s="188">
        <v>10.0</v>
      </c>
      <c r="I203" s="77">
        <v>0.018656715750694275</v>
      </c>
      <c r="J203" s="45">
        <v>10.0</v>
      </c>
      <c r="K203" s="45">
        <v>0.0</v>
      </c>
      <c r="L203" s="45">
        <v>0.0</v>
      </c>
      <c r="M203" s="45" t="s">
        <v>685</v>
      </c>
      <c r="N203" s="77">
        <v>0.03731343150138855</v>
      </c>
      <c r="O203" s="45" t="str">
        <f t="shared" si="1"/>
        <v>Jul-2022</v>
      </c>
      <c r="P203" s="45">
        <f t="shared" si="2"/>
        <v>20</v>
      </c>
      <c r="Q203" s="45">
        <f t="shared" si="3"/>
        <v>28</v>
      </c>
      <c r="R203" s="45">
        <f t="shared" si="4"/>
        <v>2022</v>
      </c>
      <c r="S203" s="39" t="s">
        <v>372</v>
      </c>
      <c r="T203" s="39" t="s">
        <v>25</v>
      </c>
      <c r="U203" s="39" t="s">
        <v>70</v>
      </c>
      <c r="V203" s="39" t="s">
        <v>372</v>
      </c>
      <c r="W203" s="172">
        <f t="shared" si="5"/>
        <v>0.08735617297</v>
      </c>
    </row>
    <row r="204" ht="20.25" customHeight="1">
      <c r="A204" s="146" t="s">
        <v>882</v>
      </c>
      <c r="B204" s="45" t="s">
        <v>675</v>
      </c>
      <c r="C204" s="45"/>
      <c r="D204" s="76">
        <v>44750.0</v>
      </c>
      <c r="E204" s="45"/>
      <c r="F204" s="188">
        <v>318.0</v>
      </c>
      <c r="G204" s="188" t="s">
        <v>685</v>
      </c>
      <c r="H204" s="188">
        <v>5.0</v>
      </c>
      <c r="I204" s="77">
        <v>0.015723271295428276</v>
      </c>
      <c r="J204" s="45">
        <v>7.0</v>
      </c>
      <c r="K204" s="45">
        <v>0.0</v>
      </c>
      <c r="L204" s="45">
        <v>1.0</v>
      </c>
      <c r="M204" s="45" t="s">
        <v>685</v>
      </c>
      <c r="N204" s="77">
        <v>0.04088050499558449</v>
      </c>
      <c r="O204" s="45" t="str">
        <f t="shared" si="1"/>
        <v>Jul-2022</v>
      </c>
      <c r="P204" s="45">
        <f t="shared" si="2"/>
        <v>13</v>
      </c>
      <c r="Q204" s="45">
        <f t="shared" si="3"/>
        <v>28</v>
      </c>
      <c r="R204" s="45">
        <f t="shared" si="4"/>
        <v>2022</v>
      </c>
      <c r="S204" s="39"/>
      <c r="T204" s="39" t="s">
        <v>25</v>
      </c>
      <c r="U204" s="39" t="s">
        <v>238</v>
      </c>
      <c r="V204" s="39" t="s">
        <v>239</v>
      </c>
      <c r="W204" s="172">
        <f t="shared" si="5"/>
        <v>0.08628986223</v>
      </c>
    </row>
    <row r="205" ht="20.25" customHeight="1">
      <c r="A205" s="146" t="s">
        <v>883</v>
      </c>
      <c r="B205" s="45" t="s">
        <v>675</v>
      </c>
      <c r="C205" s="45"/>
      <c r="D205" s="76">
        <v>44751.0</v>
      </c>
      <c r="E205" s="45"/>
      <c r="F205" s="188">
        <v>593.0</v>
      </c>
      <c r="G205" s="188" t="s">
        <v>685</v>
      </c>
      <c r="H205" s="188">
        <v>7.0</v>
      </c>
      <c r="I205" s="77">
        <v>0.011804384179413319</v>
      </c>
      <c r="J205" s="45">
        <v>9.0</v>
      </c>
      <c r="K205" s="45">
        <v>0.0</v>
      </c>
      <c r="L205" s="45">
        <v>0.0</v>
      </c>
      <c r="M205" s="45" t="s">
        <v>685</v>
      </c>
      <c r="N205" s="77">
        <v>0.026981450617313385</v>
      </c>
      <c r="O205" s="45" t="str">
        <f t="shared" si="1"/>
        <v>Jul-2022</v>
      </c>
      <c r="P205" s="45">
        <f t="shared" si="2"/>
        <v>16</v>
      </c>
      <c r="Q205" s="45">
        <f t="shared" si="3"/>
        <v>28</v>
      </c>
      <c r="R205" s="45">
        <f t="shared" si="4"/>
        <v>2022</v>
      </c>
      <c r="S205" s="39"/>
      <c r="T205" s="39" t="s">
        <v>25</v>
      </c>
      <c r="U205" s="39" t="s">
        <v>29</v>
      </c>
      <c r="V205" s="39"/>
      <c r="W205" s="172">
        <f t="shared" si="5"/>
        <v>0.08583377656</v>
      </c>
    </row>
    <row r="206" ht="20.25" customHeight="1">
      <c r="A206" s="146" t="s">
        <v>884</v>
      </c>
      <c r="B206" s="73" t="s">
        <v>675</v>
      </c>
      <c r="C206" s="179"/>
      <c r="D206" s="74">
        <v>44619.0</v>
      </c>
      <c r="E206" s="73" t="s">
        <v>676</v>
      </c>
      <c r="F206" s="73">
        <v>280.0</v>
      </c>
      <c r="G206" s="73">
        <v>26.0</v>
      </c>
      <c r="H206" s="73">
        <v>4.0</v>
      </c>
      <c r="I206" s="178">
        <v>0.014285714</v>
      </c>
      <c r="J206" s="73">
        <v>6.0</v>
      </c>
      <c r="K206" s="73">
        <v>0.0</v>
      </c>
      <c r="L206" s="73">
        <v>0.0</v>
      </c>
      <c r="M206" s="73"/>
      <c r="N206" s="77">
        <f>P206/F206</f>
        <v>0.03571428571</v>
      </c>
      <c r="O206" s="45" t="str">
        <f t="shared" si="1"/>
        <v>Feb-2022</v>
      </c>
      <c r="P206" s="45">
        <f t="shared" si="2"/>
        <v>10</v>
      </c>
      <c r="Q206" s="45">
        <f t="shared" si="3"/>
        <v>9</v>
      </c>
      <c r="R206" s="45">
        <f t="shared" si="4"/>
        <v>2022</v>
      </c>
      <c r="S206" s="73" t="s">
        <v>372</v>
      </c>
      <c r="T206" s="39" t="s">
        <v>31</v>
      </c>
      <c r="U206" s="45" t="s">
        <v>45</v>
      </c>
      <c r="V206" s="51"/>
      <c r="W206" s="172">
        <f t="shared" si="5"/>
        <v>0.0871556508</v>
      </c>
    </row>
    <row r="207" ht="20.25" customHeight="1">
      <c r="A207" s="146" t="s">
        <v>885</v>
      </c>
      <c r="B207" s="45" t="s">
        <v>675</v>
      </c>
      <c r="C207" s="45"/>
      <c r="D207" s="76">
        <v>44752.0</v>
      </c>
      <c r="E207" s="45"/>
      <c r="F207" s="188">
        <v>530.0</v>
      </c>
      <c r="G207" s="188" t="s">
        <v>685</v>
      </c>
      <c r="H207" s="188">
        <v>10.0</v>
      </c>
      <c r="I207" s="77">
        <v>0.01886792480945587</v>
      </c>
      <c r="J207" s="45">
        <v>14.0</v>
      </c>
      <c r="K207" s="45">
        <v>0.0</v>
      </c>
      <c r="L207" s="45">
        <v>0.0</v>
      </c>
      <c r="M207" s="45" t="s">
        <v>685</v>
      </c>
      <c r="N207" s="77">
        <v>0.04528301954269409</v>
      </c>
      <c r="O207" s="45" t="str">
        <f t="shared" si="1"/>
        <v>Jul-2022</v>
      </c>
      <c r="P207" s="45">
        <f t="shared" si="2"/>
        <v>24</v>
      </c>
      <c r="Q207" s="45">
        <f t="shared" si="3"/>
        <v>28</v>
      </c>
      <c r="R207" s="45">
        <f t="shared" si="4"/>
        <v>2022</v>
      </c>
      <c r="S207" s="39"/>
      <c r="T207" s="39" t="s">
        <v>25</v>
      </c>
      <c r="U207" s="39" t="s">
        <v>26</v>
      </c>
      <c r="V207" s="39" t="s">
        <v>815</v>
      </c>
      <c r="W207" s="172">
        <f t="shared" si="5"/>
        <v>0.08759369035</v>
      </c>
    </row>
    <row r="208" ht="20.25" customHeight="1">
      <c r="A208" s="146" t="s">
        <v>886</v>
      </c>
      <c r="B208" s="25" t="s">
        <v>675</v>
      </c>
      <c r="C208" s="25"/>
      <c r="D208" s="180">
        <v>44828.0</v>
      </c>
      <c r="E208" s="25"/>
      <c r="F208" s="166">
        <v>568.0</v>
      </c>
      <c r="G208" s="166" t="s">
        <v>685</v>
      </c>
      <c r="H208" s="166">
        <v>217.0</v>
      </c>
      <c r="I208" s="181">
        <v>0.38204225897789</v>
      </c>
      <c r="J208" s="25">
        <v>11.0</v>
      </c>
      <c r="K208" s="25">
        <v>1.0</v>
      </c>
      <c r="L208" s="25">
        <v>2.0</v>
      </c>
      <c r="M208" s="25" t="s">
        <v>685</v>
      </c>
      <c r="N208" s="181">
        <v>0.40669015049934387</v>
      </c>
      <c r="O208" s="25" t="str">
        <f t="shared" si="1"/>
        <v>Sep-2022</v>
      </c>
      <c r="P208" s="25">
        <f t="shared" si="2"/>
        <v>231</v>
      </c>
      <c r="Q208" s="25">
        <f t="shared" si="3"/>
        <v>39</v>
      </c>
      <c r="R208" s="25">
        <f t="shared" si="4"/>
        <v>2022</v>
      </c>
      <c r="S208" s="25" t="s">
        <v>685</v>
      </c>
      <c r="T208" s="36" t="s">
        <v>25</v>
      </c>
      <c r="U208" s="36" t="s">
        <v>191</v>
      </c>
      <c r="V208" s="36"/>
      <c r="W208" s="172">
        <f t="shared" si="5"/>
        <v>0.08810460096</v>
      </c>
    </row>
    <row r="209" ht="20.25" customHeight="1">
      <c r="A209" s="146" t="s">
        <v>887</v>
      </c>
      <c r="B209" s="25" t="s">
        <v>675</v>
      </c>
      <c r="C209" s="25"/>
      <c r="D209" s="180">
        <v>44809.0</v>
      </c>
      <c r="E209" s="25"/>
      <c r="F209" s="166">
        <v>10334.0</v>
      </c>
      <c r="G209" s="166">
        <v>2912.0</v>
      </c>
      <c r="H209" s="166">
        <v>126.0</v>
      </c>
      <c r="I209" s="181">
        <v>0.012192761525511742</v>
      </c>
      <c r="J209" s="25">
        <v>99.0</v>
      </c>
      <c r="K209" s="25">
        <v>1.0</v>
      </c>
      <c r="L209" s="25">
        <v>2.0</v>
      </c>
      <c r="M209" s="25" t="s">
        <v>685</v>
      </c>
      <c r="N209" s="181">
        <v>0.021966325119137764</v>
      </c>
      <c r="O209" s="25" t="str">
        <f t="shared" si="1"/>
        <v>Sep-2022</v>
      </c>
      <c r="P209" s="25">
        <f t="shared" si="2"/>
        <v>228</v>
      </c>
      <c r="Q209" s="25">
        <f t="shared" si="3"/>
        <v>37</v>
      </c>
      <c r="R209" s="25">
        <f t="shared" si="4"/>
        <v>2022</v>
      </c>
      <c r="S209" s="25" t="s">
        <v>372</v>
      </c>
      <c r="T209" s="36" t="s">
        <v>31</v>
      </c>
      <c r="U209" s="36" t="s">
        <v>33</v>
      </c>
      <c r="V209" s="36"/>
      <c r="W209" s="172">
        <f t="shared" si="5"/>
        <v>0.08711891367</v>
      </c>
    </row>
    <row r="210" ht="20.25" customHeight="1">
      <c r="A210" s="146" t="s">
        <v>888</v>
      </c>
      <c r="B210" s="39" t="s">
        <v>675</v>
      </c>
      <c r="C210" s="170"/>
      <c r="D210" s="156">
        <v>44582.0</v>
      </c>
      <c r="E210" s="39" t="s">
        <v>676</v>
      </c>
      <c r="F210" s="40">
        <v>262.0</v>
      </c>
      <c r="G210" s="39">
        <v>39.0</v>
      </c>
      <c r="H210" s="45">
        <v>5.0</v>
      </c>
      <c r="I210" s="133">
        <v>0.019083969</v>
      </c>
      <c r="J210" s="39">
        <v>4.0</v>
      </c>
      <c r="K210" s="39">
        <v>0.0</v>
      </c>
      <c r="L210" s="39">
        <v>0.0</v>
      </c>
      <c r="M210" s="39"/>
      <c r="N210" s="133">
        <v>0.034351144</v>
      </c>
      <c r="O210" s="39" t="str">
        <f t="shared" si="1"/>
        <v>Jan-2022</v>
      </c>
      <c r="P210" s="39">
        <f t="shared" si="2"/>
        <v>9</v>
      </c>
      <c r="Q210" s="39">
        <f t="shared" si="3"/>
        <v>4</v>
      </c>
      <c r="R210" s="39">
        <f t="shared" si="4"/>
        <v>2022</v>
      </c>
      <c r="S210" s="39" t="s">
        <v>681</v>
      </c>
      <c r="T210" s="39" t="s">
        <v>31</v>
      </c>
      <c r="U210" s="128" t="s">
        <v>31</v>
      </c>
      <c r="V210" s="171"/>
      <c r="W210" s="172">
        <f t="shared" si="5"/>
        <v>0.1005644776</v>
      </c>
      <c r="X210" s="24"/>
    </row>
    <row r="211" ht="20.25" customHeight="1">
      <c r="A211" s="146" t="s">
        <v>889</v>
      </c>
      <c r="B211" s="45" t="s">
        <v>675</v>
      </c>
      <c r="C211" s="45"/>
      <c r="D211" s="76">
        <v>44752.0</v>
      </c>
      <c r="E211" s="45"/>
      <c r="F211" s="188">
        <v>423.0</v>
      </c>
      <c r="G211" s="188" t="s">
        <v>685</v>
      </c>
      <c r="H211" s="188">
        <v>9.0</v>
      </c>
      <c r="I211" s="77">
        <v>0.021276595070958138</v>
      </c>
      <c r="J211" s="45">
        <v>13.0</v>
      </c>
      <c r="K211" s="45">
        <v>0.0</v>
      </c>
      <c r="L211" s="45">
        <v>0.0</v>
      </c>
      <c r="M211" s="45" t="s">
        <v>685</v>
      </c>
      <c r="N211" s="77">
        <v>0.0520094558596611</v>
      </c>
      <c r="O211" s="45" t="str">
        <f t="shared" si="1"/>
        <v>Jul-2022</v>
      </c>
      <c r="P211" s="45">
        <f t="shared" si="2"/>
        <v>22</v>
      </c>
      <c r="Q211" s="45">
        <f t="shared" si="3"/>
        <v>28</v>
      </c>
      <c r="R211" s="45">
        <f t="shared" si="4"/>
        <v>2022</v>
      </c>
      <c r="S211" s="39"/>
      <c r="T211" s="39" t="s">
        <v>25</v>
      </c>
      <c r="U211" s="39" t="s">
        <v>529</v>
      </c>
      <c r="V211" s="39" t="s">
        <v>228</v>
      </c>
      <c r="W211" s="172">
        <f t="shared" si="5"/>
        <v>0.09678522956</v>
      </c>
    </row>
    <row r="212" ht="20.25" customHeight="1">
      <c r="A212" s="146" t="s">
        <v>890</v>
      </c>
      <c r="B212" s="45" t="s">
        <v>675</v>
      </c>
      <c r="C212" s="45"/>
      <c r="D212" s="76">
        <v>44754.0</v>
      </c>
      <c r="E212" s="45"/>
      <c r="F212" s="188">
        <v>435.0</v>
      </c>
      <c r="G212" s="188" t="s">
        <v>685</v>
      </c>
      <c r="H212" s="188">
        <v>5.0</v>
      </c>
      <c r="I212" s="77">
        <v>0.01149425283074379</v>
      </c>
      <c r="J212" s="45">
        <v>15.0</v>
      </c>
      <c r="K212" s="45">
        <v>0.0</v>
      </c>
      <c r="L212" s="45">
        <v>0.0</v>
      </c>
      <c r="M212" s="45" t="s">
        <v>685</v>
      </c>
      <c r="N212" s="77">
        <v>0.04597701132297516</v>
      </c>
      <c r="O212" s="45" t="str">
        <f t="shared" si="1"/>
        <v>Jul-2022</v>
      </c>
      <c r="P212" s="45">
        <f t="shared" si="2"/>
        <v>20</v>
      </c>
      <c r="Q212" s="45">
        <f t="shared" si="3"/>
        <v>29</v>
      </c>
      <c r="R212" s="45">
        <f t="shared" si="4"/>
        <v>2022</v>
      </c>
      <c r="S212" s="39"/>
      <c r="T212" s="39" t="s">
        <v>25</v>
      </c>
      <c r="U212" s="39" t="s">
        <v>41</v>
      </c>
      <c r="V212" s="39" t="s">
        <v>815</v>
      </c>
      <c r="W212" s="172">
        <f t="shared" si="5"/>
        <v>0.1071151349</v>
      </c>
    </row>
    <row r="213" ht="20.25" customHeight="1">
      <c r="A213" s="146" t="s">
        <v>891</v>
      </c>
      <c r="B213" s="45" t="s">
        <v>675</v>
      </c>
      <c r="C213" s="45"/>
      <c r="D213" s="76">
        <v>44756.0</v>
      </c>
      <c r="E213" s="45"/>
      <c r="F213" s="188">
        <v>428.0</v>
      </c>
      <c r="G213" s="188" t="s">
        <v>685</v>
      </c>
      <c r="H213" s="188">
        <v>6.0</v>
      </c>
      <c r="I213" s="77">
        <v>0.014018691144883633</v>
      </c>
      <c r="J213" s="45">
        <v>11.0</v>
      </c>
      <c r="K213" s="45">
        <v>0.0</v>
      </c>
      <c r="L213" s="45">
        <v>1.0</v>
      </c>
      <c r="M213" s="45" t="s">
        <v>685</v>
      </c>
      <c r="N213" s="77">
        <v>0.04205607622861862</v>
      </c>
      <c r="O213" s="45" t="str">
        <f t="shared" si="1"/>
        <v>Jul-2022</v>
      </c>
      <c r="P213" s="45">
        <f t="shared" si="2"/>
        <v>18</v>
      </c>
      <c r="Q213" s="45">
        <f t="shared" si="3"/>
        <v>29</v>
      </c>
      <c r="R213" s="45">
        <f t="shared" si="4"/>
        <v>2022</v>
      </c>
      <c r="S213" s="39"/>
      <c r="T213" s="39" t="s">
        <v>25</v>
      </c>
      <c r="U213" s="39" t="s">
        <v>41</v>
      </c>
      <c r="V213" s="39" t="s">
        <v>815</v>
      </c>
      <c r="W213" s="172">
        <f t="shared" si="5"/>
        <v>0.1058224303</v>
      </c>
    </row>
    <row r="214" ht="20.25" customHeight="1">
      <c r="A214" s="146" t="s">
        <v>892</v>
      </c>
      <c r="B214" s="45" t="s">
        <v>675</v>
      </c>
      <c r="C214" s="45"/>
      <c r="D214" s="76">
        <v>44756.0</v>
      </c>
      <c r="E214" s="45"/>
      <c r="F214" s="188">
        <v>277.0</v>
      </c>
      <c r="G214" s="188" t="s">
        <v>685</v>
      </c>
      <c r="H214" s="188">
        <v>4.0</v>
      </c>
      <c r="I214" s="77">
        <v>0.014440433122217655</v>
      </c>
      <c r="J214" s="45">
        <v>5.0</v>
      </c>
      <c r="K214" s="45">
        <v>0.0</v>
      </c>
      <c r="L214" s="45">
        <v>0.0</v>
      </c>
      <c r="M214" s="45" t="s">
        <v>685</v>
      </c>
      <c r="N214" s="77">
        <v>0.03249097615480423</v>
      </c>
      <c r="O214" s="45" t="str">
        <f t="shared" si="1"/>
        <v>Jul-2022</v>
      </c>
      <c r="P214" s="45">
        <f t="shared" si="2"/>
        <v>9</v>
      </c>
      <c r="Q214" s="45">
        <f t="shared" si="3"/>
        <v>29</v>
      </c>
      <c r="R214" s="45">
        <f t="shared" si="4"/>
        <v>2022</v>
      </c>
      <c r="S214" s="39"/>
      <c r="T214" s="39" t="s">
        <v>25</v>
      </c>
      <c r="U214" s="39" t="s">
        <v>232</v>
      </c>
      <c r="V214" s="39" t="s">
        <v>815</v>
      </c>
      <c r="W214" s="172">
        <f t="shared" si="5"/>
        <v>0.1143085849</v>
      </c>
    </row>
    <row r="215" ht="20.25" customHeight="1">
      <c r="A215" s="146" t="s">
        <v>893</v>
      </c>
      <c r="B215" s="174" t="s">
        <v>675</v>
      </c>
      <c r="C215" s="174"/>
      <c r="D215" s="176">
        <v>44698.0</v>
      </c>
      <c r="E215" s="174" t="s">
        <v>676</v>
      </c>
      <c r="F215" s="174">
        <v>332.0</v>
      </c>
      <c r="G215" s="174">
        <v>7.0</v>
      </c>
      <c r="H215" s="73">
        <v>4.0</v>
      </c>
      <c r="I215" s="177">
        <v>0.012048192</v>
      </c>
      <c r="J215" s="174">
        <v>5.0</v>
      </c>
      <c r="K215" s="174">
        <v>0.0</v>
      </c>
      <c r="L215" s="174">
        <v>1.0</v>
      </c>
      <c r="M215" s="174"/>
      <c r="N215" s="77">
        <f>P215/F215</f>
        <v>0.03012048193</v>
      </c>
      <c r="O215" s="45" t="str">
        <f t="shared" si="1"/>
        <v>May-2022</v>
      </c>
      <c r="P215" s="45">
        <f t="shared" si="2"/>
        <v>10</v>
      </c>
      <c r="Q215" s="45">
        <f t="shared" si="3"/>
        <v>21</v>
      </c>
      <c r="R215" s="45">
        <f t="shared" si="4"/>
        <v>2022</v>
      </c>
      <c r="S215" s="174" t="s">
        <v>681</v>
      </c>
      <c r="T215" s="39" t="s">
        <v>31</v>
      </c>
      <c r="U215" s="39" t="s">
        <v>45</v>
      </c>
      <c r="V215" s="174"/>
      <c r="W215" s="172">
        <f t="shared" si="5"/>
        <v>0.115128175</v>
      </c>
    </row>
    <row r="216" ht="20.25" customHeight="1">
      <c r="A216" s="146" t="s">
        <v>894</v>
      </c>
      <c r="B216" s="45" t="s">
        <v>675</v>
      </c>
      <c r="C216" s="45"/>
      <c r="D216" s="76">
        <v>44757.0</v>
      </c>
      <c r="E216" s="45"/>
      <c r="F216" s="188">
        <v>354.0</v>
      </c>
      <c r="G216" s="188" t="s">
        <v>685</v>
      </c>
      <c r="H216" s="188">
        <v>6.0</v>
      </c>
      <c r="I216" s="77">
        <v>0.016949152573943138</v>
      </c>
      <c r="J216" s="45">
        <v>8.0</v>
      </c>
      <c r="K216" s="45">
        <v>0.0</v>
      </c>
      <c r="L216" s="45">
        <v>0.0</v>
      </c>
      <c r="M216" s="45" t="s">
        <v>685</v>
      </c>
      <c r="N216" s="77">
        <v>0.03954802080988884</v>
      </c>
      <c r="O216" s="45" t="str">
        <f t="shared" si="1"/>
        <v>Jul-2022</v>
      </c>
      <c r="P216" s="45">
        <f t="shared" si="2"/>
        <v>14</v>
      </c>
      <c r="Q216" s="45">
        <f t="shared" si="3"/>
        <v>29</v>
      </c>
      <c r="R216" s="45">
        <f t="shared" si="4"/>
        <v>2022</v>
      </c>
      <c r="S216" s="39"/>
      <c r="T216" s="39" t="s">
        <v>25</v>
      </c>
      <c r="U216" s="39" t="s">
        <v>29</v>
      </c>
      <c r="V216" s="39"/>
      <c r="W216" s="172">
        <f t="shared" si="5"/>
        <v>0.1285737522</v>
      </c>
    </row>
    <row r="217" ht="20.25" customHeight="1">
      <c r="A217" s="146" t="s">
        <v>895</v>
      </c>
      <c r="B217" s="45" t="s">
        <v>675</v>
      </c>
      <c r="C217" s="45"/>
      <c r="D217" s="76">
        <v>44758.0</v>
      </c>
      <c r="E217" s="45"/>
      <c r="F217" s="188">
        <v>428.0</v>
      </c>
      <c r="G217" s="188" t="s">
        <v>685</v>
      </c>
      <c r="H217" s="188">
        <v>5.0</v>
      </c>
      <c r="I217" s="77">
        <v>0.011682243086397648</v>
      </c>
      <c r="J217" s="45">
        <v>6.0</v>
      </c>
      <c r="K217" s="45">
        <v>0.0</v>
      </c>
      <c r="L217" s="45">
        <v>0.0</v>
      </c>
      <c r="M217" s="45" t="s">
        <v>685</v>
      </c>
      <c r="N217" s="77">
        <v>0.02570093423128128</v>
      </c>
      <c r="O217" s="45" t="str">
        <f t="shared" si="1"/>
        <v>Jul-2022</v>
      </c>
      <c r="P217" s="45">
        <f t="shared" si="2"/>
        <v>11</v>
      </c>
      <c r="Q217" s="45">
        <f t="shared" si="3"/>
        <v>29</v>
      </c>
      <c r="R217" s="45">
        <f t="shared" si="4"/>
        <v>2022</v>
      </c>
      <c r="S217" s="39"/>
      <c r="T217" s="39" t="s">
        <v>25</v>
      </c>
      <c r="U217" s="39" t="s">
        <v>41</v>
      </c>
      <c r="V217" s="39" t="s">
        <v>815</v>
      </c>
      <c r="W217" s="172">
        <f t="shared" si="5"/>
        <v>0.1291266643</v>
      </c>
    </row>
    <row r="218" ht="20.25" customHeight="1">
      <c r="A218" s="146" t="s">
        <v>896</v>
      </c>
      <c r="B218" s="45" t="s">
        <v>675</v>
      </c>
      <c r="C218" s="45"/>
      <c r="D218" s="76">
        <v>44758.0</v>
      </c>
      <c r="E218" s="45"/>
      <c r="F218" s="188">
        <v>481.0</v>
      </c>
      <c r="G218" s="188" t="s">
        <v>685</v>
      </c>
      <c r="H218" s="188">
        <v>120.0</v>
      </c>
      <c r="I218" s="77">
        <v>0.2494802474975586</v>
      </c>
      <c r="J218" s="45">
        <v>9.0</v>
      </c>
      <c r="K218" s="45">
        <v>0.0</v>
      </c>
      <c r="L218" s="45">
        <v>0.0</v>
      </c>
      <c r="M218" s="45" t="s">
        <v>685</v>
      </c>
      <c r="N218" s="77">
        <v>0.26819127798080444</v>
      </c>
      <c r="O218" s="45" t="str">
        <f t="shared" si="1"/>
        <v>Jul-2022</v>
      </c>
      <c r="P218" s="45">
        <f t="shared" si="2"/>
        <v>129</v>
      </c>
      <c r="Q218" s="45">
        <f t="shared" si="3"/>
        <v>29</v>
      </c>
      <c r="R218" s="45">
        <f t="shared" si="4"/>
        <v>2022</v>
      </c>
      <c r="S218" s="39"/>
      <c r="T218" s="39" t="s">
        <v>25</v>
      </c>
      <c r="U218" s="39" t="s">
        <v>29</v>
      </c>
      <c r="V218" s="39"/>
      <c r="W218" s="172">
        <f t="shared" si="5"/>
        <v>0.1293725185</v>
      </c>
    </row>
    <row r="219" ht="20.25" customHeight="1">
      <c r="A219" s="146" t="s">
        <v>897</v>
      </c>
      <c r="B219" s="45" t="s">
        <v>675</v>
      </c>
      <c r="C219" s="45"/>
      <c r="D219" s="76">
        <v>44759.0</v>
      </c>
      <c r="E219" s="45"/>
      <c r="F219" s="188">
        <v>714.0</v>
      </c>
      <c r="G219" s="188" t="s">
        <v>685</v>
      </c>
      <c r="H219" s="188">
        <v>6.0</v>
      </c>
      <c r="I219" s="77">
        <v>0.008403361774981022</v>
      </c>
      <c r="J219" s="45">
        <v>12.0</v>
      </c>
      <c r="K219" s="45">
        <v>0.0</v>
      </c>
      <c r="L219" s="45">
        <v>0.0</v>
      </c>
      <c r="M219" s="45" t="s">
        <v>685</v>
      </c>
      <c r="N219" s="77">
        <v>0.02521008439362049</v>
      </c>
      <c r="O219" s="45" t="str">
        <f t="shared" si="1"/>
        <v>Jul-2022</v>
      </c>
      <c r="P219" s="45">
        <f t="shared" si="2"/>
        <v>18</v>
      </c>
      <c r="Q219" s="45">
        <f t="shared" si="3"/>
        <v>29</v>
      </c>
      <c r="R219" s="45">
        <f t="shared" si="4"/>
        <v>2022</v>
      </c>
      <c r="S219" s="39"/>
      <c r="T219" s="39" t="s">
        <v>25</v>
      </c>
      <c r="U219" s="39" t="s">
        <v>41</v>
      </c>
      <c r="V219" s="39" t="s">
        <v>815</v>
      </c>
      <c r="W219" s="172">
        <f t="shared" si="5"/>
        <v>0.1293469975</v>
      </c>
    </row>
    <row r="220" ht="20.25" customHeight="1">
      <c r="A220" s="146" t="s">
        <v>898</v>
      </c>
      <c r="B220" s="45" t="s">
        <v>675</v>
      </c>
      <c r="C220" s="45"/>
      <c r="D220" s="76">
        <v>44763.0</v>
      </c>
      <c r="E220" s="45"/>
      <c r="F220" s="188">
        <v>1339.0</v>
      </c>
      <c r="G220" s="188" t="s">
        <v>685</v>
      </c>
      <c r="H220" s="188">
        <v>32.0</v>
      </c>
      <c r="I220" s="77">
        <v>0.023898432031273842</v>
      </c>
      <c r="J220" s="45">
        <v>42.0</v>
      </c>
      <c r="K220" s="45">
        <v>0.0</v>
      </c>
      <c r="L220" s="45">
        <v>1.0</v>
      </c>
      <c r="M220" s="45" t="s">
        <v>685</v>
      </c>
      <c r="N220" s="77">
        <v>0.056011948734521866</v>
      </c>
      <c r="O220" s="45" t="str">
        <f t="shared" si="1"/>
        <v>Jul-2022</v>
      </c>
      <c r="P220" s="45">
        <f t="shared" si="2"/>
        <v>75</v>
      </c>
      <c r="Q220" s="45">
        <f t="shared" si="3"/>
        <v>30</v>
      </c>
      <c r="R220" s="45">
        <f t="shared" si="4"/>
        <v>2022</v>
      </c>
      <c r="S220" s="39"/>
      <c r="T220" s="39" t="s">
        <v>25</v>
      </c>
      <c r="U220" s="39" t="s">
        <v>41</v>
      </c>
      <c r="V220" s="39" t="s">
        <v>815</v>
      </c>
      <c r="W220" s="172">
        <f t="shared" si="5"/>
        <v>0.1347425036</v>
      </c>
    </row>
    <row r="221" ht="20.25" customHeight="1">
      <c r="A221" s="146" t="s">
        <v>899</v>
      </c>
      <c r="B221" s="51" t="s">
        <v>675</v>
      </c>
      <c r="C221" s="49"/>
      <c r="D221" s="173">
        <v>44740.0</v>
      </c>
      <c r="E221" s="174" t="s">
        <v>676</v>
      </c>
      <c r="F221" s="51">
        <v>674.0</v>
      </c>
      <c r="G221" s="51">
        <v>709.0</v>
      </c>
      <c r="H221" s="175">
        <v>19.0</v>
      </c>
      <c r="I221" s="154">
        <v>0.02818991057574749</v>
      </c>
      <c r="J221" s="51">
        <v>22.0</v>
      </c>
      <c r="K221" s="51">
        <v>0.0</v>
      </c>
      <c r="L221" s="51">
        <v>3.0</v>
      </c>
      <c r="M221" s="49" t="s">
        <v>685</v>
      </c>
      <c r="N221" s="154">
        <v>0.06528189778327942</v>
      </c>
      <c r="O221" s="45" t="str">
        <f t="shared" si="1"/>
        <v>Jun-2022</v>
      </c>
      <c r="P221" s="45">
        <f t="shared" si="2"/>
        <v>44</v>
      </c>
      <c r="Q221" s="45">
        <f t="shared" si="3"/>
        <v>27</v>
      </c>
      <c r="R221" s="45">
        <f t="shared" si="4"/>
        <v>2022</v>
      </c>
      <c r="S221" s="174" t="s">
        <v>372</v>
      </c>
      <c r="T221" s="51" t="s">
        <v>31</v>
      </c>
      <c r="U221" s="36" t="s">
        <v>197</v>
      </c>
      <c r="V221" s="51" t="str">
        <f>S221</f>
        <v>Video</v>
      </c>
      <c r="W221" s="172">
        <f t="shared" si="5"/>
        <v>0.1251665874</v>
      </c>
    </row>
    <row r="222" ht="20.25" customHeight="1">
      <c r="A222" s="146" t="s">
        <v>900</v>
      </c>
      <c r="B222" s="45" t="s">
        <v>675</v>
      </c>
      <c r="C222" s="45"/>
      <c r="D222" s="76">
        <v>44764.0</v>
      </c>
      <c r="E222" s="45"/>
      <c r="F222" s="188">
        <v>959.0</v>
      </c>
      <c r="G222" s="188" t="s">
        <v>685</v>
      </c>
      <c r="H222" s="188">
        <v>22.0</v>
      </c>
      <c r="I222" s="77">
        <v>0.022940563037991524</v>
      </c>
      <c r="J222" s="45">
        <v>14.0</v>
      </c>
      <c r="K222" s="45">
        <v>0.0</v>
      </c>
      <c r="L222" s="45">
        <v>1.0</v>
      </c>
      <c r="M222" s="45" t="s">
        <v>685</v>
      </c>
      <c r="N222" s="77">
        <v>0.03858185559511185</v>
      </c>
      <c r="O222" s="45" t="str">
        <f t="shared" si="1"/>
        <v>Jul-2022</v>
      </c>
      <c r="P222" s="45">
        <f t="shared" si="2"/>
        <v>37</v>
      </c>
      <c r="Q222" s="45">
        <f t="shared" si="3"/>
        <v>30</v>
      </c>
      <c r="R222" s="45">
        <f t="shared" si="4"/>
        <v>2022</v>
      </c>
      <c r="S222" s="39"/>
      <c r="T222" s="39" t="s">
        <v>25</v>
      </c>
      <c r="U222" s="39" t="s">
        <v>238</v>
      </c>
      <c r="V222" s="39" t="s">
        <v>239</v>
      </c>
      <c r="W222" s="172">
        <f t="shared" si="5"/>
        <v>0.1341817205</v>
      </c>
    </row>
    <row r="223" ht="20.25" customHeight="1">
      <c r="A223" s="146" t="s">
        <v>901</v>
      </c>
      <c r="B223" s="45" t="s">
        <v>675</v>
      </c>
      <c r="C223" s="45"/>
      <c r="D223" s="76">
        <v>44765.0</v>
      </c>
      <c r="E223" s="45"/>
      <c r="F223" s="188">
        <v>534.0</v>
      </c>
      <c r="G223" s="188" t="s">
        <v>685</v>
      </c>
      <c r="H223" s="188">
        <v>82.0</v>
      </c>
      <c r="I223" s="77">
        <v>0.15355804562568665</v>
      </c>
      <c r="J223" s="45">
        <v>10.0</v>
      </c>
      <c r="K223" s="45">
        <v>0.0</v>
      </c>
      <c r="L223" s="45">
        <v>0.0</v>
      </c>
      <c r="M223" s="45" t="s">
        <v>685</v>
      </c>
      <c r="N223" s="77">
        <v>0.17228464782238007</v>
      </c>
      <c r="O223" s="45" t="str">
        <f t="shared" si="1"/>
        <v>Jul-2022</v>
      </c>
      <c r="P223" s="45">
        <f t="shared" si="2"/>
        <v>92</v>
      </c>
      <c r="Q223" s="45">
        <f t="shared" si="3"/>
        <v>30</v>
      </c>
      <c r="R223" s="45">
        <f t="shared" si="4"/>
        <v>2022</v>
      </c>
      <c r="S223" s="39"/>
      <c r="T223" s="39" t="s">
        <v>25</v>
      </c>
      <c r="U223" s="39" t="s">
        <v>238</v>
      </c>
      <c r="V223" s="39" t="s">
        <v>239</v>
      </c>
      <c r="W223" s="172">
        <f t="shared" si="5"/>
        <v>0.1399466408</v>
      </c>
    </row>
    <row r="224" ht="20.25" customHeight="1">
      <c r="A224" s="146" t="s">
        <v>902</v>
      </c>
      <c r="B224" s="45" t="s">
        <v>675</v>
      </c>
      <c r="C224" s="45"/>
      <c r="D224" s="76">
        <v>44767.0</v>
      </c>
      <c r="E224" s="45"/>
      <c r="F224" s="188">
        <v>2833.0</v>
      </c>
      <c r="G224" s="188" t="s">
        <v>685</v>
      </c>
      <c r="H224" s="188">
        <v>51.0</v>
      </c>
      <c r="I224" s="77">
        <v>0.018002117052674294</v>
      </c>
      <c r="J224" s="45">
        <v>54.0</v>
      </c>
      <c r="K224" s="45">
        <v>0.0</v>
      </c>
      <c r="L224" s="45">
        <v>0.0</v>
      </c>
      <c r="M224" s="45" t="s">
        <v>685</v>
      </c>
      <c r="N224" s="77">
        <v>0.03706318512558937</v>
      </c>
      <c r="O224" s="45" t="str">
        <f t="shared" si="1"/>
        <v>Jul-2022</v>
      </c>
      <c r="P224" s="45">
        <f t="shared" si="2"/>
        <v>105</v>
      </c>
      <c r="Q224" s="45">
        <f t="shared" si="3"/>
        <v>31</v>
      </c>
      <c r="R224" s="45">
        <f t="shared" si="4"/>
        <v>2022</v>
      </c>
      <c r="S224" s="39"/>
      <c r="T224" s="39" t="s">
        <v>25</v>
      </c>
      <c r="U224" s="39" t="s">
        <v>41</v>
      </c>
      <c r="V224" s="39" t="s">
        <v>815</v>
      </c>
      <c r="W224" s="172">
        <f t="shared" si="5"/>
        <v>0.1384798513</v>
      </c>
    </row>
    <row r="225" ht="20.25" customHeight="1">
      <c r="A225" s="146" t="s">
        <v>903</v>
      </c>
      <c r="B225" s="45" t="s">
        <v>675</v>
      </c>
      <c r="C225" s="45"/>
      <c r="D225" s="76">
        <v>44771.0</v>
      </c>
      <c r="E225" s="45"/>
      <c r="F225" s="188">
        <v>687.0</v>
      </c>
      <c r="G225" s="188" t="s">
        <v>685</v>
      </c>
      <c r="H225" s="188">
        <v>251.0</v>
      </c>
      <c r="I225" s="77">
        <v>0.3653566241264343</v>
      </c>
      <c r="J225" s="45">
        <v>20.0</v>
      </c>
      <c r="K225" s="45">
        <v>0.0</v>
      </c>
      <c r="L225" s="45">
        <v>0.0</v>
      </c>
      <c r="M225" s="45" t="s">
        <v>685</v>
      </c>
      <c r="N225" s="77">
        <v>0.3944686949253082</v>
      </c>
      <c r="O225" s="45" t="str">
        <f t="shared" si="1"/>
        <v>Jul-2022</v>
      </c>
      <c r="P225" s="45">
        <f t="shared" si="2"/>
        <v>271</v>
      </c>
      <c r="Q225" s="45">
        <f t="shared" si="3"/>
        <v>31</v>
      </c>
      <c r="R225" s="45">
        <f t="shared" si="4"/>
        <v>2022</v>
      </c>
      <c r="S225" s="39"/>
      <c r="T225" s="39" t="s">
        <v>25</v>
      </c>
      <c r="U225" s="39" t="s">
        <v>70</v>
      </c>
      <c r="V225" s="39" t="s">
        <v>655</v>
      </c>
      <c r="W225" s="172">
        <f t="shared" si="5"/>
        <v>0.1387525916</v>
      </c>
    </row>
    <row r="226" ht="20.25" customHeight="1">
      <c r="A226" s="146" t="s">
        <v>904</v>
      </c>
      <c r="B226" s="45" t="s">
        <v>675</v>
      </c>
      <c r="C226" s="45"/>
      <c r="D226" s="76">
        <v>44771.0</v>
      </c>
      <c r="E226" s="45"/>
      <c r="F226" s="188">
        <v>635.0</v>
      </c>
      <c r="G226" s="188">
        <v>10.0</v>
      </c>
      <c r="H226" s="188">
        <v>16.0</v>
      </c>
      <c r="I226" s="77">
        <v>0.025196850299835205</v>
      </c>
      <c r="J226" s="45">
        <v>27.0</v>
      </c>
      <c r="K226" s="45">
        <v>0.0</v>
      </c>
      <c r="L226" s="45">
        <v>0.0</v>
      </c>
      <c r="M226" s="45" t="s">
        <v>685</v>
      </c>
      <c r="N226" s="77">
        <v>0.06771653890609741</v>
      </c>
      <c r="O226" s="45" t="str">
        <f t="shared" si="1"/>
        <v>Jul-2022</v>
      </c>
      <c r="P226" s="45">
        <f t="shared" si="2"/>
        <v>43</v>
      </c>
      <c r="Q226" s="45">
        <f t="shared" si="3"/>
        <v>31</v>
      </c>
      <c r="R226" s="45">
        <f t="shared" si="4"/>
        <v>2022</v>
      </c>
      <c r="S226" s="39" t="s">
        <v>681</v>
      </c>
      <c r="T226" s="39" t="s">
        <v>25</v>
      </c>
      <c r="U226" s="39" t="s">
        <v>70</v>
      </c>
      <c r="V226" s="39" t="str">
        <f>S226</f>
        <v>Article</v>
      </c>
      <c r="W226" s="172">
        <f t="shared" si="5"/>
        <v>0.133324792</v>
      </c>
    </row>
    <row r="227" ht="20.25" customHeight="1">
      <c r="A227" s="146" t="s">
        <v>905</v>
      </c>
      <c r="B227" s="45" t="s">
        <v>675</v>
      </c>
      <c r="C227" s="45"/>
      <c r="D227" s="76">
        <v>44771.0</v>
      </c>
      <c r="E227" s="45"/>
      <c r="F227" s="188">
        <v>314.0</v>
      </c>
      <c r="G227" s="188" t="s">
        <v>685</v>
      </c>
      <c r="H227" s="188">
        <v>7.0</v>
      </c>
      <c r="I227" s="77">
        <v>0.02229299396276474</v>
      </c>
      <c r="J227" s="45">
        <v>9.0</v>
      </c>
      <c r="K227" s="45">
        <v>0.0</v>
      </c>
      <c r="L227" s="45">
        <v>0.0</v>
      </c>
      <c r="M227" s="45" t="s">
        <v>685</v>
      </c>
      <c r="N227" s="77">
        <v>0.05095541477203369</v>
      </c>
      <c r="O227" s="45" t="str">
        <f t="shared" si="1"/>
        <v>Jul-2022</v>
      </c>
      <c r="P227" s="45">
        <f t="shared" si="2"/>
        <v>16</v>
      </c>
      <c r="Q227" s="45">
        <f t="shared" si="3"/>
        <v>31</v>
      </c>
      <c r="R227" s="45">
        <f t="shared" si="4"/>
        <v>2022</v>
      </c>
      <c r="S227" s="39"/>
      <c r="T227" s="39" t="s">
        <v>25</v>
      </c>
      <c r="U227" s="39" t="s">
        <v>29</v>
      </c>
      <c r="V227" s="39"/>
      <c r="W227" s="172">
        <f t="shared" si="5"/>
        <v>0.1410441213</v>
      </c>
    </row>
    <row r="228" ht="20.25" customHeight="1">
      <c r="A228" s="146" t="s">
        <v>906</v>
      </c>
      <c r="B228" s="45" t="s">
        <v>675</v>
      </c>
      <c r="C228" s="45"/>
      <c r="D228" s="76">
        <v>44772.0</v>
      </c>
      <c r="E228" s="45"/>
      <c r="F228" s="188">
        <v>284.0</v>
      </c>
      <c r="G228" s="188" t="s">
        <v>685</v>
      </c>
      <c r="H228" s="188">
        <v>4.0</v>
      </c>
      <c r="I228" s="77">
        <v>0.014084506779909134</v>
      </c>
      <c r="J228" s="45">
        <v>7.0</v>
      </c>
      <c r="K228" s="45">
        <v>0.0</v>
      </c>
      <c r="L228" s="45">
        <v>0.0</v>
      </c>
      <c r="M228" s="45" t="s">
        <v>685</v>
      </c>
      <c r="N228" s="77">
        <v>0.03873239457607269</v>
      </c>
      <c r="O228" s="45" t="str">
        <f t="shared" si="1"/>
        <v>Jul-2022</v>
      </c>
      <c r="P228" s="45">
        <f t="shared" si="2"/>
        <v>11</v>
      </c>
      <c r="Q228" s="45">
        <f t="shared" si="3"/>
        <v>31</v>
      </c>
      <c r="R228" s="45">
        <f t="shared" si="4"/>
        <v>2022</v>
      </c>
      <c r="S228" s="39"/>
      <c r="T228" s="39" t="s">
        <v>25</v>
      </c>
      <c r="U228" s="39" t="s">
        <v>26</v>
      </c>
      <c r="V228" s="39" t="s">
        <v>815</v>
      </c>
      <c r="W228" s="172">
        <f t="shared" si="5"/>
        <v>0.1264825847</v>
      </c>
    </row>
    <row r="229" ht="20.25" customHeight="1">
      <c r="A229" s="146" t="s">
        <v>907</v>
      </c>
      <c r="B229" s="45" t="s">
        <v>908</v>
      </c>
      <c r="C229" s="45"/>
      <c r="D229" s="76">
        <v>44772.0</v>
      </c>
      <c r="E229" s="45"/>
      <c r="F229" s="188">
        <v>1150.0</v>
      </c>
      <c r="G229" s="188" t="s">
        <v>685</v>
      </c>
      <c r="H229" s="188">
        <v>8.0</v>
      </c>
      <c r="I229" s="77">
        <v>0.006956521887332201</v>
      </c>
      <c r="J229" s="45">
        <v>7.0</v>
      </c>
      <c r="K229" s="45">
        <v>0.0</v>
      </c>
      <c r="L229" s="45">
        <v>0.0</v>
      </c>
      <c r="M229" s="45">
        <v>0.0</v>
      </c>
      <c r="N229" s="77">
        <v>0.01304347813129425</v>
      </c>
      <c r="O229" s="45" t="str">
        <f t="shared" si="1"/>
        <v>Jul-2022</v>
      </c>
      <c r="P229" s="45">
        <f t="shared" si="2"/>
        <v>15</v>
      </c>
      <c r="Q229" s="45">
        <f t="shared" si="3"/>
        <v>31</v>
      </c>
      <c r="R229" s="45">
        <f t="shared" si="4"/>
        <v>2022</v>
      </c>
      <c r="S229" s="39"/>
      <c r="T229" s="39" t="s">
        <v>25</v>
      </c>
      <c r="U229" s="39" t="s">
        <v>26</v>
      </c>
      <c r="V229" s="39" t="s">
        <v>815</v>
      </c>
      <c r="W229" s="172">
        <f t="shared" si="5"/>
        <v>0.1259538463</v>
      </c>
    </row>
    <row r="230" ht="20.25" customHeight="1">
      <c r="A230" s="146" t="s">
        <v>909</v>
      </c>
      <c r="B230" s="25" t="s">
        <v>675</v>
      </c>
      <c r="C230" s="25"/>
      <c r="D230" s="180">
        <v>44817.0</v>
      </c>
      <c r="E230" s="25"/>
      <c r="F230" s="166">
        <v>629.0</v>
      </c>
      <c r="G230" s="166" t="s">
        <v>685</v>
      </c>
      <c r="H230" s="166">
        <v>209.0</v>
      </c>
      <c r="I230" s="181">
        <v>0.3322734534740448</v>
      </c>
      <c r="J230" s="25">
        <v>14.0</v>
      </c>
      <c r="K230" s="25">
        <v>0.0</v>
      </c>
      <c r="L230" s="25">
        <v>0.0</v>
      </c>
      <c r="M230" s="25" t="s">
        <v>685</v>
      </c>
      <c r="N230" s="181">
        <v>0.3545309901237488</v>
      </c>
      <c r="O230" s="25" t="str">
        <f t="shared" si="1"/>
        <v>Sep-2022</v>
      </c>
      <c r="P230" s="25">
        <f t="shared" si="2"/>
        <v>223</v>
      </c>
      <c r="Q230" s="25">
        <f t="shared" si="3"/>
        <v>38</v>
      </c>
      <c r="R230" s="25">
        <f t="shared" si="4"/>
        <v>2022</v>
      </c>
      <c r="S230" s="25" t="s">
        <v>685</v>
      </c>
      <c r="T230" s="36" t="s">
        <v>31</v>
      </c>
      <c r="U230" s="190" t="s">
        <v>33</v>
      </c>
      <c r="V230" s="36"/>
      <c r="W230" s="172">
        <f t="shared" si="5"/>
        <v>0.1255276224</v>
      </c>
    </row>
    <row r="231" ht="20.25" customHeight="1">
      <c r="A231" s="146" t="s">
        <v>910</v>
      </c>
      <c r="B231" s="25" t="s">
        <v>675</v>
      </c>
      <c r="C231" s="25"/>
      <c r="D231" s="180">
        <v>44820.0</v>
      </c>
      <c r="E231" s="25"/>
      <c r="F231" s="166">
        <v>516.0</v>
      </c>
      <c r="G231" s="166" t="s">
        <v>685</v>
      </c>
      <c r="H231" s="166">
        <v>152.0</v>
      </c>
      <c r="I231" s="181">
        <v>0.2945736348628998</v>
      </c>
      <c r="J231" s="25">
        <v>12.0</v>
      </c>
      <c r="K231" s="25">
        <v>0.0</v>
      </c>
      <c r="L231" s="25">
        <v>1.0</v>
      </c>
      <c r="M231" s="25" t="s">
        <v>685</v>
      </c>
      <c r="N231" s="181">
        <v>0.31976744532585144</v>
      </c>
      <c r="O231" s="25" t="str">
        <f t="shared" si="1"/>
        <v>Sep-2022</v>
      </c>
      <c r="P231" s="25">
        <f t="shared" si="2"/>
        <v>165</v>
      </c>
      <c r="Q231" s="25">
        <f t="shared" si="3"/>
        <v>38</v>
      </c>
      <c r="R231" s="25">
        <f t="shared" si="4"/>
        <v>2022</v>
      </c>
      <c r="S231" s="25" t="s">
        <v>685</v>
      </c>
      <c r="T231" s="36" t="s">
        <v>31</v>
      </c>
      <c r="U231" s="36" t="s">
        <v>45</v>
      </c>
      <c r="V231" s="36"/>
      <c r="W231" s="172">
        <f t="shared" si="5"/>
        <v>0.12630253</v>
      </c>
    </row>
    <row r="232" ht="20.25" customHeight="1">
      <c r="A232" s="146" t="s">
        <v>911</v>
      </c>
      <c r="B232" s="25" t="s">
        <v>675</v>
      </c>
      <c r="C232" s="25"/>
      <c r="D232" s="180">
        <v>44820.0</v>
      </c>
      <c r="E232" s="25"/>
      <c r="F232" s="166">
        <v>628.0</v>
      </c>
      <c r="G232" s="166" t="s">
        <v>685</v>
      </c>
      <c r="H232" s="166">
        <v>146.0</v>
      </c>
      <c r="I232" s="181">
        <v>0.23248407244682312</v>
      </c>
      <c r="J232" s="25">
        <v>16.0</v>
      </c>
      <c r="K232" s="25">
        <v>0.0</v>
      </c>
      <c r="L232" s="25">
        <v>1.0</v>
      </c>
      <c r="M232" s="25" t="s">
        <v>685</v>
      </c>
      <c r="N232" s="181">
        <v>0.2595541477203369</v>
      </c>
      <c r="O232" s="25" t="str">
        <f t="shared" si="1"/>
        <v>Sep-2022</v>
      </c>
      <c r="P232" s="25">
        <f t="shared" si="2"/>
        <v>163</v>
      </c>
      <c r="Q232" s="25">
        <f t="shared" si="3"/>
        <v>38</v>
      </c>
      <c r="R232" s="25">
        <f t="shared" si="4"/>
        <v>2022</v>
      </c>
      <c r="S232" s="25" t="s">
        <v>685</v>
      </c>
      <c r="T232" s="36" t="s">
        <v>31</v>
      </c>
      <c r="U232" s="36" t="s">
        <v>31</v>
      </c>
      <c r="V232" s="36"/>
      <c r="W232" s="172">
        <f t="shared" si="5"/>
        <v>0.1406059273</v>
      </c>
    </row>
    <row r="233" ht="20.25" customHeight="1">
      <c r="A233" s="146" t="s">
        <v>912</v>
      </c>
      <c r="B233" s="45" t="s">
        <v>913</v>
      </c>
      <c r="C233" s="45" t="s">
        <v>293</v>
      </c>
      <c r="D233" s="76">
        <v>44772.0</v>
      </c>
      <c r="E233" s="45"/>
      <c r="F233" s="188">
        <v>866.0</v>
      </c>
      <c r="G233" s="188" t="s">
        <v>685</v>
      </c>
      <c r="H233" s="188">
        <v>4.0</v>
      </c>
      <c r="I233" s="77">
        <v>0.004618937615305185</v>
      </c>
      <c r="J233" s="45">
        <v>0.0</v>
      </c>
      <c r="K233" s="45">
        <v>0.0</v>
      </c>
      <c r="L233" s="45">
        <v>0.0</v>
      </c>
      <c r="M233" s="45">
        <v>0.0</v>
      </c>
      <c r="N233" s="77">
        <v>0.004618937615305185</v>
      </c>
      <c r="O233" s="45" t="str">
        <f t="shared" si="1"/>
        <v>Jul-2022</v>
      </c>
      <c r="P233" s="45">
        <f t="shared" si="2"/>
        <v>4</v>
      </c>
      <c r="Q233" s="45">
        <f t="shared" si="3"/>
        <v>31</v>
      </c>
      <c r="R233" s="45">
        <f t="shared" si="4"/>
        <v>2022</v>
      </c>
      <c r="S233" s="39"/>
      <c r="T233" s="39" t="s">
        <v>25</v>
      </c>
      <c r="U233" s="39" t="s">
        <v>26</v>
      </c>
      <c r="V233" s="39" t="s">
        <v>815</v>
      </c>
      <c r="W233" s="172">
        <f t="shared" si="5"/>
        <v>0.1270012319</v>
      </c>
    </row>
    <row r="234" ht="20.25" customHeight="1">
      <c r="A234" s="146" t="s">
        <v>914</v>
      </c>
      <c r="B234" s="45" t="s">
        <v>675</v>
      </c>
      <c r="C234" s="45"/>
      <c r="D234" s="76">
        <v>44772.0</v>
      </c>
      <c r="E234" s="45"/>
      <c r="F234" s="188">
        <v>623.0</v>
      </c>
      <c r="G234" s="188" t="s">
        <v>685</v>
      </c>
      <c r="H234" s="188">
        <v>143.0</v>
      </c>
      <c r="I234" s="77">
        <v>0.22953450679779053</v>
      </c>
      <c r="J234" s="45">
        <v>11.0</v>
      </c>
      <c r="K234" s="45">
        <v>0.0</v>
      </c>
      <c r="L234" s="45">
        <v>0.0</v>
      </c>
      <c r="M234" s="45" t="s">
        <v>685</v>
      </c>
      <c r="N234" s="77">
        <v>0.24719101190567017</v>
      </c>
      <c r="O234" s="45" t="str">
        <f t="shared" si="1"/>
        <v>Jul-2022</v>
      </c>
      <c r="P234" s="45">
        <f t="shared" si="2"/>
        <v>154</v>
      </c>
      <c r="Q234" s="45">
        <f t="shared" si="3"/>
        <v>31</v>
      </c>
      <c r="R234" s="45">
        <f t="shared" si="4"/>
        <v>2022</v>
      </c>
      <c r="S234" s="39"/>
      <c r="T234" s="39" t="s">
        <v>25</v>
      </c>
      <c r="U234" s="39" t="s">
        <v>29</v>
      </c>
      <c r="V234" s="39"/>
      <c r="W234" s="172">
        <f t="shared" si="5"/>
        <v>0.12166361</v>
      </c>
    </row>
    <row r="235" ht="20.25" customHeight="1">
      <c r="A235" s="146" t="s">
        <v>915</v>
      </c>
      <c r="B235" s="45" t="s">
        <v>675</v>
      </c>
      <c r="C235" s="45"/>
      <c r="D235" s="189">
        <v>44778.0</v>
      </c>
      <c r="E235" s="45"/>
      <c r="F235" s="188">
        <v>725.0</v>
      </c>
      <c r="G235" s="188" t="s">
        <v>685</v>
      </c>
      <c r="H235" s="188">
        <v>19.0</v>
      </c>
      <c r="I235" s="77">
        <v>0.02620689570903778</v>
      </c>
      <c r="J235" s="45">
        <v>28.0</v>
      </c>
      <c r="K235" s="45">
        <v>0.0</v>
      </c>
      <c r="L235" s="45">
        <v>0.0</v>
      </c>
      <c r="M235" s="45"/>
      <c r="N235" s="77">
        <v>0.0648275837302208</v>
      </c>
      <c r="O235" s="45" t="str">
        <f t="shared" si="1"/>
        <v>Aug-2022</v>
      </c>
      <c r="P235" s="45">
        <f t="shared" si="2"/>
        <v>47</v>
      </c>
      <c r="Q235" s="45">
        <f t="shared" si="3"/>
        <v>32</v>
      </c>
      <c r="R235" s="45">
        <f t="shared" si="4"/>
        <v>2022</v>
      </c>
      <c r="S235" s="39"/>
      <c r="T235" s="39" t="s">
        <v>25</v>
      </c>
      <c r="U235" s="39" t="s">
        <v>29</v>
      </c>
      <c r="V235" s="39"/>
      <c r="W235" s="172">
        <f t="shared" si="5"/>
        <v>0.1119920982</v>
      </c>
    </row>
    <row r="236" ht="20.25" customHeight="1">
      <c r="A236" s="146" t="s">
        <v>916</v>
      </c>
      <c r="B236" s="45" t="s">
        <v>675</v>
      </c>
      <c r="C236" s="45"/>
      <c r="D236" s="189">
        <v>44779.0</v>
      </c>
      <c r="E236" s="45"/>
      <c r="F236" s="188">
        <v>575.0</v>
      </c>
      <c r="G236" s="188" t="s">
        <v>685</v>
      </c>
      <c r="H236" s="188">
        <v>191.0</v>
      </c>
      <c r="I236" s="77">
        <v>0.3321739137172699</v>
      </c>
      <c r="J236" s="45">
        <v>11.0</v>
      </c>
      <c r="K236" s="45">
        <v>0.0</v>
      </c>
      <c r="L236" s="45">
        <v>0.0</v>
      </c>
      <c r="M236" s="45"/>
      <c r="N236" s="77">
        <v>0.3513043522834778</v>
      </c>
      <c r="O236" s="45" t="str">
        <f t="shared" si="1"/>
        <v>Aug-2022</v>
      </c>
      <c r="P236" s="45">
        <f t="shared" si="2"/>
        <v>202</v>
      </c>
      <c r="Q236" s="45">
        <f t="shared" si="3"/>
        <v>32</v>
      </c>
      <c r="R236" s="45">
        <f t="shared" si="4"/>
        <v>2022</v>
      </c>
      <c r="S236" s="39"/>
      <c r="T236" s="39" t="s">
        <v>25</v>
      </c>
      <c r="U236" s="39" t="s">
        <v>191</v>
      </c>
      <c r="V236" s="39"/>
      <c r="W236" s="172">
        <f t="shared" si="5"/>
        <v>0.1303711932</v>
      </c>
    </row>
    <row r="237" ht="20.25" customHeight="1">
      <c r="A237" s="146" t="s">
        <v>917</v>
      </c>
      <c r="B237" s="45" t="s">
        <v>675</v>
      </c>
      <c r="C237" s="45"/>
      <c r="D237" s="189">
        <v>44780.0</v>
      </c>
      <c r="E237" s="45"/>
      <c r="F237" s="188">
        <v>1659.0</v>
      </c>
      <c r="G237" s="188" t="s">
        <v>685</v>
      </c>
      <c r="H237" s="188">
        <v>31.0</v>
      </c>
      <c r="I237" s="77">
        <v>0.018685955554246902</v>
      </c>
      <c r="J237" s="45">
        <v>44.0</v>
      </c>
      <c r="K237" s="45">
        <v>0.0</v>
      </c>
      <c r="L237" s="45">
        <v>0.0</v>
      </c>
      <c r="M237" s="45"/>
      <c r="N237" s="77">
        <v>0.045207954943180084</v>
      </c>
      <c r="O237" s="45" t="str">
        <f t="shared" si="1"/>
        <v>Aug-2022</v>
      </c>
      <c r="P237" s="45">
        <f t="shared" si="2"/>
        <v>75</v>
      </c>
      <c r="Q237" s="45">
        <f t="shared" si="3"/>
        <v>32</v>
      </c>
      <c r="R237" s="45">
        <f t="shared" si="4"/>
        <v>2022</v>
      </c>
      <c r="S237" s="39"/>
      <c r="T237" s="39" t="s">
        <v>25</v>
      </c>
      <c r="U237" s="39" t="s">
        <v>232</v>
      </c>
      <c r="V237" s="39"/>
      <c r="W237" s="172">
        <f t="shared" si="5"/>
        <v>0.121487112</v>
      </c>
    </row>
    <row r="238" ht="20.25" customHeight="1">
      <c r="A238" s="146" t="s">
        <v>918</v>
      </c>
      <c r="B238" s="45" t="s">
        <v>675</v>
      </c>
      <c r="C238" s="45"/>
      <c r="D238" s="189">
        <v>44781.0</v>
      </c>
      <c r="E238" s="45"/>
      <c r="F238" s="188">
        <v>587.0</v>
      </c>
      <c r="G238" s="188" t="s">
        <v>685</v>
      </c>
      <c r="H238" s="188">
        <v>16.0</v>
      </c>
      <c r="I238" s="77">
        <v>0.027257239446043968</v>
      </c>
      <c r="J238" s="45">
        <v>5.0</v>
      </c>
      <c r="K238" s="45">
        <v>0.0</v>
      </c>
      <c r="L238" s="45">
        <v>0.0</v>
      </c>
      <c r="M238" s="45"/>
      <c r="N238" s="77">
        <v>0.03577512875199318</v>
      </c>
      <c r="O238" s="45" t="str">
        <f t="shared" si="1"/>
        <v>Aug-2022</v>
      </c>
      <c r="P238" s="45">
        <f t="shared" si="2"/>
        <v>21</v>
      </c>
      <c r="Q238" s="45">
        <f t="shared" si="3"/>
        <v>33</v>
      </c>
      <c r="R238" s="45">
        <f t="shared" si="4"/>
        <v>2022</v>
      </c>
      <c r="S238" s="39"/>
      <c r="T238" s="39" t="s">
        <v>25</v>
      </c>
      <c r="U238" s="39" t="s">
        <v>41</v>
      </c>
      <c r="V238" s="39"/>
      <c r="W238" s="172">
        <f t="shared" si="5"/>
        <v>0.1311071841</v>
      </c>
    </row>
    <row r="239" ht="20.25" customHeight="1">
      <c r="A239" s="146" t="s">
        <v>919</v>
      </c>
      <c r="B239" s="45" t="s">
        <v>675</v>
      </c>
      <c r="C239" s="45"/>
      <c r="D239" s="189">
        <v>44783.0</v>
      </c>
      <c r="E239" s="45"/>
      <c r="F239" s="188">
        <v>308.0</v>
      </c>
      <c r="G239" s="188" t="s">
        <v>685</v>
      </c>
      <c r="H239" s="188">
        <v>3.0</v>
      </c>
      <c r="I239" s="77">
        <v>0.009740259498357773</v>
      </c>
      <c r="J239" s="45">
        <v>9.0</v>
      </c>
      <c r="K239" s="45">
        <v>0.0</v>
      </c>
      <c r="L239" s="45">
        <v>0.0</v>
      </c>
      <c r="M239" s="45"/>
      <c r="N239" s="77">
        <v>0.03896103799343109</v>
      </c>
      <c r="O239" s="45" t="str">
        <f t="shared" si="1"/>
        <v>Aug-2022</v>
      </c>
      <c r="P239" s="45">
        <f t="shared" si="2"/>
        <v>12</v>
      </c>
      <c r="Q239" s="45">
        <f t="shared" si="3"/>
        <v>33</v>
      </c>
      <c r="R239" s="45">
        <f t="shared" si="4"/>
        <v>2022</v>
      </c>
      <c r="S239" s="39"/>
      <c r="T239" s="39" t="s">
        <v>25</v>
      </c>
      <c r="U239" s="39" t="s">
        <v>41</v>
      </c>
      <c r="V239" s="39"/>
      <c r="W239" s="172">
        <f t="shared" si="5"/>
        <v>0.1193113426</v>
      </c>
    </row>
    <row r="240" ht="20.25" customHeight="1">
      <c r="A240" s="146" t="s">
        <v>920</v>
      </c>
      <c r="B240" s="45" t="s">
        <v>675</v>
      </c>
      <c r="C240" s="45"/>
      <c r="D240" s="189">
        <v>44783.0</v>
      </c>
      <c r="E240" s="45"/>
      <c r="F240" s="188">
        <v>247.0</v>
      </c>
      <c r="G240" s="188" t="s">
        <v>685</v>
      </c>
      <c r="H240" s="188">
        <v>31.0</v>
      </c>
      <c r="I240" s="77">
        <v>0.12550607323646545</v>
      </c>
      <c r="J240" s="45">
        <v>6.0</v>
      </c>
      <c r="K240" s="45">
        <v>0.0</v>
      </c>
      <c r="L240" s="45">
        <v>0.0</v>
      </c>
      <c r="M240" s="45"/>
      <c r="N240" s="77">
        <v>0.14979757368564606</v>
      </c>
      <c r="O240" s="45" t="str">
        <f t="shared" si="1"/>
        <v>Aug-2022</v>
      </c>
      <c r="P240" s="45">
        <f t="shared" si="2"/>
        <v>37</v>
      </c>
      <c r="Q240" s="45">
        <f t="shared" si="3"/>
        <v>33</v>
      </c>
      <c r="R240" s="45">
        <f t="shared" si="4"/>
        <v>2022</v>
      </c>
      <c r="S240" s="39"/>
      <c r="T240" s="39" t="s">
        <v>25</v>
      </c>
      <c r="U240" s="39" t="s">
        <v>191</v>
      </c>
      <c r="V240" s="39"/>
      <c r="W240" s="172">
        <f t="shared" si="5"/>
        <v>0.1297327479</v>
      </c>
    </row>
    <row r="241" ht="20.25" customHeight="1">
      <c r="A241" s="146" t="s">
        <v>921</v>
      </c>
      <c r="B241" s="45" t="s">
        <v>675</v>
      </c>
      <c r="C241" s="45"/>
      <c r="D241" s="189">
        <v>44784.0</v>
      </c>
      <c r="E241" s="45"/>
      <c r="F241" s="188">
        <v>292.0</v>
      </c>
      <c r="G241" s="188" t="s">
        <v>685</v>
      </c>
      <c r="H241" s="188">
        <v>5.0</v>
      </c>
      <c r="I241" s="77">
        <v>0.017123287543654442</v>
      </c>
      <c r="J241" s="45">
        <v>8.0</v>
      </c>
      <c r="K241" s="45">
        <v>1.0</v>
      </c>
      <c r="L241" s="45">
        <v>0.0</v>
      </c>
      <c r="M241" s="45"/>
      <c r="N241" s="77">
        <v>0.04794520512223244</v>
      </c>
      <c r="O241" s="45" t="str">
        <f t="shared" si="1"/>
        <v>Aug-2022</v>
      </c>
      <c r="P241" s="45">
        <f t="shared" si="2"/>
        <v>14</v>
      </c>
      <c r="Q241" s="45">
        <f t="shared" si="3"/>
        <v>33</v>
      </c>
      <c r="R241" s="45">
        <f t="shared" si="4"/>
        <v>2022</v>
      </c>
      <c r="S241" s="39"/>
      <c r="T241" s="39" t="s">
        <v>25</v>
      </c>
      <c r="U241" s="39" t="s">
        <v>254</v>
      </c>
      <c r="V241" s="39"/>
      <c r="W241" s="172">
        <f t="shared" si="5"/>
        <v>0.1396115257</v>
      </c>
    </row>
    <row r="242" ht="20.25" customHeight="1">
      <c r="A242" s="146" t="s">
        <v>922</v>
      </c>
      <c r="B242" s="39" t="s">
        <v>675</v>
      </c>
      <c r="C242" s="39"/>
      <c r="D242" s="156">
        <v>44746.0</v>
      </c>
      <c r="E242" s="174"/>
      <c r="F242" s="186">
        <v>430.0</v>
      </c>
      <c r="G242" s="187" t="s">
        <v>685</v>
      </c>
      <c r="H242" s="188">
        <v>93.0</v>
      </c>
      <c r="I242" s="133">
        <v>0.216279074549675</v>
      </c>
      <c r="J242" s="39">
        <v>7.0</v>
      </c>
      <c r="K242" s="39">
        <v>0.0</v>
      </c>
      <c r="L242" s="39">
        <v>0.0</v>
      </c>
      <c r="M242" s="39" t="s">
        <v>685</v>
      </c>
      <c r="N242" s="133">
        <v>0.23255814611911774</v>
      </c>
      <c r="O242" s="45" t="str">
        <f t="shared" si="1"/>
        <v>Jul-2022</v>
      </c>
      <c r="P242" s="45">
        <f t="shared" si="2"/>
        <v>100</v>
      </c>
      <c r="Q242" s="45">
        <f t="shared" si="3"/>
        <v>28</v>
      </c>
      <c r="R242" s="45">
        <f t="shared" si="4"/>
        <v>2022</v>
      </c>
      <c r="S242" s="39"/>
      <c r="T242" s="39" t="s">
        <v>31</v>
      </c>
      <c r="U242" s="39" t="s">
        <v>176</v>
      </c>
      <c r="V242" s="39" t="s">
        <v>655</v>
      </c>
      <c r="W242" s="172">
        <f t="shared" si="5"/>
        <v>0.1395278735</v>
      </c>
    </row>
    <row r="243" ht="20.25" customHeight="1">
      <c r="A243" s="146" t="s">
        <v>923</v>
      </c>
      <c r="B243" s="45" t="s">
        <v>675</v>
      </c>
      <c r="C243" s="45"/>
      <c r="D243" s="189">
        <v>44786.0</v>
      </c>
      <c r="E243" s="45"/>
      <c r="F243" s="188">
        <v>509.0</v>
      </c>
      <c r="G243" s="188" t="s">
        <v>685</v>
      </c>
      <c r="H243" s="188">
        <v>84.0</v>
      </c>
      <c r="I243" s="77">
        <v>0.16502946615219116</v>
      </c>
      <c r="J243" s="45">
        <v>12.0</v>
      </c>
      <c r="K243" s="45">
        <v>0.0</v>
      </c>
      <c r="L243" s="45">
        <v>0.0</v>
      </c>
      <c r="M243" s="45"/>
      <c r="N243" s="77">
        <v>0.18860511481761932</v>
      </c>
      <c r="O243" s="45" t="str">
        <f t="shared" si="1"/>
        <v>Aug-2022</v>
      </c>
      <c r="P243" s="45">
        <f t="shared" si="2"/>
        <v>96</v>
      </c>
      <c r="Q243" s="45">
        <f t="shared" si="3"/>
        <v>33</v>
      </c>
      <c r="R243" s="45">
        <f t="shared" si="4"/>
        <v>2022</v>
      </c>
      <c r="S243" s="39"/>
      <c r="T243" s="39" t="s">
        <v>25</v>
      </c>
      <c r="U243" s="39" t="s">
        <v>26</v>
      </c>
      <c r="V243" s="39"/>
      <c r="W243" s="172">
        <f t="shared" si="5"/>
        <v>0.1461412712</v>
      </c>
    </row>
    <row r="244" ht="20.25" customHeight="1">
      <c r="A244" s="146" t="s">
        <v>924</v>
      </c>
      <c r="B244" s="45" t="s">
        <v>675</v>
      </c>
      <c r="C244" s="45"/>
      <c r="D244" s="189">
        <v>44786.0</v>
      </c>
      <c r="E244" s="45"/>
      <c r="F244" s="188">
        <v>317.0</v>
      </c>
      <c r="G244" s="188" t="s">
        <v>685</v>
      </c>
      <c r="H244" s="188">
        <v>2.0</v>
      </c>
      <c r="I244" s="77">
        <v>0.0063091483898460865</v>
      </c>
      <c r="J244" s="45">
        <v>7.0</v>
      </c>
      <c r="K244" s="45">
        <v>0.0</v>
      </c>
      <c r="L244" s="45">
        <v>1.0</v>
      </c>
      <c r="M244" s="45"/>
      <c r="N244" s="77">
        <v>0.031545739620923996</v>
      </c>
      <c r="O244" s="45" t="str">
        <f t="shared" si="1"/>
        <v>Aug-2022</v>
      </c>
      <c r="P244" s="45">
        <f t="shared" si="2"/>
        <v>10</v>
      </c>
      <c r="Q244" s="45">
        <f t="shared" si="3"/>
        <v>33</v>
      </c>
      <c r="R244" s="45">
        <f t="shared" si="4"/>
        <v>2022</v>
      </c>
      <c r="S244" s="39"/>
      <c r="T244" s="39" t="s">
        <v>25</v>
      </c>
      <c r="U244" s="39" t="s">
        <v>70</v>
      </c>
      <c r="V244" s="39"/>
      <c r="W244" s="172">
        <f t="shared" si="5"/>
        <v>0.1480501727</v>
      </c>
    </row>
    <row r="245" ht="20.25" customHeight="1">
      <c r="A245" s="146" t="s">
        <v>925</v>
      </c>
      <c r="B245" s="45" t="s">
        <v>675</v>
      </c>
      <c r="C245" s="45"/>
      <c r="D245" s="189">
        <v>44787.0</v>
      </c>
      <c r="E245" s="45"/>
      <c r="F245" s="188">
        <v>379.0</v>
      </c>
      <c r="G245" s="188" t="s">
        <v>685</v>
      </c>
      <c r="H245" s="188">
        <v>8.0</v>
      </c>
      <c r="I245" s="77">
        <v>0.021108180284500122</v>
      </c>
      <c r="J245" s="45">
        <v>9.0</v>
      </c>
      <c r="K245" s="45">
        <v>0.0</v>
      </c>
      <c r="L245" s="45">
        <v>0.0</v>
      </c>
      <c r="M245" s="45"/>
      <c r="N245" s="77">
        <v>0.04485488310456276</v>
      </c>
      <c r="O245" s="45" t="str">
        <f t="shared" si="1"/>
        <v>Aug-2022</v>
      </c>
      <c r="P245" s="45">
        <f t="shared" si="2"/>
        <v>17</v>
      </c>
      <c r="Q245" s="45">
        <f t="shared" si="3"/>
        <v>33</v>
      </c>
      <c r="R245" s="45">
        <f t="shared" si="4"/>
        <v>2022</v>
      </c>
      <c r="S245" s="39"/>
      <c r="T245" s="39" t="s">
        <v>25</v>
      </c>
      <c r="U245" s="39" t="s">
        <v>232</v>
      </c>
      <c r="V245" s="39"/>
      <c r="W245" s="172">
        <f t="shared" si="5"/>
        <v>0.1477601805</v>
      </c>
    </row>
    <row r="246" ht="20.25" customHeight="1">
      <c r="A246" s="146" t="s">
        <v>926</v>
      </c>
      <c r="B246" s="45" t="s">
        <v>675</v>
      </c>
      <c r="C246" s="45"/>
      <c r="D246" s="189">
        <v>44788.0</v>
      </c>
      <c r="E246" s="45"/>
      <c r="F246" s="188">
        <v>274.0</v>
      </c>
      <c r="G246" s="188" t="s">
        <v>685</v>
      </c>
      <c r="H246" s="188">
        <v>5.0</v>
      </c>
      <c r="I246" s="77">
        <v>0.018248174339532852</v>
      </c>
      <c r="J246" s="45">
        <v>8.0</v>
      </c>
      <c r="K246" s="45">
        <v>0.0</v>
      </c>
      <c r="L246" s="45">
        <v>0.0</v>
      </c>
      <c r="M246" s="45"/>
      <c r="N246" s="77">
        <v>0.047445256263017654</v>
      </c>
      <c r="O246" s="45" t="str">
        <f t="shared" si="1"/>
        <v>Aug-2022</v>
      </c>
      <c r="P246" s="45">
        <f t="shared" si="2"/>
        <v>13</v>
      </c>
      <c r="Q246" s="45">
        <f t="shared" si="3"/>
        <v>34</v>
      </c>
      <c r="R246" s="45">
        <f t="shared" si="4"/>
        <v>2022</v>
      </c>
      <c r="S246" s="39"/>
      <c r="T246" s="39" t="s">
        <v>25</v>
      </c>
      <c r="U246" s="191" t="s">
        <v>258</v>
      </c>
      <c r="V246" s="39"/>
      <c r="W246" s="172">
        <f t="shared" si="5"/>
        <v>0.1515674926</v>
      </c>
    </row>
    <row r="247" ht="20.25" customHeight="1">
      <c r="A247" s="146" t="s">
        <v>927</v>
      </c>
      <c r="B247" s="45" t="s">
        <v>675</v>
      </c>
      <c r="C247" s="45"/>
      <c r="D247" s="189">
        <v>44789.0</v>
      </c>
      <c r="E247" s="45"/>
      <c r="F247" s="188">
        <v>1109.0</v>
      </c>
      <c r="G247" s="188" t="s">
        <v>685</v>
      </c>
      <c r="H247" s="188">
        <v>203.0</v>
      </c>
      <c r="I247" s="77">
        <v>0.18304778635501862</v>
      </c>
      <c r="J247" s="45">
        <v>35.0</v>
      </c>
      <c r="K247" s="45">
        <v>0.0</v>
      </c>
      <c r="L247" s="45">
        <v>0.0</v>
      </c>
      <c r="M247" s="45"/>
      <c r="N247" s="77">
        <v>0.21460776031017303</v>
      </c>
      <c r="O247" s="45" t="str">
        <f t="shared" si="1"/>
        <v>Aug-2022</v>
      </c>
      <c r="P247" s="45">
        <f t="shared" si="2"/>
        <v>238</v>
      </c>
      <c r="Q247" s="45">
        <f t="shared" si="3"/>
        <v>34</v>
      </c>
      <c r="R247" s="45">
        <f t="shared" si="4"/>
        <v>2022</v>
      </c>
      <c r="S247" s="45" t="s">
        <v>685</v>
      </c>
      <c r="T247" s="39" t="s">
        <v>25</v>
      </c>
      <c r="U247" s="39" t="s">
        <v>70</v>
      </c>
      <c r="V247" s="39"/>
      <c r="W247" s="172">
        <f t="shared" si="5"/>
        <v>0.1607063354</v>
      </c>
    </row>
    <row r="248" ht="20.25" customHeight="1">
      <c r="A248" s="146" t="s">
        <v>928</v>
      </c>
      <c r="B248" s="45" t="s">
        <v>675</v>
      </c>
      <c r="C248" s="45"/>
      <c r="D248" s="189">
        <v>44789.0</v>
      </c>
      <c r="E248" s="45"/>
      <c r="F248" s="188">
        <v>806.0</v>
      </c>
      <c r="G248" s="188">
        <v>17.0</v>
      </c>
      <c r="H248" s="188">
        <v>24.0</v>
      </c>
      <c r="I248" s="77">
        <v>0.02977667562663555</v>
      </c>
      <c r="J248" s="45">
        <v>24.0</v>
      </c>
      <c r="K248" s="45">
        <v>0.0</v>
      </c>
      <c r="L248" s="45">
        <v>0.0</v>
      </c>
      <c r="M248" s="45"/>
      <c r="N248" s="77">
        <v>0.0595533512532711</v>
      </c>
      <c r="O248" s="45" t="str">
        <f t="shared" si="1"/>
        <v>Aug-2022</v>
      </c>
      <c r="P248" s="45">
        <f t="shared" si="2"/>
        <v>48</v>
      </c>
      <c r="Q248" s="45">
        <f t="shared" si="3"/>
        <v>34</v>
      </c>
      <c r="R248" s="45">
        <f t="shared" si="4"/>
        <v>2022</v>
      </c>
      <c r="S248" s="45" t="s">
        <v>681</v>
      </c>
      <c r="T248" s="39" t="s">
        <v>25</v>
      </c>
      <c r="U248" s="39" t="s">
        <v>70</v>
      </c>
      <c r="V248" s="39"/>
      <c r="W248" s="172">
        <f t="shared" si="5"/>
        <v>0.1671712701</v>
      </c>
    </row>
    <row r="249" ht="20.25" customHeight="1">
      <c r="A249" s="146" t="s">
        <v>929</v>
      </c>
      <c r="B249" s="45" t="s">
        <v>675</v>
      </c>
      <c r="C249" s="45"/>
      <c r="D249" s="189">
        <v>44790.0</v>
      </c>
      <c r="E249" s="45"/>
      <c r="F249" s="188">
        <v>630.0</v>
      </c>
      <c r="G249" s="188" t="s">
        <v>685</v>
      </c>
      <c r="H249" s="188">
        <v>18.0</v>
      </c>
      <c r="I249" s="77">
        <v>0.02857142873108387</v>
      </c>
      <c r="J249" s="45">
        <v>16.0</v>
      </c>
      <c r="K249" s="45">
        <v>1.0</v>
      </c>
      <c r="L249" s="45">
        <v>0.0</v>
      </c>
      <c r="M249" s="45"/>
      <c r="N249" s="77">
        <v>0.0555555559694767</v>
      </c>
      <c r="O249" s="45" t="str">
        <f t="shared" si="1"/>
        <v>Aug-2022</v>
      </c>
      <c r="P249" s="45">
        <f t="shared" si="2"/>
        <v>35</v>
      </c>
      <c r="Q249" s="45">
        <f t="shared" si="3"/>
        <v>34</v>
      </c>
      <c r="R249" s="45">
        <f t="shared" si="4"/>
        <v>2022</v>
      </c>
      <c r="S249" s="45" t="s">
        <v>685</v>
      </c>
      <c r="T249" s="39" t="s">
        <v>25</v>
      </c>
      <c r="U249" s="39" t="s">
        <v>26</v>
      </c>
      <c r="V249" s="39"/>
      <c r="W249" s="172">
        <f t="shared" si="5"/>
        <v>0.1760622584</v>
      </c>
    </row>
    <row r="250" ht="20.25" customHeight="1">
      <c r="A250" s="146" t="s">
        <v>930</v>
      </c>
      <c r="B250" s="45" t="s">
        <v>675</v>
      </c>
      <c r="C250" s="45"/>
      <c r="D250" s="189">
        <v>44791.0</v>
      </c>
      <c r="E250" s="45"/>
      <c r="F250" s="188">
        <v>243.0</v>
      </c>
      <c r="G250" s="188" t="s">
        <v>685</v>
      </c>
      <c r="H250" s="188">
        <v>2.0</v>
      </c>
      <c r="I250" s="77">
        <v>0.008230452425777912</v>
      </c>
      <c r="J250" s="45">
        <v>8.0</v>
      </c>
      <c r="K250" s="45">
        <v>0.0</v>
      </c>
      <c r="L250" s="45">
        <v>0.0</v>
      </c>
      <c r="M250" s="45"/>
      <c r="N250" s="77">
        <v>0.041152264922857285</v>
      </c>
      <c r="O250" s="45" t="str">
        <f t="shared" si="1"/>
        <v>Aug-2022</v>
      </c>
      <c r="P250" s="45">
        <f t="shared" si="2"/>
        <v>10</v>
      </c>
      <c r="Q250" s="45">
        <f t="shared" si="3"/>
        <v>34</v>
      </c>
      <c r="R250" s="45">
        <f t="shared" si="4"/>
        <v>2022</v>
      </c>
      <c r="S250" s="45" t="s">
        <v>685</v>
      </c>
      <c r="T250" s="39" t="s">
        <v>25</v>
      </c>
      <c r="U250" s="191" t="s">
        <v>258</v>
      </c>
      <c r="V250" s="39"/>
      <c r="W250" s="172">
        <f t="shared" si="5"/>
        <v>0.1763598903</v>
      </c>
    </row>
    <row r="251" ht="20.25" customHeight="1">
      <c r="A251" s="146" t="s">
        <v>931</v>
      </c>
      <c r="B251" s="45" t="s">
        <v>675</v>
      </c>
      <c r="C251" s="45"/>
      <c r="D251" s="189">
        <v>44791.0</v>
      </c>
      <c r="E251" s="45"/>
      <c r="F251" s="188">
        <v>778.0</v>
      </c>
      <c r="G251" s="188">
        <v>11.0</v>
      </c>
      <c r="H251" s="188">
        <v>5.0</v>
      </c>
      <c r="I251" s="77">
        <v>0.006426735315471888</v>
      </c>
      <c r="J251" s="45">
        <v>39.0</v>
      </c>
      <c r="K251" s="45">
        <v>0.0</v>
      </c>
      <c r="L251" s="45">
        <v>0.0</v>
      </c>
      <c r="M251" s="45"/>
      <c r="N251" s="77">
        <v>0.05655527114868164</v>
      </c>
      <c r="O251" s="45" t="str">
        <f t="shared" si="1"/>
        <v>Aug-2022</v>
      </c>
      <c r="P251" s="45">
        <f t="shared" si="2"/>
        <v>44</v>
      </c>
      <c r="Q251" s="45">
        <f t="shared" si="3"/>
        <v>34</v>
      </c>
      <c r="R251" s="45">
        <f t="shared" si="4"/>
        <v>2022</v>
      </c>
      <c r="S251" s="45" t="s">
        <v>681</v>
      </c>
      <c r="T251" s="39" t="s">
        <v>25</v>
      </c>
      <c r="U251" s="39" t="s">
        <v>70</v>
      </c>
      <c r="V251" s="39"/>
      <c r="W251" s="172">
        <f t="shared" si="5"/>
        <v>0.1870440256</v>
      </c>
    </row>
    <row r="252" ht="20.25" customHeight="1">
      <c r="A252" s="146" t="s">
        <v>932</v>
      </c>
      <c r="B252" s="45" t="s">
        <v>675</v>
      </c>
      <c r="C252" s="45"/>
      <c r="D252" s="189">
        <v>44792.0</v>
      </c>
      <c r="E252" s="45"/>
      <c r="F252" s="188">
        <v>1573.0</v>
      </c>
      <c r="G252" s="188" t="s">
        <v>685</v>
      </c>
      <c r="H252" s="188">
        <v>501.0</v>
      </c>
      <c r="I252" s="77">
        <v>0.31849968433380127</v>
      </c>
      <c r="J252" s="45">
        <v>36.0</v>
      </c>
      <c r="K252" s="45">
        <v>1.0</v>
      </c>
      <c r="L252" s="45">
        <v>0.0</v>
      </c>
      <c r="M252" s="45"/>
      <c r="N252" s="77">
        <v>0.3420216143131256</v>
      </c>
      <c r="O252" s="45" t="str">
        <f t="shared" si="1"/>
        <v>Aug-2022</v>
      </c>
      <c r="P252" s="45">
        <f t="shared" si="2"/>
        <v>538</v>
      </c>
      <c r="Q252" s="45">
        <f t="shared" si="3"/>
        <v>34</v>
      </c>
      <c r="R252" s="45">
        <f t="shared" si="4"/>
        <v>2022</v>
      </c>
      <c r="S252" s="45" t="s">
        <v>685</v>
      </c>
      <c r="T252" s="39" t="s">
        <v>25</v>
      </c>
      <c r="U252" s="39" t="s">
        <v>70</v>
      </c>
      <c r="V252" s="39"/>
      <c r="W252" s="172">
        <f t="shared" si="5"/>
        <v>0.1954981319</v>
      </c>
    </row>
    <row r="253" ht="20.25" customHeight="1">
      <c r="A253" s="146" t="s">
        <v>933</v>
      </c>
      <c r="B253" s="45" t="s">
        <v>675</v>
      </c>
      <c r="C253" s="45"/>
      <c r="D253" s="189">
        <v>44793.0</v>
      </c>
      <c r="E253" s="45"/>
      <c r="F253" s="188">
        <v>6679.0</v>
      </c>
      <c r="G253" s="188" t="s">
        <v>685</v>
      </c>
      <c r="H253" s="188">
        <v>157.0</v>
      </c>
      <c r="I253" s="77">
        <v>0.023506512865424156</v>
      </c>
      <c r="J253" s="45">
        <v>118.0</v>
      </c>
      <c r="K253" s="45">
        <v>0.0</v>
      </c>
      <c r="L253" s="45">
        <v>3.0</v>
      </c>
      <c r="M253" s="45"/>
      <c r="N253" s="77">
        <v>0.04162299633026123</v>
      </c>
      <c r="O253" s="45" t="str">
        <f t="shared" si="1"/>
        <v>Aug-2022</v>
      </c>
      <c r="P253" s="45">
        <f t="shared" si="2"/>
        <v>278</v>
      </c>
      <c r="Q253" s="45">
        <f t="shared" si="3"/>
        <v>34</v>
      </c>
      <c r="R253" s="45">
        <f t="shared" si="4"/>
        <v>2022</v>
      </c>
      <c r="S253" s="45" t="s">
        <v>685</v>
      </c>
      <c r="T253" s="39" t="s">
        <v>25</v>
      </c>
      <c r="U253" s="39" t="s">
        <v>41</v>
      </c>
      <c r="V253" s="39"/>
      <c r="W253" s="172">
        <f t="shared" si="5"/>
        <v>0.2011623193</v>
      </c>
    </row>
    <row r="254" ht="20.25" customHeight="1">
      <c r="A254" s="146" t="s">
        <v>934</v>
      </c>
      <c r="B254" s="45" t="s">
        <v>675</v>
      </c>
      <c r="C254" s="45"/>
      <c r="D254" s="189">
        <v>44794.0</v>
      </c>
      <c r="E254" s="45"/>
      <c r="F254" s="188">
        <v>467.0</v>
      </c>
      <c r="G254" s="188" t="s">
        <v>685</v>
      </c>
      <c r="H254" s="188">
        <v>84.0</v>
      </c>
      <c r="I254" s="77">
        <v>0.17987151443958282</v>
      </c>
      <c r="J254" s="45">
        <v>8.0</v>
      </c>
      <c r="K254" s="45">
        <v>0.0</v>
      </c>
      <c r="L254" s="45">
        <v>0.0</v>
      </c>
      <c r="M254" s="45"/>
      <c r="N254" s="77">
        <v>0.19700214266777039</v>
      </c>
      <c r="O254" s="45" t="str">
        <f t="shared" si="1"/>
        <v>Aug-2022</v>
      </c>
      <c r="P254" s="45">
        <f t="shared" si="2"/>
        <v>92</v>
      </c>
      <c r="Q254" s="45">
        <f t="shared" si="3"/>
        <v>34</v>
      </c>
      <c r="R254" s="45">
        <f t="shared" si="4"/>
        <v>2022</v>
      </c>
      <c r="S254" s="45" t="s">
        <v>685</v>
      </c>
      <c r="T254" s="39" t="s">
        <v>25</v>
      </c>
      <c r="U254" s="39" t="s">
        <v>238</v>
      </c>
      <c r="V254" s="39" t="s">
        <v>239</v>
      </c>
      <c r="W254" s="172">
        <f t="shared" si="5"/>
        <v>0.2067905112</v>
      </c>
    </row>
    <row r="255" ht="20.25" customHeight="1">
      <c r="A255" s="146" t="s">
        <v>935</v>
      </c>
      <c r="B255" s="45" t="s">
        <v>675</v>
      </c>
      <c r="C255" s="45"/>
      <c r="D255" s="189">
        <v>44795.0</v>
      </c>
      <c r="E255" s="45"/>
      <c r="F255" s="188">
        <v>512.0</v>
      </c>
      <c r="G255" s="188" t="s">
        <v>685</v>
      </c>
      <c r="H255" s="188">
        <v>8.0</v>
      </c>
      <c r="I255" s="77">
        <v>0.015625</v>
      </c>
      <c r="J255" s="45">
        <v>11.0</v>
      </c>
      <c r="K255" s="45">
        <v>0.0</v>
      </c>
      <c r="L255" s="45">
        <v>0.0</v>
      </c>
      <c r="M255" s="45"/>
      <c r="N255" s="77">
        <v>0.037109375</v>
      </c>
      <c r="O255" s="45" t="str">
        <f t="shared" si="1"/>
        <v>Aug-2022</v>
      </c>
      <c r="P255" s="45">
        <f t="shared" si="2"/>
        <v>19</v>
      </c>
      <c r="Q255" s="45">
        <f t="shared" si="3"/>
        <v>35</v>
      </c>
      <c r="R255" s="45">
        <f t="shared" si="4"/>
        <v>2022</v>
      </c>
      <c r="S255" s="45" t="s">
        <v>685</v>
      </c>
      <c r="T255" s="39" t="s">
        <v>25</v>
      </c>
      <c r="U255" s="39" t="s">
        <v>191</v>
      </c>
      <c r="V255" s="39"/>
      <c r="W255" s="172">
        <f t="shared" si="5"/>
        <v>0.201855084</v>
      </c>
    </row>
    <row r="256" ht="20.25" customHeight="1">
      <c r="A256" s="146" t="s">
        <v>936</v>
      </c>
      <c r="B256" s="45" t="s">
        <v>675</v>
      </c>
      <c r="C256" s="45"/>
      <c r="D256" s="189">
        <v>44796.0</v>
      </c>
      <c r="E256" s="45"/>
      <c r="F256" s="188">
        <v>2085.0</v>
      </c>
      <c r="G256" s="188" t="s">
        <v>685</v>
      </c>
      <c r="H256" s="188">
        <v>826.0</v>
      </c>
      <c r="I256" s="77">
        <v>0.39616307616233826</v>
      </c>
      <c r="J256" s="45">
        <v>61.0</v>
      </c>
      <c r="K256" s="45">
        <v>1.0</v>
      </c>
      <c r="L256" s="45">
        <v>3.0</v>
      </c>
      <c r="M256" s="45"/>
      <c r="N256" s="77">
        <v>0.4273381233215332</v>
      </c>
      <c r="O256" s="45" t="str">
        <f t="shared" si="1"/>
        <v>Aug-2022</v>
      </c>
      <c r="P256" s="45">
        <f t="shared" si="2"/>
        <v>891</v>
      </c>
      <c r="Q256" s="45">
        <f t="shared" si="3"/>
        <v>35</v>
      </c>
      <c r="R256" s="45">
        <f t="shared" si="4"/>
        <v>2022</v>
      </c>
      <c r="S256" s="45" t="s">
        <v>685</v>
      </c>
      <c r="T256" s="39" t="s">
        <v>25</v>
      </c>
      <c r="U256" s="39" t="s">
        <v>94</v>
      </c>
      <c r="V256" s="39"/>
      <c r="W256" s="172">
        <f t="shared" si="5"/>
        <v>0.214391751</v>
      </c>
    </row>
    <row r="257" ht="20.25" customHeight="1">
      <c r="A257" s="146" t="s">
        <v>937</v>
      </c>
      <c r="B257" s="45" t="s">
        <v>675</v>
      </c>
      <c r="C257" s="45"/>
      <c r="D257" s="189">
        <v>44798.0</v>
      </c>
      <c r="E257" s="45"/>
      <c r="F257" s="188">
        <v>140.0</v>
      </c>
      <c r="G257" s="188" t="s">
        <v>685</v>
      </c>
      <c r="H257" s="188">
        <v>1.0</v>
      </c>
      <c r="I257" s="77">
        <v>0.0071428571827709675</v>
      </c>
      <c r="J257" s="45">
        <v>4.0</v>
      </c>
      <c r="K257" s="45">
        <v>0.0</v>
      </c>
      <c r="L257" s="45">
        <v>1.0</v>
      </c>
      <c r="M257" s="45"/>
      <c r="N257" s="77">
        <v>0.04285714402794838</v>
      </c>
      <c r="O257" s="45" t="str">
        <f t="shared" si="1"/>
        <v>Aug-2022</v>
      </c>
      <c r="P257" s="45">
        <f t="shared" si="2"/>
        <v>6</v>
      </c>
      <c r="Q257" s="45">
        <f t="shared" si="3"/>
        <v>35</v>
      </c>
      <c r="R257" s="45">
        <f t="shared" si="4"/>
        <v>2022</v>
      </c>
      <c r="S257" s="45" t="s">
        <v>685</v>
      </c>
      <c r="T257" s="39" t="s">
        <v>25</v>
      </c>
      <c r="U257" s="191" t="s">
        <v>258</v>
      </c>
      <c r="V257" s="39"/>
      <c r="W257" s="172">
        <f t="shared" si="5"/>
        <v>0.2138442946</v>
      </c>
    </row>
    <row r="258" ht="20.25" customHeight="1">
      <c r="A258" s="146" t="s">
        <v>938</v>
      </c>
      <c r="B258" s="45" t="s">
        <v>675</v>
      </c>
      <c r="C258" s="45"/>
      <c r="D258" s="189">
        <v>44798.0</v>
      </c>
      <c r="E258" s="45"/>
      <c r="F258" s="188">
        <v>381.0</v>
      </c>
      <c r="G258" s="188" t="s">
        <v>685</v>
      </c>
      <c r="H258" s="188">
        <v>96.0</v>
      </c>
      <c r="I258" s="77">
        <v>0.25196850299835205</v>
      </c>
      <c r="J258" s="45">
        <v>13.0</v>
      </c>
      <c r="K258" s="45">
        <v>0.0</v>
      </c>
      <c r="L258" s="45">
        <v>0.0</v>
      </c>
      <c r="M258" s="45"/>
      <c r="N258" s="77">
        <v>0.2860892415046692</v>
      </c>
      <c r="O258" s="45" t="str">
        <f t="shared" si="1"/>
        <v>Aug-2022</v>
      </c>
      <c r="P258" s="45">
        <f t="shared" si="2"/>
        <v>109</v>
      </c>
      <c r="Q258" s="45">
        <f t="shared" si="3"/>
        <v>35</v>
      </c>
      <c r="R258" s="45">
        <f t="shared" si="4"/>
        <v>2022</v>
      </c>
      <c r="S258" s="45" t="s">
        <v>685</v>
      </c>
      <c r="T258" s="39" t="s">
        <v>25</v>
      </c>
      <c r="U258" s="39" t="s">
        <v>70</v>
      </c>
      <c r="V258" s="39"/>
      <c r="W258" s="172">
        <f t="shared" si="5"/>
        <v>0.2216472585</v>
      </c>
    </row>
    <row r="259" ht="20.25" customHeight="1">
      <c r="A259" s="146" t="s">
        <v>939</v>
      </c>
      <c r="B259" s="45" t="s">
        <v>675</v>
      </c>
      <c r="C259" s="45"/>
      <c r="D259" s="189">
        <v>44799.0</v>
      </c>
      <c r="E259" s="45"/>
      <c r="F259" s="188">
        <v>425.0</v>
      </c>
      <c r="G259" s="188">
        <v>4.0</v>
      </c>
      <c r="H259" s="188">
        <v>11.0</v>
      </c>
      <c r="I259" s="77">
        <v>0.025882352143526077</v>
      </c>
      <c r="J259" s="45">
        <v>22.0</v>
      </c>
      <c r="K259" s="45">
        <v>0.0</v>
      </c>
      <c r="L259" s="45">
        <v>1.0</v>
      </c>
      <c r="M259" s="45"/>
      <c r="N259" s="77">
        <v>0.07999999821186066</v>
      </c>
      <c r="O259" s="45" t="str">
        <f t="shared" si="1"/>
        <v>Aug-2022</v>
      </c>
      <c r="P259" s="45">
        <f t="shared" si="2"/>
        <v>34</v>
      </c>
      <c r="Q259" s="45">
        <f t="shared" si="3"/>
        <v>35</v>
      </c>
      <c r="R259" s="45">
        <f t="shared" si="4"/>
        <v>2022</v>
      </c>
      <c r="S259" s="45" t="s">
        <v>681</v>
      </c>
      <c r="T259" s="39" t="s">
        <v>25</v>
      </c>
      <c r="U259" s="39" t="s">
        <v>70</v>
      </c>
      <c r="V259" s="39"/>
      <c r="W259" s="172">
        <f t="shared" si="5"/>
        <v>0.2114486913</v>
      </c>
    </row>
    <row r="260" ht="20.25" customHeight="1">
      <c r="A260" s="146" t="s">
        <v>940</v>
      </c>
      <c r="B260" s="45" t="s">
        <v>675</v>
      </c>
      <c r="C260" s="45"/>
      <c r="D260" s="189">
        <v>44800.0</v>
      </c>
      <c r="E260" s="45"/>
      <c r="F260" s="188">
        <v>351.0</v>
      </c>
      <c r="G260" s="188" t="s">
        <v>685</v>
      </c>
      <c r="H260" s="188">
        <v>88.0</v>
      </c>
      <c r="I260" s="77">
        <v>0.25071224570274353</v>
      </c>
      <c r="J260" s="45">
        <v>11.0</v>
      </c>
      <c r="K260" s="45">
        <v>0.0</v>
      </c>
      <c r="L260" s="45">
        <v>1.0</v>
      </c>
      <c r="M260" s="45"/>
      <c r="N260" s="77">
        <v>0.2849002778530121</v>
      </c>
      <c r="O260" s="45" t="str">
        <f t="shared" si="1"/>
        <v>Aug-2022</v>
      </c>
      <c r="P260" s="45">
        <f t="shared" si="2"/>
        <v>100</v>
      </c>
      <c r="Q260" s="45">
        <f t="shared" si="3"/>
        <v>35</v>
      </c>
      <c r="R260" s="45">
        <f t="shared" si="4"/>
        <v>2022</v>
      </c>
      <c r="S260" s="39"/>
      <c r="T260" s="39" t="s">
        <v>25</v>
      </c>
      <c r="U260" s="39" t="s">
        <v>238</v>
      </c>
      <c r="V260" s="39" t="s">
        <v>239</v>
      </c>
      <c r="W260" s="172">
        <f t="shared" si="5"/>
        <v>0.2208896846</v>
      </c>
    </row>
    <row r="261" ht="20.25" customHeight="1">
      <c r="A261" s="146" t="s">
        <v>941</v>
      </c>
      <c r="B261" s="25" t="s">
        <v>675</v>
      </c>
      <c r="C261" s="175"/>
      <c r="D261" s="182">
        <v>44855.0</v>
      </c>
      <c r="E261" s="175"/>
      <c r="F261" s="183">
        <v>616.0</v>
      </c>
      <c r="G261" s="184" t="s">
        <v>685</v>
      </c>
      <c r="H261" s="184">
        <v>146.0</v>
      </c>
      <c r="I261" s="185">
        <v>0.23701298236846924</v>
      </c>
      <c r="J261" s="175">
        <v>16.0</v>
      </c>
      <c r="K261" s="175">
        <v>0.0</v>
      </c>
      <c r="L261" s="175">
        <v>0.0</v>
      </c>
      <c r="M261" s="175" t="s">
        <v>685</v>
      </c>
      <c r="N261" s="185">
        <v>0.26298701763153076</v>
      </c>
      <c r="O261" s="25" t="str">
        <f t="shared" si="1"/>
        <v>Oct-2022</v>
      </c>
      <c r="P261" s="25">
        <f t="shared" si="2"/>
        <v>162</v>
      </c>
      <c r="Q261" s="25">
        <f t="shared" si="3"/>
        <v>43</v>
      </c>
      <c r="R261" s="25">
        <f t="shared" si="4"/>
        <v>2022</v>
      </c>
      <c r="S261" s="51" t="s">
        <v>685</v>
      </c>
      <c r="T261" s="51" t="s">
        <v>31</v>
      </c>
      <c r="U261" s="51" t="s">
        <v>328</v>
      </c>
      <c r="V261" s="51"/>
      <c r="W261" s="172">
        <f t="shared" si="5"/>
        <v>0.2148889792</v>
      </c>
    </row>
    <row r="262" ht="20.25" customHeight="1">
      <c r="A262" s="146" t="s">
        <v>942</v>
      </c>
      <c r="B262" s="45" t="s">
        <v>675</v>
      </c>
      <c r="C262" s="45"/>
      <c r="D262" s="189">
        <v>44804.0</v>
      </c>
      <c r="E262" s="45"/>
      <c r="F262" s="188">
        <v>297.0</v>
      </c>
      <c r="G262" s="188" t="s">
        <v>685</v>
      </c>
      <c r="H262" s="188">
        <v>2.0</v>
      </c>
      <c r="I262" s="77">
        <v>0.006734006572514772</v>
      </c>
      <c r="J262" s="45">
        <v>9.0</v>
      </c>
      <c r="K262" s="45">
        <v>0.0</v>
      </c>
      <c r="L262" s="45">
        <v>0.0</v>
      </c>
      <c r="M262" s="45"/>
      <c r="N262" s="77">
        <v>0.03703703731298447</v>
      </c>
      <c r="O262" s="45" t="str">
        <f t="shared" si="1"/>
        <v>Aug-2022</v>
      </c>
      <c r="P262" s="45">
        <f t="shared" si="2"/>
        <v>11</v>
      </c>
      <c r="Q262" s="45">
        <f t="shared" si="3"/>
        <v>36</v>
      </c>
      <c r="R262" s="45">
        <f t="shared" si="4"/>
        <v>2022</v>
      </c>
      <c r="S262" s="39"/>
      <c r="T262" s="39" t="s">
        <v>25</v>
      </c>
      <c r="U262" s="39" t="s">
        <v>238</v>
      </c>
      <c r="V262" s="39" t="s">
        <v>239</v>
      </c>
      <c r="W262" s="172">
        <f t="shared" si="5"/>
        <v>0.2215744675</v>
      </c>
    </row>
    <row r="263" ht="20.25" customHeight="1">
      <c r="A263" s="146" t="s">
        <v>943</v>
      </c>
      <c r="B263" s="39" t="s">
        <v>675</v>
      </c>
      <c r="C263" s="39"/>
      <c r="D263" s="156">
        <v>44743.0</v>
      </c>
      <c r="E263" s="174"/>
      <c r="F263" s="186">
        <v>997.0</v>
      </c>
      <c r="G263" s="187" t="s">
        <v>685</v>
      </c>
      <c r="H263" s="188">
        <v>278.0</v>
      </c>
      <c r="I263" s="133">
        <v>0.27883651852607727</v>
      </c>
      <c r="J263" s="39">
        <v>19.0</v>
      </c>
      <c r="K263" s="39">
        <v>0.0</v>
      </c>
      <c r="L263" s="39">
        <v>4.0</v>
      </c>
      <c r="M263" s="39" t="s">
        <v>685</v>
      </c>
      <c r="N263" s="133">
        <v>0.30190572142601013</v>
      </c>
      <c r="O263" s="45" t="str">
        <f t="shared" si="1"/>
        <v>Jul-2022</v>
      </c>
      <c r="P263" s="45">
        <f t="shared" si="2"/>
        <v>301</v>
      </c>
      <c r="Q263" s="45">
        <f t="shared" si="3"/>
        <v>27</v>
      </c>
      <c r="R263" s="45">
        <f t="shared" si="4"/>
        <v>2022</v>
      </c>
      <c r="S263" s="39"/>
      <c r="T263" s="39" t="s">
        <v>31</v>
      </c>
      <c r="U263" s="39" t="s">
        <v>507</v>
      </c>
      <c r="V263" s="39" t="s">
        <v>655</v>
      </c>
      <c r="W263" s="172">
        <f t="shared" si="5"/>
        <v>0.2182784077</v>
      </c>
    </row>
    <row r="264" ht="20.25" customHeight="1">
      <c r="A264" s="146" t="s">
        <v>944</v>
      </c>
      <c r="B264" s="39" t="s">
        <v>675</v>
      </c>
      <c r="C264" s="39"/>
      <c r="D264" s="156">
        <v>44743.0</v>
      </c>
      <c r="E264" s="174"/>
      <c r="F264" s="186">
        <v>773.0</v>
      </c>
      <c r="G264" s="187">
        <v>42.0</v>
      </c>
      <c r="H264" s="188">
        <v>38.0</v>
      </c>
      <c r="I264" s="133">
        <v>0.04915912076830864</v>
      </c>
      <c r="J264" s="39">
        <v>30.0</v>
      </c>
      <c r="K264" s="39">
        <v>0.0</v>
      </c>
      <c r="L264" s="39">
        <v>3.0</v>
      </c>
      <c r="M264" s="39" t="s">
        <v>685</v>
      </c>
      <c r="N264" s="133">
        <v>0.09184993803501129</v>
      </c>
      <c r="O264" s="45" t="str">
        <f t="shared" si="1"/>
        <v>Jul-2022</v>
      </c>
      <c r="P264" s="45">
        <f t="shared" si="2"/>
        <v>71</v>
      </c>
      <c r="Q264" s="45">
        <f t="shared" si="3"/>
        <v>27</v>
      </c>
      <c r="R264" s="45">
        <f t="shared" si="4"/>
        <v>2022</v>
      </c>
      <c r="S264" s="39" t="s">
        <v>681</v>
      </c>
      <c r="T264" s="39" t="s">
        <v>31</v>
      </c>
      <c r="U264" s="39" t="s">
        <v>507</v>
      </c>
      <c r="V264" s="39" t="str">
        <f>S264</f>
        <v>Article</v>
      </c>
      <c r="W264" s="172">
        <f t="shared" si="5"/>
        <v>0.2126731435</v>
      </c>
    </row>
    <row r="265" ht="20.25" customHeight="1">
      <c r="A265" s="146" t="s">
        <v>945</v>
      </c>
      <c r="B265" s="39" t="s">
        <v>675</v>
      </c>
      <c r="C265" s="39"/>
      <c r="D265" s="156">
        <v>44748.0</v>
      </c>
      <c r="E265" s="174"/>
      <c r="F265" s="186">
        <v>394.0</v>
      </c>
      <c r="G265" s="187" t="s">
        <v>685</v>
      </c>
      <c r="H265" s="188">
        <v>82.0</v>
      </c>
      <c r="I265" s="133">
        <v>0.20812182128429413</v>
      </c>
      <c r="J265" s="39">
        <v>6.0</v>
      </c>
      <c r="K265" s="39">
        <v>0.0</v>
      </c>
      <c r="L265" s="39">
        <v>1.0</v>
      </c>
      <c r="M265" s="39" t="s">
        <v>685</v>
      </c>
      <c r="N265" s="133">
        <v>0.22588832676410675</v>
      </c>
      <c r="O265" s="45" t="str">
        <f t="shared" si="1"/>
        <v>Jul-2022</v>
      </c>
      <c r="P265" s="45">
        <f t="shared" si="2"/>
        <v>89</v>
      </c>
      <c r="Q265" s="45">
        <f t="shared" si="3"/>
        <v>28</v>
      </c>
      <c r="R265" s="45">
        <f t="shared" si="4"/>
        <v>2022</v>
      </c>
      <c r="S265" s="39"/>
      <c r="T265" s="39" t="s">
        <v>31</v>
      </c>
      <c r="U265" s="39" t="s">
        <v>507</v>
      </c>
      <c r="V265" s="39" t="s">
        <v>655</v>
      </c>
      <c r="W265" s="172">
        <f t="shared" si="5"/>
        <v>0.2185955456</v>
      </c>
    </row>
    <row r="266" ht="20.25" customHeight="1">
      <c r="A266" s="146" t="s">
        <v>946</v>
      </c>
      <c r="B266" s="25" t="s">
        <v>675</v>
      </c>
      <c r="C266" s="175"/>
      <c r="D266" s="182">
        <v>44861.0</v>
      </c>
      <c r="E266" s="175"/>
      <c r="F266" s="183">
        <v>554.0</v>
      </c>
      <c r="G266" s="184" t="s">
        <v>685</v>
      </c>
      <c r="H266" s="184">
        <v>141.0</v>
      </c>
      <c r="I266" s="185">
        <v>0.25451263785362244</v>
      </c>
      <c r="J266" s="175">
        <v>12.0</v>
      </c>
      <c r="K266" s="175">
        <v>0.0</v>
      </c>
      <c r="L266" s="175">
        <v>0.0</v>
      </c>
      <c r="M266" s="175" t="s">
        <v>685</v>
      </c>
      <c r="N266" s="185">
        <v>0.27617329359054565</v>
      </c>
      <c r="O266" s="25" t="str">
        <f t="shared" si="1"/>
        <v>Oct-2022</v>
      </c>
      <c r="P266" s="25">
        <f t="shared" si="2"/>
        <v>153</v>
      </c>
      <c r="Q266" s="25">
        <f t="shared" si="3"/>
        <v>44</v>
      </c>
      <c r="R266" s="25">
        <f t="shared" si="4"/>
        <v>2022</v>
      </c>
      <c r="S266" s="51" t="s">
        <v>685</v>
      </c>
      <c r="T266" s="51" t="s">
        <v>25</v>
      </c>
      <c r="U266" s="51" t="s">
        <v>238</v>
      </c>
      <c r="V266" s="51"/>
      <c r="W266" s="172">
        <f t="shared" si="5"/>
        <v>0.2153420027</v>
      </c>
    </row>
    <row r="267" ht="20.25" customHeight="1">
      <c r="A267" s="146" t="s">
        <v>947</v>
      </c>
      <c r="B267" s="25" t="s">
        <v>675</v>
      </c>
      <c r="C267" s="25"/>
      <c r="D267" s="180">
        <v>44809.0</v>
      </c>
      <c r="E267" s="25"/>
      <c r="F267" s="166">
        <v>575.0</v>
      </c>
      <c r="G267" s="166" t="s">
        <v>685</v>
      </c>
      <c r="H267" s="166">
        <v>128.0</v>
      </c>
      <c r="I267" s="181">
        <v>0.22260870039463043</v>
      </c>
      <c r="J267" s="25">
        <v>11.0</v>
      </c>
      <c r="K267" s="25">
        <v>0.0</v>
      </c>
      <c r="L267" s="25">
        <v>0.0</v>
      </c>
      <c r="M267" s="25" t="s">
        <v>685</v>
      </c>
      <c r="N267" s="181">
        <v>0.24173912405967712</v>
      </c>
      <c r="O267" s="25" t="str">
        <f t="shared" si="1"/>
        <v>Sep-2022</v>
      </c>
      <c r="P267" s="25">
        <f t="shared" si="2"/>
        <v>139</v>
      </c>
      <c r="Q267" s="25">
        <f t="shared" si="3"/>
        <v>37</v>
      </c>
      <c r="R267" s="25">
        <f t="shared" si="4"/>
        <v>2022</v>
      </c>
      <c r="S267" s="25" t="s">
        <v>685</v>
      </c>
      <c r="T267" s="36" t="s">
        <v>31</v>
      </c>
      <c r="U267" s="36" t="s">
        <v>45</v>
      </c>
      <c r="V267" s="36"/>
      <c r="W267" s="172">
        <f t="shared" si="5"/>
        <v>0.2134935647</v>
      </c>
    </row>
    <row r="268" ht="20.25" customHeight="1">
      <c r="A268" s="146" t="s">
        <v>948</v>
      </c>
      <c r="B268" s="25" t="s">
        <v>675</v>
      </c>
      <c r="C268" s="25"/>
      <c r="D268" s="180">
        <v>44817.0</v>
      </c>
      <c r="E268" s="25"/>
      <c r="F268" s="166">
        <v>682.0</v>
      </c>
      <c r="G268" s="166" t="s">
        <v>685</v>
      </c>
      <c r="H268" s="166">
        <v>115.0</v>
      </c>
      <c r="I268" s="181">
        <v>0.1686217039823532</v>
      </c>
      <c r="J268" s="25">
        <v>16.0</v>
      </c>
      <c r="K268" s="25">
        <v>1.0</v>
      </c>
      <c r="L268" s="25">
        <v>0.0</v>
      </c>
      <c r="M268" s="25" t="s">
        <v>685</v>
      </c>
      <c r="N268" s="181">
        <v>0.19354838132858276</v>
      </c>
      <c r="O268" s="25" t="str">
        <f t="shared" si="1"/>
        <v>Sep-2022</v>
      </c>
      <c r="P268" s="25">
        <f t="shared" si="2"/>
        <v>132</v>
      </c>
      <c r="Q268" s="25">
        <f t="shared" si="3"/>
        <v>38</v>
      </c>
      <c r="R268" s="25">
        <f t="shared" si="4"/>
        <v>2022</v>
      </c>
      <c r="S268" s="25" t="s">
        <v>685</v>
      </c>
      <c r="T268" s="36" t="s">
        <v>31</v>
      </c>
      <c r="U268" s="36" t="s">
        <v>949</v>
      </c>
      <c r="V268" s="36"/>
      <c r="W268" s="172">
        <f t="shared" si="5"/>
        <v>0.2099918475</v>
      </c>
    </row>
    <row r="269" ht="20.25" customHeight="1">
      <c r="A269" s="146" t="s">
        <v>950</v>
      </c>
      <c r="B269" s="25" t="s">
        <v>675</v>
      </c>
      <c r="C269" s="25"/>
      <c r="D269" s="180">
        <v>44812.0</v>
      </c>
      <c r="E269" s="25"/>
      <c r="F269" s="166">
        <v>516.0</v>
      </c>
      <c r="G269" s="166" t="s">
        <v>685</v>
      </c>
      <c r="H269" s="166">
        <v>116.0</v>
      </c>
      <c r="I269" s="181">
        <v>0.22480620443820953</v>
      </c>
      <c r="J269" s="25">
        <v>13.0</v>
      </c>
      <c r="K269" s="25">
        <v>0.0</v>
      </c>
      <c r="L269" s="25">
        <v>1.0</v>
      </c>
      <c r="M269" s="25" t="s">
        <v>685</v>
      </c>
      <c r="N269" s="181">
        <v>0.25193798542022705</v>
      </c>
      <c r="O269" s="25" t="str">
        <f t="shared" si="1"/>
        <v>Sep-2022</v>
      </c>
      <c r="P269" s="25">
        <f t="shared" si="2"/>
        <v>130</v>
      </c>
      <c r="Q269" s="25">
        <f t="shared" si="3"/>
        <v>37</v>
      </c>
      <c r="R269" s="25">
        <f t="shared" si="4"/>
        <v>2022</v>
      </c>
      <c r="S269" s="25" t="s">
        <v>685</v>
      </c>
      <c r="T269" s="36" t="s">
        <v>31</v>
      </c>
      <c r="U269" s="36" t="s">
        <v>70</v>
      </c>
      <c r="V269" s="36"/>
      <c r="W269" s="172">
        <f t="shared" si="5"/>
        <v>0.2000065577</v>
      </c>
    </row>
    <row r="270" ht="20.25" customHeight="1">
      <c r="A270" s="146" t="s">
        <v>951</v>
      </c>
      <c r="B270" s="25" t="s">
        <v>675</v>
      </c>
      <c r="C270" s="175"/>
      <c r="D270" s="182">
        <v>44843.0</v>
      </c>
      <c r="E270" s="175"/>
      <c r="F270" s="183">
        <v>578.0</v>
      </c>
      <c r="G270" s="184" t="s">
        <v>685</v>
      </c>
      <c r="H270" s="184">
        <v>120.0</v>
      </c>
      <c r="I270" s="185">
        <v>0.20761245489120483</v>
      </c>
      <c r="J270" s="175">
        <v>8.0</v>
      </c>
      <c r="K270" s="175">
        <v>0.0</v>
      </c>
      <c r="L270" s="175">
        <v>0.0</v>
      </c>
      <c r="M270" s="175" t="s">
        <v>685</v>
      </c>
      <c r="N270" s="185">
        <v>0.22145329415798187</v>
      </c>
      <c r="O270" s="25" t="str">
        <f t="shared" si="1"/>
        <v>Oct-2022</v>
      </c>
      <c r="P270" s="25">
        <f t="shared" si="2"/>
        <v>128</v>
      </c>
      <c r="Q270" s="25">
        <f t="shared" si="3"/>
        <v>41</v>
      </c>
      <c r="R270" s="25">
        <f t="shared" si="4"/>
        <v>2022</v>
      </c>
      <c r="S270" s="51" t="s">
        <v>685</v>
      </c>
      <c r="T270" s="51" t="s">
        <v>25</v>
      </c>
      <c r="U270" s="51" t="s">
        <v>238</v>
      </c>
      <c r="V270" s="51"/>
      <c r="W270" s="172">
        <f t="shared" si="5"/>
        <v>0.196376559</v>
      </c>
    </row>
    <row r="271" ht="20.25" customHeight="1">
      <c r="A271" s="146" t="s">
        <v>952</v>
      </c>
      <c r="B271" s="25" t="s">
        <v>675</v>
      </c>
      <c r="C271" s="175"/>
      <c r="D271" s="182">
        <v>44865.0</v>
      </c>
      <c r="E271" s="175"/>
      <c r="F271" s="183">
        <v>416.0</v>
      </c>
      <c r="G271" s="184" t="s">
        <v>685</v>
      </c>
      <c r="H271" s="184">
        <v>120.0</v>
      </c>
      <c r="I271" s="185">
        <v>0.2884615361690521</v>
      </c>
      <c r="J271" s="175">
        <v>7.0</v>
      </c>
      <c r="K271" s="175">
        <v>0.0</v>
      </c>
      <c r="L271" s="175">
        <v>0.0</v>
      </c>
      <c r="M271" s="175" t="s">
        <v>685</v>
      </c>
      <c r="N271" s="185">
        <v>0.3052884638309479</v>
      </c>
      <c r="O271" s="25" t="str">
        <f t="shared" si="1"/>
        <v>Oct-2022</v>
      </c>
      <c r="P271" s="25">
        <f t="shared" si="2"/>
        <v>127</v>
      </c>
      <c r="Q271" s="25">
        <f t="shared" si="3"/>
        <v>45</v>
      </c>
      <c r="R271" s="25">
        <f t="shared" si="4"/>
        <v>2022</v>
      </c>
      <c r="S271" s="51" t="s">
        <v>685</v>
      </c>
      <c r="T271" s="51" t="s">
        <v>25</v>
      </c>
      <c r="U271" s="51" t="s">
        <v>238</v>
      </c>
      <c r="V271" s="51"/>
      <c r="W271" s="172">
        <f t="shared" si="5"/>
        <v>0.1904489741</v>
      </c>
    </row>
    <row r="272" ht="20.25" customHeight="1">
      <c r="A272" s="146" t="s">
        <v>953</v>
      </c>
      <c r="B272" s="25" t="s">
        <v>675</v>
      </c>
      <c r="C272" s="25"/>
      <c r="D272" s="180">
        <v>44832.0</v>
      </c>
      <c r="E272" s="25"/>
      <c r="F272" s="166">
        <v>416.0</v>
      </c>
      <c r="G272" s="166" t="s">
        <v>685</v>
      </c>
      <c r="H272" s="166">
        <v>95.0</v>
      </c>
      <c r="I272" s="181">
        <v>0.22836539149284363</v>
      </c>
      <c r="J272" s="25">
        <v>9.0</v>
      </c>
      <c r="K272" s="25">
        <v>0.0</v>
      </c>
      <c r="L272" s="25">
        <v>0.0</v>
      </c>
      <c r="M272" s="25" t="s">
        <v>685</v>
      </c>
      <c r="N272" s="181">
        <v>0.25</v>
      </c>
      <c r="O272" s="25" t="str">
        <f t="shared" si="1"/>
        <v>Sep-2022</v>
      </c>
      <c r="P272" s="25">
        <f t="shared" si="2"/>
        <v>104</v>
      </c>
      <c r="Q272" s="25">
        <f t="shared" si="3"/>
        <v>40</v>
      </c>
      <c r="R272" s="25">
        <f t="shared" si="4"/>
        <v>2022</v>
      </c>
      <c r="S272" s="25" t="s">
        <v>685</v>
      </c>
      <c r="T272" s="36" t="s">
        <v>25</v>
      </c>
      <c r="U272" s="36" t="s">
        <v>70</v>
      </c>
      <c r="V272" s="36"/>
      <c r="W272" s="172">
        <f t="shared" si="5"/>
        <v>0.1864827262</v>
      </c>
    </row>
    <row r="273" ht="20.25" customHeight="1">
      <c r="A273" s="146" t="s">
        <v>954</v>
      </c>
      <c r="B273" s="25" t="s">
        <v>675</v>
      </c>
      <c r="C273" s="25"/>
      <c r="D273" s="180">
        <v>44823.0</v>
      </c>
      <c r="E273" s="25"/>
      <c r="F273" s="166">
        <v>595.0</v>
      </c>
      <c r="G273" s="166" t="s">
        <v>685</v>
      </c>
      <c r="H273" s="166">
        <v>93.0</v>
      </c>
      <c r="I273" s="181">
        <v>0.1563025265932083</v>
      </c>
      <c r="J273" s="25">
        <v>9.0</v>
      </c>
      <c r="K273" s="25">
        <v>0.0</v>
      </c>
      <c r="L273" s="25">
        <v>0.0</v>
      </c>
      <c r="M273" s="25" t="s">
        <v>685</v>
      </c>
      <c r="N273" s="181">
        <v>0.17142857611179352</v>
      </c>
      <c r="O273" s="25" t="str">
        <f t="shared" si="1"/>
        <v>Sep-2022</v>
      </c>
      <c r="P273" s="25">
        <f t="shared" si="2"/>
        <v>102</v>
      </c>
      <c r="Q273" s="25">
        <f t="shared" si="3"/>
        <v>39</v>
      </c>
      <c r="R273" s="25">
        <f t="shared" si="4"/>
        <v>2022</v>
      </c>
      <c r="S273" s="25" t="s">
        <v>685</v>
      </c>
      <c r="T273" s="36" t="s">
        <v>31</v>
      </c>
      <c r="U273" s="190" t="s">
        <v>31</v>
      </c>
      <c r="V273" s="36"/>
      <c r="W273" s="172">
        <f t="shared" si="5"/>
        <v>0.1785652722</v>
      </c>
    </row>
    <row r="274" ht="20.25" customHeight="1">
      <c r="A274" s="146" t="s">
        <v>955</v>
      </c>
      <c r="B274" s="25" t="s">
        <v>675</v>
      </c>
      <c r="C274" s="25"/>
      <c r="D274" s="180">
        <v>44814.0</v>
      </c>
      <c r="E274" s="25"/>
      <c r="F274" s="166">
        <v>543.0</v>
      </c>
      <c r="G274" s="166" t="s">
        <v>685</v>
      </c>
      <c r="H274" s="166">
        <v>88.0</v>
      </c>
      <c r="I274" s="181">
        <v>0.1620626151561737</v>
      </c>
      <c r="J274" s="25">
        <v>13.0</v>
      </c>
      <c r="K274" s="25">
        <v>0.0</v>
      </c>
      <c r="L274" s="25">
        <v>0.0</v>
      </c>
      <c r="M274" s="25" t="s">
        <v>685</v>
      </c>
      <c r="N274" s="181">
        <v>0.1860036849975586</v>
      </c>
      <c r="O274" s="25" t="str">
        <f t="shared" si="1"/>
        <v>Sep-2022</v>
      </c>
      <c r="P274" s="25">
        <f t="shared" si="2"/>
        <v>101</v>
      </c>
      <c r="Q274" s="25">
        <f t="shared" si="3"/>
        <v>37</v>
      </c>
      <c r="R274" s="25">
        <f t="shared" si="4"/>
        <v>2022</v>
      </c>
      <c r="S274" s="25" t="s">
        <v>685</v>
      </c>
      <c r="T274" s="36" t="s">
        <v>25</v>
      </c>
      <c r="U274" s="39" t="s">
        <v>238</v>
      </c>
      <c r="V274" s="36" t="s">
        <v>239</v>
      </c>
      <c r="W274" s="172">
        <f t="shared" si="5"/>
        <v>0.1719964522</v>
      </c>
    </row>
    <row r="275" ht="20.25" customHeight="1">
      <c r="A275" s="146" t="s">
        <v>956</v>
      </c>
      <c r="B275" s="25" t="s">
        <v>675</v>
      </c>
      <c r="C275" s="25"/>
      <c r="D275" s="180">
        <v>44807.0</v>
      </c>
      <c r="E275" s="25"/>
      <c r="F275" s="166">
        <v>442.0</v>
      </c>
      <c r="G275" s="166" t="s">
        <v>685</v>
      </c>
      <c r="H275" s="166">
        <v>89.0</v>
      </c>
      <c r="I275" s="181">
        <v>0.20135746896266937</v>
      </c>
      <c r="J275" s="25">
        <v>11.0</v>
      </c>
      <c r="K275" s="25">
        <v>0.0</v>
      </c>
      <c r="L275" s="25">
        <v>0.0</v>
      </c>
      <c r="M275" s="25" t="s">
        <v>685</v>
      </c>
      <c r="N275" s="181">
        <v>0.22850678861141205</v>
      </c>
      <c r="O275" s="25" t="str">
        <f t="shared" si="1"/>
        <v>Sep-2022</v>
      </c>
      <c r="P275" s="25">
        <f t="shared" si="2"/>
        <v>100</v>
      </c>
      <c r="Q275" s="25">
        <f t="shared" si="3"/>
        <v>36</v>
      </c>
      <c r="R275" s="25">
        <f t="shared" si="4"/>
        <v>2022</v>
      </c>
      <c r="S275" s="25" t="s">
        <v>685</v>
      </c>
      <c r="T275" s="36" t="s">
        <v>25</v>
      </c>
      <c r="U275" s="39" t="s">
        <v>238</v>
      </c>
      <c r="V275" s="36" t="s">
        <v>239</v>
      </c>
      <c r="W275" s="172">
        <f t="shared" si="5"/>
        <v>0.1630024199</v>
      </c>
    </row>
    <row r="276" ht="20.25" customHeight="1">
      <c r="A276" s="146" t="s">
        <v>957</v>
      </c>
      <c r="B276" s="25" t="s">
        <v>675</v>
      </c>
      <c r="C276" s="25"/>
      <c r="D276" s="180">
        <v>44833.0</v>
      </c>
      <c r="E276" s="25"/>
      <c r="F276" s="166">
        <v>297.0</v>
      </c>
      <c r="G276" s="166" t="s">
        <v>685</v>
      </c>
      <c r="H276" s="166">
        <v>92.0</v>
      </c>
      <c r="I276" s="181">
        <v>0.3097642958164215</v>
      </c>
      <c r="J276" s="25">
        <v>6.0</v>
      </c>
      <c r="K276" s="25">
        <v>0.0</v>
      </c>
      <c r="L276" s="25">
        <v>0.0</v>
      </c>
      <c r="M276" s="25" t="s">
        <v>685</v>
      </c>
      <c r="N276" s="181">
        <v>0.32996633648872375</v>
      </c>
      <c r="O276" s="25" t="str">
        <f t="shared" si="1"/>
        <v>Sep-2022</v>
      </c>
      <c r="P276" s="25">
        <f t="shared" si="2"/>
        <v>98</v>
      </c>
      <c r="Q276" s="25">
        <f t="shared" si="3"/>
        <v>40</v>
      </c>
      <c r="R276" s="25">
        <f t="shared" si="4"/>
        <v>2022</v>
      </c>
      <c r="S276" s="25" t="s">
        <v>685</v>
      </c>
      <c r="T276" s="36" t="s">
        <v>31</v>
      </c>
      <c r="U276" s="36" t="s">
        <v>195</v>
      </c>
      <c r="V276" s="36"/>
      <c r="W276" s="172">
        <f t="shared" si="5"/>
        <v>0.1587812005</v>
      </c>
    </row>
    <row r="277" ht="20.25" customHeight="1">
      <c r="A277" s="146" t="s">
        <v>958</v>
      </c>
      <c r="B277" s="25" t="s">
        <v>675</v>
      </c>
      <c r="C277" s="175"/>
      <c r="D277" s="182">
        <v>44839.0</v>
      </c>
      <c r="E277" s="175"/>
      <c r="F277" s="183">
        <v>526.0</v>
      </c>
      <c r="G277" s="184" t="s">
        <v>685</v>
      </c>
      <c r="H277" s="184">
        <v>85.0</v>
      </c>
      <c r="I277" s="185">
        <v>0.16159695386886597</v>
      </c>
      <c r="J277" s="175">
        <v>12.0</v>
      </c>
      <c r="K277" s="175">
        <v>0.0</v>
      </c>
      <c r="L277" s="175">
        <v>0.0</v>
      </c>
      <c r="M277" s="175" t="s">
        <v>685</v>
      </c>
      <c r="N277" s="185">
        <v>0.18441064655780792</v>
      </c>
      <c r="O277" s="25" t="str">
        <f t="shared" si="1"/>
        <v>Oct-2022</v>
      </c>
      <c r="P277" s="25">
        <f t="shared" si="2"/>
        <v>97</v>
      </c>
      <c r="Q277" s="25">
        <f t="shared" si="3"/>
        <v>41</v>
      </c>
      <c r="R277" s="25">
        <f t="shared" si="4"/>
        <v>2022</v>
      </c>
      <c r="S277" s="51" t="s">
        <v>685</v>
      </c>
      <c r="T277" s="51" t="s">
        <v>31</v>
      </c>
      <c r="U277" s="192" t="s">
        <v>45</v>
      </c>
      <c r="V277" s="51"/>
      <c r="W277" s="172">
        <f t="shared" si="5"/>
        <v>0.1531095427</v>
      </c>
    </row>
    <row r="278" ht="20.25" customHeight="1">
      <c r="A278" s="146" t="s">
        <v>959</v>
      </c>
      <c r="B278" s="25" t="s">
        <v>675</v>
      </c>
      <c r="C278" s="175"/>
      <c r="D278" s="182">
        <v>44858.0</v>
      </c>
      <c r="E278" s="175"/>
      <c r="F278" s="183">
        <v>374.0</v>
      </c>
      <c r="G278" s="184" t="s">
        <v>685</v>
      </c>
      <c r="H278" s="184">
        <v>71.0</v>
      </c>
      <c r="I278" s="185">
        <v>0.18983957171440125</v>
      </c>
      <c r="J278" s="175">
        <v>10.0</v>
      </c>
      <c r="K278" s="175">
        <v>0.0</v>
      </c>
      <c r="L278" s="175">
        <v>0.0</v>
      </c>
      <c r="M278" s="175" t="s">
        <v>685</v>
      </c>
      <c r="N278" s="185">
        <v>0.21657754480838776</v>
      </c>
      <c r="O278" s="25" t="str">
        <f t="shared" si="1"/>
        <v>Oct-2022</v>
      </c>
      <c r="P278" s="25">
        <f t="shared" si="2"/>
        <v>81</v>
      </c>
      <c r="Q278" s="25">
        <f t="shared" si="3"/>
        <v>44</v>
      </c>
      <c r="R278" s="25">
        <f t="shared" si="4"/>
        <v>2022</v>
      </c>
      <c r="S278" s="51" t="s">
        <v>685</v>
      </c>
      <c r="T278" s="51" t="s">
        <v>31</v>
      </c>
      <c r="U278" s="192" t="s">
        <v>45</v>
      </c>
      <c r="V278" s="51"/>
      <c r="W278" s="172">
        <f t="shared" si="5"/>
        <v>0.1459139488</v>
      </c>
    </row>
    <row r="279" ht="20.25" customHeight="1">
      <c r="A279" s="146" t="s">
        <v>960</v>
      </c>
      <c r="B279" s="25" t="s">
        <v>675</v>
      </c>
      <c r="C279" s="175"/>
      <c r="D279" s="182">
        <v>44837.0</v>
      </c>
      <c r="E279" s="175"/>
      <c r="F279" s="183">
        <v>415.0</v>
      </c>
      <c r="G279" s="184" t="s">
        <v>685</v>
      </c>
      <c r="H279" s="184">
        <v>73.0</v>
      </c>
      <c r="I279" s="185">
        <v>0.17590361833572388</v>
      </c>
      <c r="J279" s="175">
        <v>6.0</v>
      </c>
      <c r="K279" s="175">
        <v>0.0</v>
      </c>
      <c r="L279" s="175">
        <v>0.0</v>
      </c>
      <c r="M279" s="175" t="s">
        <v>685</v>
      </c>
      <c r="N279" s="185">
        <v>0.1927710771560669</v>
      </c>
      <c r="O279" s="25" t="str">
        <f t="shared" si="1"/>
        <v>Oct-2022</v>
      </c>
      <c r="P279" s="25">
        <f t="shared" si="2"/>
        <v>79</v>
      </c>
      <c r="Q279" s="25">
        <f t="shared" si="3"/>
        <v>41</v>
      </c>
      <c r="R279" s="25">
        <f t="shared" si="4"/>
        <v>2022</v>
      </c>
      <c r="S279" s="51" t="s">
        <v>685</v>
      </c>
      <c r="T279" s="51" t="s">
        <v>25</v>
      </c>
      <c r="U279" s="51" t="s">
        <v>238</v>
      </c>
      <c r="V279" s="51"/>
      <c r="W279" s="172">
        <f t="shared" si="5"/>
        <v>0.1334229888</v>
      </c>
    </row>
    <row r="280" ht="20.25" customHeight="1">
      <c r="A280" s="146" t="s">
        <v>961</v>
      </c>
      <c r="B280" s="25" t="s">
        <v>675</v>
      </c>
      <c r="C280" s="175"/>
      <c r="D280" s="182">
        <v>44859.0</v>
      </c>
      <c r="E280" s="175"/>
      <c r="F280" s="183">
        <v>300.0</v>
      </c>
      <c r="G280" s="184" t="s">
        <v>685</v>
      </c>
      <c r="H280" s="184">
        <v>67.0</v>
      </c>
      <c r="I280" s="185">
        <v>0.22333332896232605</v>
      </c>
      <c r="J280" s="175">
        <v>9.0</v>
      </c>
      <c r="K280" s="175">
        <v>0.0</v>
      </c>
      <c r="L280" s="175">
        <v>2.0</v>
      </c>
      <c r="M280" s="175" t="s">
        <v>685</v>
      </c>
      <c r="N280" s="185">
        <v>0.25999999046325684</v>
      </c>
      <c r="O280" s="25" t="str">
        <f t="shared" si="1"/>
        <v>Oct-2022</v>
      </c>
      <c r="P280" s="25">
        <f t="shared" si="2"/>
        <v>78</v>
      </c>
      <c r="Q280" s="25">
        <f t="shared" si="3"/>
        <v>44</v>
      </c>
      <c r="R280" s="25">
        <f t="shared" si="4"/>
        <v>2022</v>
      </c>
      <c r="S280" s="51" t="s">
        <v>685</v>
      </c>
      <c r="T280" s="51" t="s">
        <v>25</v>
      </c>
      <c r="U280" s="51" t="s">
        <v>238</v>
      </c>
      <c r="V280" s="51"/>
      <c r="W280" s="172">
        <f t="shared" si="5"/>
        <v>0.1278156337</v>
      </c>
    </row>
    <row r="281" ht="20.25" customHeight="1">
      <c r="A281" s="146" t="s">
        <v>962</v>
      </c>
      <c r="B281" s="25" t="s">
        <v>675</v>
      </c>
      <c r="C281" s="25"/>
      <c r="D281" s="180">
        <v>44818.0</v>
      </c>
      <c r="E281" s="25"/>
      <c r="F281" s="166">
        <v>493.0</v>
      </c>
      <c r="G281" s="166" t="s">
        <v>685</v>
      </c>
      <c r="H281" s="166">
        <v>66.0</v>
      </c>
      <c r="I281" s="181">
        <v>0.13387423753738403</v>
      </c>
      <c r="J281" s="25">
        <v>7.0</v>
      </c>
      <c r="K281" s="25">
        <v>0.0</v>
      </c>
      <c r="L281" s="25">
        <v>0.0</v>
      </c>
      <c r="M281" s="25" t="s">
        <v>685</v>
      </c>
      <c r="N281" s="181">
        <v>0.1480730175971985</v>
      </c>
      <c r="O281" s="25" t="str">
        <f t="shared" si="1"/>
        <v>Sep-2022</v>
      </c>
      <c r="P281" s="25">
        <f t="shared" si="2"/>
        <v>73</v>
      </c>
      <c r="Q281" s="25">
        <f t="shared" si="3"/>
        <v>38</v>
      </c>
      <c r="R281" s="25">
        <f t="shared" si="4"/>
        <v>2022</v>
      </c>
      <c r="S281" s="25" t="s">
        <v>685</v>
      </c>
      <c r="T281" s="36" t="s">
        <v>31</v>
      </c>
      <c r="U281" s="190" t="s">
        <v>31</v>
      </c>
      <c r="V281" s="36"/>
      <c r="W281" s="172">
        <f t="shared" si="5"/>
        <v>0.12111661</v>
      </c>
    </row>
    <row r="282" ht="20.25" customHeight="1">
      <c r="A282" s="146" t="s">
        <v>963</v>
      </c>
      <c r="B282" s="25" t="s">
        <v>675</v>
      </c>
      <c r="C282" s="25"/>
      <c r="D282" s="180">
        <v>44805.0</v>
      </c>
      <c r="E282" s="25"/>
      <c r="F282" s="166">
        <v>308.0</v>
      </c>
      <c r="G282" s="166" t="s">
        <v>685</v>
      </c>
      <c r="H282" s="166">
        <v>60.0</v>
      </c>
      <c r="I282" s="181">
        <v>0.19480518996715546</v>
      </c>
      <c r="J282" s="25">
        <v>11.0</v>
      </c>
      <c r="K282" s="25">
        <v>0.0</v>
      </c>
      <c r="L282" s="25">
        <v>1.0</v>
      </c>
      <c r="M282" s="25" t="s">
        <v>685</v>
      </c>
      <c r="N282" s="181">
        <v>0.23376622796058655</v>
      </c>
      <c r="O282" s="25" t="str">
        <f t="shared" si="1"/>
        <v>Sep-2022</v>
      </c>
      <c r="P282" s="25">
        <f t="shared" si="2"/>
        <v>72</v>
      </c>
      <c r="Q282" s="25">
        <f t="shared" si="3"/>
        <v>36</v>
      </c>
      <c r="R282" s="25">
        <f t="shared" si="4"/>
        <v>2022</v>
      </c>
      <c r="S282" s="25" t="s">
        <v>685</v>
      </c>
      <c r="T282" s="36" t="s">
        <v>25</v>
      </c>
      <c r="U282" s="36" t="s">
        <v>70</v>
      </c>
      <c r="V282" s="36"/>
      <c r="W282" s="172">
        <f t="shared" si="5"/>
        <v>0.1142444215</v>
      </c>
    </row>
    <row r="283" ht="20.25" customHeight="1">
      <c r="A283" s="146" t="s">
        <v>964</v>
      </c>
      <c r="B283" s="25" t="s">
        <v>675</v>
      </c>
      <c r="C283" s="175"/>
      <c r="D283" s="182">
        <v>44840.0</v>
      </c>
      <c r="E283" s="175"/>
      <c r="F283" s="183">
        <v>330.0</v>
      </c>
      <c r="G283" s="184" t="s">
        <v>685</v>
      </c>
      <c r="H283" s="184">
        <v>63.0</v>
      </c>
      <c r="I283" s="185">
        <v>0.19090908765792847</v>
      </c>
      <c r="J283" s="175">
        <v>6.0</v>
      </c>
      <c r="K283" s="175">
        <v>0.0</v>
      </c>
      <c r="L283" s="175">
        <v>0.0</v>
      </c>
      <c r="M283" s="175" t="s">
        <v>685</v>
      </c>
      <c r="N283" s="185">
        <v>0.20909090340137482</v>
      </c>
      <c r="O283" s="25" t="str">
        <f t="shared" si="1"/>
        <v>Oct-2022</v>
      </c>
      <c r="P283" s="25">
        <f t="shared" si="2"/>
        <v>69</v>
      </c>
      <c r="Q283" s="25">
        <f t="shared" si="3"/>
        <v>41</v>
      </c>
      <c r="R283" s="25">
        <f t="shared" si="4"/>
        <v>2022</v>
      </c>
      <c r="S283" s="51" t="s">
        <v>685</v>
      </c>
      <c r="T283" s="51" t="s">
        <v>31</v>
      </c>
      <c r="U283" s="193" t="s">
        <v>615</v>
      </c>
      <c r="V283" s="51"/>
      <c r="W283" s="172">
        <f t="shared" si="5"/>
        <v>0.1044841619</v>
      </c>
    </row>
    <row r="284" ht="20.25" customHeight="1">
      <c r="A284" s="146" t="s">
        <v>965</v>
      </c>
      <c r="B284" s="25" t="s">
        <v>675</v>
      </c>
      <c r="C284" s="175"/>
      <c r="D284" s="182">
        <v>44845.0</v>
      </c>
      <c r="E284" s="175"/>
      <c r="F284" s="183">
        <v>455.0</v>
      </c>
      <c r="G284" s="184" t="s">
        <v>685</v>
      </c>
      <c r="H284" s="184">
        <v>51.0</v>
      </c>
      <c r="I284" s="185">
        <v>0.1120879128575325</v>
      </c>
      <c r="J284" s="175">
        <v>10.0</v>
      </c>
      <c r="K284" s="175">
        <v>0.0</v>
      </c>
      <c r="L284" s="175">
        <v>0.0</v>
      </c>
      <c r="M284" s="175" t="s">
        <v>685</v>
      </c>
      <c r="N284" s="185">
        <v>0.13406594097614288</v>
      </c>
      <c r="O284" s="25" t="str">
        <f t="shared" si="1"/>
        <v>Oct-2022</v>
      </c>
      <c r="P284" s="25">
        <f t="shared" si="2"/>
        <v>61</v>
      </c>
      <c r="Q284" s="25">
        <f t="shared" si="3"/>
        <v>42</v>
      </c>
      <c r="R284" s="25">
        <f t="shared" si="4"/>
        <v>2022</v>
      </c>
      <c r="S284" s="51" t="s">
        <v>685</v>
      </c>
      <c r="T284" s="51" t="s">
        <v>25</v>
      </c>
      <c r="U284" s="51" t="s">
        <v>26</v>
      </c>
      <c r="V284" s="51"/>
      <c r="W284" s="172">
        <f t="shared" si="5"/>
        <v>0.1009174106</v>
      </c>
    </row>
    <row r="285" ht="20.25" customHeight="1">
      <c r="A285" s="146" t="s">
        <v>966</v>
      </c>
      <c r="B285" s="25" t="s">
        <v>675</v>
      </c>
      <c r="C285" s="175"/>
      <c r="D285" s="182">
        <v>44858.0</v>
      </c>
      <c r="E285" s="175"/>
      <c r="F285" s="183">
        <v>329.0</v>
      </c>
      <c r="G285" s="184" t="s">
        <v>685</v>
      </c>
      <c r="H285" s="184">
        <v>48.0</v>
      </c>
      <c r="I285" s="185">
        <v>0.14589665830135345</v>
      </c>
      <c r="J285" s="175">
        <v>8.0</v>
      </c>
      <c r="K285" s="175">
        <v>0.0</v>
      </c>
      <c r="L285" s="175">
        <v>1.0</v>
      </c>
      <c r="M285" s="175" t="s">
        <v>685</v>
      </c>
      <c r="N285" s="185">
        <v>0.17325228452682495</v>
      </c>
      <c r="O285" s="25" t="str">
        <f t="shared" si="1"/>
        <v>Oct-2022</v>
      </c>
      <c r="P285" s="25">
        <f t="shared" si="2"/>
        <v>57</v>
      </c>
      <c r="Q285" s="25">
        <f t="shared" si="3"/>
        <v>44</v>
      </c>
      <c r="R285" s="25">
        <f t="shared" si="4"/>
        <v>2022</v>
      </c>
      <c r="S285" s="51" t="s">
        <v>685</v>
      </c>
      <c r="T285" s="51" t="s">
        <v>25</v>
      </c>
      <c r="U285" s="51" t="s">
        <v>238</v>
      </c>
      <c r="V285" s="51"/>
      <c r="W285" s="172">
        <f t="shared" si="5"/>
        <v>0.09233016343</v>
      </c>
    </row>
    <row r="286" ht="20.25" customHeight="1">
      <c r="A286" s="146" t="s">
        <v>967</v>
      </c>
      <c r="B286" s="25" t="s">
        <v>675</v>
      </c>
      <c r="C286" s="25"/>
      <c r="D286" s="180">
        <v>44834.0</v>
      </c>
      <c r="E286" s="25"/>
      <c r="F286" s="166">
        <v>229.0</v>
      </c>
      <c r="G286" s="166" t="s">
        <v>685</v>
      </c>
      <c r="H286" s="166">
        <v>48.0</v>
      </c>
      <c r="I286" s="181">
        <v>0.20960699021816254</v>
      </c>
      <c r="J286" s="25">
        <v>4.0</v>
      </c>
      <c r="K286" s="25">
        <v>0.0</v>
      </c>
      <c r="L286" s="25">
        <v>0.0</v>
      </c>
      <c r="M286" s="25" t="s">
        <v>685</v>
      </c>
      <c r="N286" s="181">
        <v>0.22707423567771912</v>
      </c>
      <c r="O286" s="25" t="str">
        <f t="shared" si="1"/>
        <v>Sep-2022</v>
      </c>
      <c r="P286" s="25">
        <f t="shared" si="2"/>
        <v>52</v>
      </c>
      <c r="Q286" s="25">
        <f t="shared" si="3"/>
        <v>40</v>
      </c>
      <c r="R286" s="25">
        <f t="shared" si="4"/>
        <v>2022</v>
      </c>
      <c r="S286" s="25" t="s">
        <v>685</v>
      </c>
      <c r="T286" s="36" t="s">
        <v>31</v>
      </c>
      <c r="U286" s="190" t="s">
        <v>31</v>
      </c>
      <c r="V286" s="36"/>
      <c r="W286" s="172">
        <f t="shared" si="5"/>
        <v>0.0850157856</v>
      </c>
    </row>
    <row r="287" ht="20.25" customHeight="1">
      <c r="A287" s="146" t="s">
        <v>968</v>
      </c>
      <c r="B287" s="25" t="s">
        <v>675</v>
      </c>
      <c r="C287" s="25"/>
      <c r="D287" s="180">
        <v>44823.0</v>
      </c>
      <c r="E287" s="25"/>
      <c r="F287" s="166">
        <v>1054.0</v>
      </c>
      <c r="G287" s="166" t="s">
        <v>685</v>
      </c>
      <c r="H287" s="166">
        <v>32.0</v>
      </c>
      <c r="I287" s="181">
        <v>0.03036053106188774</v>
      </c>
      <c r="J287" s="25">
        <v>19.0</v>
      </c>
      <c r="K287" s="25">
        <v>1.0</v>
      </c>
      <c r="L287" s="25">
        <v>0.0</v>
      </c>
      <c r="M287" s="25" t="s">
        <v>685</v>
      </c>
      <c r="N287" s="181">
        <v>0.04933586344122887</v>
      </c>
      <c r="O287" s="25" t="str">
        <f t="shared" si="1"/>
        <v>Sep-2022</v>
      </c>
      <c r="P287" s="25">
        <f t="shared" si="2"/>
        <v>52</v>
      </c>
      <c r="Q287" s="25">
        <f t="shared" si="3"/>
        <v>39</v>
      </c>
      <c r="R287" s="25">
        <f t="shared" si="4"/>
        <v>2022</v>
      </c>
      <c r="S287" s="25" t="s">
        <v>685</v>
      </c>
      <c r="T287" s="36" t="s">
        <v>25</v>
      </c>
      <c r="U287" s="36" t="s">
        <v>41</v>
      </c>
      <c r="V287" s="36"/>
      <c r="W287" s="172">
        <f t="shared" si="5"/>
        <v>0.08171309142</v>
      </c>
    </row>
    <row r="288" ht="20.25" customHeight="1">
      <c r="A288" s="146" t="s">
        <v>969</v>
      </c>
      <c r="B288" s="25" t="s">
        <v>675</v>
      </c>
      <c r="C288" s="175"/>
      <c r="D288" s="182">
        <v>44839.0</v>
      </c>
      <c r="E288" s="175"/>
      <c r="F288" s="183">
        <v>344.0</v>
      </c>
      <c r="G288" s="184" t="s">
        <v>685</v>
      </c>
      <c r="H288" s="184">
        <v>43.0</v>
      </c>
      <c r="I288" s="185">
        <v>0.125</v>
      </c>
      <c r="J288" s="175">
        <v>7.0</v>
      </c>
      <c r="K288" s="175">
        <v>0.0</v>
      </c>
      <c r="L288" s="175">
        <v>0.0</v>
      </c>
      <c r="M288" s="175" t="s">
        <v>685</v>
      </c>
      <c r="N288" s="185">
        <v>0.14534883201122284</v>
      </c>
      <c r="O288" s="25" t="str">
        <f t="shared" si="1"/>
        <v>Oct-2022</v>
      </c>
      <c r="P288" s="25">
        <f t="shared" si="2"/>
        <v>50</v>
      </c>
      <c r="Q288" s="25">
        <f t="shared" si="3"/>
        <v>41</v>
      </c>
      <c r="R288" s="25">
        <f t="shared" si="4"/>
        <v>2022</v>
      </c>
      <c r="S288" s="51" t="s">
        <v>685</v>
      </c>
      <c r="T288" s="51" t="s">
        <v>31</v>
      </c>
      <c r="U288" s="192" t="s">
        <v>31</v>
      </c>
      <c r="V288" s="51"/>
      <c r="W288" s="172">
        <f t="shared" si="5"/>
        <v>0.07546545517</v>
      </c>
    </row>
    <row r="289" ht="20.25" customHeight="1">
      <c r="A289" s="146" t="s">
        <v>970</v>
      </c>
      <c r="B289" s="25" t="s">
        <v>675</v>
      </c>
      <c r="C289" s="25"/>
      <c r="D289" s="180">
        <v>44831.0</v>
      </c>
      <c r="E289" s="25"/>
      <c r="F289" s="166">
        <v>989.0</v>
      </c>
      <c r="G289" s="166">
        <v>344.0</v>
      </c>
      <c r="H289" s="166">
        <v>27.0</v>
      </c>
      <c r="I289" s="181">
        <v>0.027300303801894188</v>
      </c>
      <c r="J289" s="25">
        <v>17.0</v>
      </c>
      <c r="K289" s="25">
        <v>2.0</v>
      </c>
      <c r="L289" s="25">
        <v>1.0</v>
      </c>
      <c r="M289" s="25" t="s">
        <v>685</v>
      </c>
      <c r="N289" s="181">
        <v>0.04651162773370743</v>
      </c>
      <c r="O289" s="25" t="str">
        <f t="shared" si="1"/>
        <v>Sep-2022</v>
      </c>
      <c r="P289" s="25">
        <f t="shared" si="2"/>
        <v>47</v>
      </c>
      <c r="Q289" s="25">
        <f t="shared" si="3"/>
        <v>40</v>
      </c>
      <c r="R289" s="25">
        <f t="shared" si="4"/>
        <v>2022</v>
      </c>
      <c r="S289" s="25" t="s">
        <v>372</v>
      </c>
      <c r="T289" s="36" t="s">
        <v>25</v>
      </c>
      <c r="U289" s="36" t="s">
        <v>41</v>
      </c>
      <c r="V289" s="36"/>
      <c r="W289" s="172">
        <f t="shared" si="5"/>
        <v>0.06798596113</v>
      </c>
    </row>
    <row r="290" ht="20.25" customHeight="1">
      <c r="A290" s="146" t="s">
        <v>971</v>
      </c>
      <c r="B290" s="25" t="s">
        <v>675</v>
      </c>
      <c r="C290" s="175"/>
      <c r="D290" s="182">
        <v>44853.0</v>
      </c>
      <c r="E290" s="175"/>
      <c r="F290" s="183">
        <v>297.0</v>
      </c>
      <c r="G290" s="184" t="s">
        <v>685</v>
      </c>
      <c r="H290" s="184">
        <v>41.0</v>
      </c>
      <c r="I290" s="185">
        <v>0.13804714381694794</v>
      </c>
      <c r="J290" s="175">
        <v>6.0</v>
      </c>
      <c r="K290" s="175">
        <v>0.0</v>
      </c>
      <c r="L290" s="175">
        <v>0.0</v>
      </c>
      <c r="M290" s="175" t="s">
        <v>685</v>
      </c>
      <c r="N290" s="185">
        <v>0.1582491546869278</v>
      </c>
      <c r="O290" s="25" t="str">
        <f t="shared" si="1"/>
        <v>Oct-2022</v>
      </c>
      <c r="P290" s="25">
        <f t="shared" si="2"/>
        <v>47</v>
      </c>
      <c r="Q290" s="25">
        <f t="shared" si="3"/>
        <v>43</v>
      </c>
      <c r="R290" s="25">
        <f t="shared" si="4"/>
        <v>2022</v>
      </c>
      <c r="S290" s="51" t="s">
        <v>685</v>
      </c>
      <c r="T290" s="51" t="s">
        <v>25</v>
      </c>
      <c r="U290" s="51" t="s">
        <v>238</v>
      </c>
      <c r="V290" s="51"/>
      <c r="W290" s="172">
        <f t="shared" si="5"/>
        <v>0.06763058561</v>
      </c>
    </row>
    <row r="291" ht="20.25" customHeight="1">
      <c r="A291" s="146" t="s">
        <v>972</v>
      </c>
      <c r="B291" s="25" t="s">
        <v>675</v>
      </c>
      <c r="C291" s="175"/>
      <c r="D291" s="182">
        <v>44844.0</v>
      </c>
      <c r="E291" s="175"/>
      <c r="F291" s="183">
        <v>804.0</v>
      </c>
      <c r="G291" s="184" t="s">
        <v>685</v>
      </c>
      <c r="H291" s="184">
        <v>28.0</v>
      </c>
      <c r="I291" s="185">
        <v>0.03482586890459061</v>
      </c>
      <c r="J291" s="175">
        <v>18.0</v>
      </c>
      <c r="K291" s="175">
        <v>0.0</v>
      </c>
      <c r="L291" s="175">
        <v>0.0</v>
      </c>
      <c r="M291" s="175" t="s">
        <v>685</v>
      </c>
      <c r="N291" s="185">
        <v>0.057213928550481796</v>
      </c>
      <c r="O291" s="25" t="str">
        <f t="shared" si="1"/>
        <v>Oct-2022</v>
      </c>
      <c r="P291" s="25">
        <f t="shared" si="2"/>
        <v>46</v>
      </c>
      <c r="Q291" s="25">
        <f t="shared" si="3"/>
        <v>42</v>
      </c>
      <c r="R291" s="25">
        <f t="shared" si="4"/>
        <v>2022</v>
      </c>
      <c r="S291" s="51" t="s">
        <v>685</v>
      </c>
      <c r="T291" s="51" t="s">
        <v>25</v>
      </c>
      <c r="U291" s="51" t="s">
        <v>238</v>
      </c>
      <c r="V291" s="51"/>
      <c r="W291" s="172">
        <f t="shared" si="5"/>
        <v>0.06306974233</v>
      </c>
    </row>
    <row r="292" ht="20.25" customHeight="1">
      <c r="A292" s="146" t="s">
        <v>973</v>
      </c>
      <c r="B292" s="25" t="s">
        <v>675</v>
      </c>
      <c r="C292" s="175"/>
      <c r="D292" s="182">
        <v>44859.0</v>
      </c>
      <c r="E292" s="175"/>
      <c r="F292" s="183">
        <v>280.0</v>
      </c>
      <c r="G292" s="184" t="s">
        <v>685</v>
      </c>
      <c r="H292" s="184">
        <v>34.0</v>
      </c>
      <c r="I292" s="185">
        <v>0.12142857164144516</v>
      </c>
      <c r="J292" s="175">
        <v>10.0</v>
      </c>
      <c r="K292" s="175">
        <v>0.0</v>
      </c>
      <c r="L292" s="175">
        <v>0.0</v>
      </c>
      <c r="M292" s="175" t="s">
        <v>685</v>
      </c>
      <c r="N292" s="185">
        <v>0.1607142835855484</v>
      </c>
      <c r="O292" s="25" t="str">
        <f t="shared" si="1"/>
        <v>Oct-2022</v>
      </c>
      <c r="P292" s="25">
        <f t="shared" si="2"/>
        <v>44</v>
      </c>
      <c r="Q292" s="25">
        <f t="shared" si="3"/>
        <v>44</v>
      </c>
      <c r="R292" s="25">
        <f t="shared" si="4"/>
        <v>2022</v>
      </c>
      <c r="S292" s="51" t="s">
        <v>685</v>
      </c>
      <c r="T292" s="51" t="s">
        <v>31</v>
      </c>
      <c r="U292" s="193" t="s">
        <v>31</v>
      </c>
      <c r="V292" s="51"/>
      <c r="W292" s="172">
        <f t="shared" si="5"/>
        <v>0.06255650456</v>
      </c>
    </row>
    <row r="293" ht="20.25" customHeight="1">
      <c r="A293" s="146" t="s">
        <v>974</v>
      </c>
      <c r="B293" s="25" t="s">
        <v>675</v>
      </c>
      <c r="C293" s="175"/>
      <c r="D293" s="182">
        <v>44851.0</v>
      </c>
      <c r="E293" s="175"/>
      <c r="F293" s="183">
        <v>864.0</v>
      </c>
      <c r="G293" s="184" t="s">
        <v>685</v>
      </c>
      <c r="H293" s="184">
        <v>15.0</v>
      </c>
      <c r="I293" s="185">
        <v>0.0173611119389534</v>
      </c>
      <c r="J293" s="175">
        <v>17.0</v>
      </c>
      <c r="K293" s="175">
        <v>0.0</v>
      </c>
      <c r="L293" s="175">
        <v>2.0</v>
      </c>
      <c r="M293" s="175" t="s">
        <v>685</v>
      </c>
      <c r="N293" s="185">
        <v>0.039351850748062134</v>
      </c>
      <c r="O293" s="25" t="str">
        <f t="shared" si="1"/>
        <v>Oct-2022</v>
      </c>
      <c r="P293" s="25">
        <f t="shared" si="2"/>
        <v>34</v>
      </c>
      <c r="Q293" s="25">
        <f t="shared" si="3"/>
        <v>43</v>
      </c>
      <c r="R293" s="25">
        <f t="shared" si="4"/>
        <v>2022</v>
      </c>
      <c r="S293" s="51" t="s">
        <v>685</v>
      </c>
      <c r="T293" s="51" t="s">
        <v>25</v>
      </c>
      <c r="U293" s="51" t="s">
        <v>238</v>
      </c>
      <c r="V293" s="51"/>
      <c r="W293" s="172">
        <f t="shared" si="5"/>
        <v>0.05709497744</v>
      </c>
    </row>
    <row r="294" ht="20.25" customHeight="1">
      <c r="A294" s="146" t="s">
        <v>975</v>
      </c>
      <c r="B294" s="25" t="s">
        <v>675</v>
      </c>
      <c r="C294" s="25"/>
      <c r="D294" s="180">
        <v>44806.0</v>
      </c>
      <c r="E294" s="25"/>
      <c r="F294" s="166">
        <v>214.0</v>
      </c>
      <c r="G294" s="166" t="s">
        <v>685</v>
      </c>
      <c r="H294" s="166">
        <v>29.0</v>
      </c>
      <c r="I294" s="181">
        <v>0.1355140209197998</v>
      </c>
      <c r="J294" s="25">
        <v>4.0</v>
      </c>
      <c r="K294" s="25">
        <v>0.0</v>
      </c>
      <c r="L294" s="25">
        <v>0.0</v>
      </c>
      <c r="M294" s="25" t="s">
        <v>685</v>
      </c>
      <c r="N294" s="181">
        <v>0.15420560538768768</v>
      </c>
      <c r="O294" s="25" t="str">
        <f t="shared" si="1"/>
        <v>Sep-2022</v>
      </c>
      <c r="P294" s="25">
        <f t="shared" si="2"/>
        <v>33</v>
      </c>
      <c r="Q294" s="25">
        <f t="shared" si="3"/>
        <v>36</v>
      </c>
      <c r="R294" s="25">
        <f t="shared" si="4"/>
        <v>2022</v>
      </c>
      <c r="S294" s="25" t="s">
        <v>685</v>
      </c>
      <c r="T294" s="36" t="s">
        <v>25</v>
      </c>
      <c r="U294" s="190" t="s">
        <v>279</v>
      </c>
      <c r="V294" s="36"/>
      <c r="W294" s="172">
        <f t="shared" si="5"/>
        <v>0.05660970363</v>
      </c>
    </row>
    <row r="295" ht="20.25" customHeight="1">
      <c r="A295" s="146" t="s">
        <v>976</v>
      </c>
      <c r="B295" s="25" t="s">
        <v>675</v>
      </c>
      <c r="C295" s="175"/>
      <c r="D295" s="182">
        <v>44836.0</v>
      </c>
      <c r="E295" s="175"/>
      <c r="F295" s="183">
        <v>765.0</v>
      </c>
      <c r="G295" s="184">
        <v>401.0</v>
      </c>
      <c r="H295" s="184">
        <v>19.0</v>
      </c>
      <c r="I295" s="185">
        <v>0.024836601689457893</v>
      </c>
      <c r="J295" s="175">
        <v>11.0</v>
      </c>
      <c r="K295" s="175">
        <v>2.0</v>
      </c>
      <c r="L295" s="175">
        <v>1.0</v>
      </c>
      <c r="M295" s="175" t="s">
        <v>685</v>
      </c>
      <c r="N295" s="185">
        <v>0.04313725605607033</v>
      </c>
      <c r="O295" s="25" t="str">
        <f t="shared" si="1"/>
        <v>Oct-2022</v>
      </c>
      <c r="P295" s="25">
        <f t="shared" si="2"/>
        <v>33</v>
      </c>
      <c r="Q295" s="25">
        <f t="shared" si="3"/>
        <v>40</v>
      </c>
      <c r="R295" s="25">
        <f t="shared" si="4"/>
        <v>2022</v>
      </c>
      <c r="S295" s="51" t="s">
        <v>372</v>
      </c>
      <c r="T295" s="51" t="s">
        <v>25</v>
      </c>
      <c r="U295" s="51" t="s">
        <v>41</v>
      </c>
      <c r="V295" s="51"/>
      <c r="W295" s="172">
        <f t="shared" si="5"/>
        <v>0.05191045562</v>
      </c>
    </row>
    <row r="296" ht="20.25" customHeight="1">
      <c r="A296" s="146" t="s">
        <v>977</v>
      </c>
      <c r="B296" s="25" t="s">
        <v>675</v>
      </c>
      <c r="C296" s="25"/>
      <c r="D296" s="180">
        <v>44833.0</v>
      </c>
      <c r="E296" s="25"/>
      <c r="F296" s="166">
        <v>417.0</v>
      </c>
      <c r="G296" s="166">
        <v>14.0</v>
      </c>
      <c r="H296" s="166">
        <v>8.0</v>
      </c>
      <c r="I296" s="181">
        <v>0.019184652715921402</v>
      </c>
      <c r="J296" s="25">
        <v>20.0</v>
      </c>
      <c r="K296" s="25">
        <v>0.0</v>
      </c>
      <c r="L296" s="25">
        <v>3.0</v>
      </c>
      <c r="M296" s="25" t="s">
        <v>685</v>
      </c>
      <c r="N296" s="181">
        <v>0.07434052973985672</v>
      </c>
      <c r="O296" s="25" t="str">
        <f t="shared" si="1"/>
        <v>Sep-2022</v>
      </c>
      <c r="P296" s="25">
        <f t="shared" si="2"/>
        <v>31</v>
      </c>
      <c r="Q296" s="25">
        <f t="shared" si="3"/>
        <v>40</v>
      </c>
      <c r="R296" s="25">
        <f t="shared" si="4"/>
        <v>2022</v>
      </c>
      <c r="S296" s="25" t="s">
        <v>681</v>
      </c>
      <c r="T296" s="36" t="s">
        <v>25</v>
      </c>
      <c r="U296" s="36" t="s">
        <v>70</v>
      </c>
      <c r="V296" s="36"/>
      <c r="W296" s="172">
        <f t="shared" si="5"/>
        <v>0.05155820124</v>
      </c>
    </row>
    <row r="297" ht="20.25" customHeight="1">
      <c r="A297" s="146" t="s">
        <v>978</v>
      </c>
      <c r="B297" s="25" t="s">
        <v>675</v>
      </c>
      <c r="C297" s="175"/>
      <c r="D297" s="182">
        <v>44854.0</v>
      </c>
      <c r="E297" s="175"/>
      <c r="F297" s="183">
        <v>558.0</v>
      </c>
      <c r="G297" s="184" t="s">
        <v>685</v>
      </c>
      <c r="H297" s="184">
        <v>21.0</v>
      </c>
      <c r="I297" s="185">
        <v>0.037634409964084625</v>
      </c>
      <c r="J297" s="175">
        <v>10.0</v>
      </c>
      <c r="K297" s="175">
        <v>0.0</v>
      </c>
      <c r="L297" s="175">
        <v>0.0</v>
      </c>
      <c r="M297" s="175" t="s">
        <v>685</v>
      </c>
      <c r="N297" s="185">
        <v>0.0555555559694767</v>
      </c>
      <c r="O297" s="25" t="str">
        <f t="shared" si="1"/>
        <v>Oct-2022</v>
      </c>
      <c r="P297" s="25">
        <f t="shared" si="2"/>
        <v>31</v>
      </c>
      <c r="Q297" s="25">
        <f t="shared" si="3"/>
        <v>43</v>
      </c>
      <c r="R297" s="25">
        <f t="shared" si="4"/>
        <v>2022</v>
      </c>
      <c r="S297" s="51" t="s">
        <v>685</v>
      </c>
      <c r="T297" s="51" t="s">
        <v>25</v>
      </c>
      <c r="U297" s="51" t="s">
        <v>41</v>
      </c>
      <c r="V297" s="51"/>
      <c r="W297" s="172">
        <f t="shared" si="5"/>
        <v>0.04673766766</v>
      </c>
    </row>
    <row r="298" ht="20.25" customHeight="1">
      <c r="A298" s="146" t="s">
        <v>979</v>
      </c>
      <c r="B298" s="25" t="s">
        <v>675</v>
      </c>
      <c r="C298" s="175"/>
      <c r="D298" s="182">
        <v>44859.0</v>
      </c>
      <c r="E298" s="175"/>
      <c r="F298" s="183">
        <v>492.0</v>
      </c>
      <c r="G298" s="184">
        <v>10.0</v>
      </c>
      <c r="H298" s="184">
        <v>9.0</v>
      </c>
      <c r="I298" s="185">
        <v>0.018292682245373726</v>
      </c>
      <c r="J298" s="175">
        <v>22.0</v>
      </c>
      <c r="K298" s="175">
        <v>0.0</v>
      </c>
      <c r="L298" s="175">
        <v>0.0</v>
      </c>
      <c r="M298" s="175" t="s">
        <v>685</v>
      </c>
      <c r="N298" s="185">
        <v>0.0630081295967102</v>
      </c>
      <c r="O298" s="25" t="str">
        <f t="shared" si="1"/>
        <v>Oct-2022</v>
      </c>
      <c r="P298" s="25">
        <f t="shared" si="2"/>
        <v>31</v>
      </c>
      <c r="Q298" s="25">
        <f t="shared" si="3"/>
        <v>44</v>
      </c>
      <c r="R298" s="25">
        <f t="shared" si="4"/>
        <v>2022</v>
      </c>
      <c r="S298" s="51" t="s">
        <v>681</v>
      </c>
      <c r="T298" s="51" t="s">
        <v>25</v>
      </c>
      <c r="U298" s="51" t="s">
        <v>70</v>
      </c>
      <c r="V298" s="51"/>
      <c r="W298" s="172">
        <f t="shared" si="5"/>
        <v>0.04651131027</v>
      </c>
    </row>
    <row r="299" ht="20.25" customHeight="1">
      <c r="A299" s="146" t="s">
        <v>980</v>
      </c>
      <c r="B299" s="25" t="s">
        <v>675</v>
      </c>
      <c r="C299" s="175"/>
      <c r="D299" s="182">
        <v>44861.0</v>
      </c>
      <c r="E299" s="175"/>
      <c r="F299" s="183">
        <v>703.0</v>
      </c>
      <c r="G299" s="184">
        <v>218.0</v>
      </c>
      <c r="H299" s="184">
        <v>7.0</v>
      </c>
      <c r="I299" s="185">
        <v>0.009957325644791126</v>
      </c>
      <c r="J299" s="175">
        <v>23.0</v>
      </c>
      <c r="K299" s="175">
        <v>0.0</v>
      </c>
      <c r="L299" s="175">
        <v>0.0</v>
      </c>
      <c r="M299" s="175" t="s">
        <v>685</v>
      </c>
      <c r="N299" s="185">
        <v>0.04267425462603569</v>
      </c>
      <c r="O299" s="25" t="str">
        <f t="shared" si="1"/>
        <v>Oct-2022</v>
      </c>
      <c r="P299" s="25">
        <f t="shared" si="2"/>
        <v>30</v>
      </c>
      <c r="Q299" s="25">
        <f t="shared" si="3"/>
        <v>44</v>
      </c>
      <c r="R299" s="25">
        <f t="shared" si="4"/>
        <v>2022</v>
      </c>
      <c r="S299" s="51" t="s">
        <v>372</v>
      </c>
      <c r="T299" s="51" t="s">
        <v>25</v>
      </c>
      <c r="U299" s="51" t="s">
        <v>41</v>
      </c>
      <c r="V299" s="51"/>
      <c r="W299" s="172">
        <f t="shared" si="5"/>
        <v>0.04464206828</v>
      </c>
    </row>
    <row r="300" ht="20.25" customHeight="1">
      <c r="A300" s="146" t="s">
        <v>981</v>
      </c>
      <c r="B300" s="25" t="s">
        <v>675</v>
      </c>
      <c r="C300" s="25"/>
      <c r="D300" s="180">
        <v>44832.0</v>
      </c>
      <c r="E300" s="25"/>
      <c r="F300" s="166">
        <v>487.0</v>
      </c>
      <c r="G300" s="166" t="s">
        <v>685</v>
      </c>
      <c r="H300" s="166">
        <v>11.0</v>
      </c>
      <c r="I300" s="181">
        <v>0.02258726954460144</v>
      </c>
      <c r="J300" s="25">
        <v>14.0</v>
      </c>
      <c r="K300" s="25">
        <v>1.0</v>
      </c>
      <c r="L300" s="25">
        <v>1.0</v>
      </c>
      <c r="M300" s="25" t="s">
        <v>685</v>
      </c>
      <c r="N300" s="181">
        <v>0.0554414801299572</v>
      </c>
      <c r="O300" s="25" t="str">
        <f t="shared" si="1"/>
        <v>Sep-2022</v>
      </c>
      <c r="P300" s="25">
        <f t="shared" si="2"/>
        <v>27</v>
      </c>
      <c r="Q300" s="25">
        <f t="shared" si="3"/>
        <v>40</v>
      </c>
      <c r="R300" s="25">
        <f t="shared" si="4"/>
        <v>2022</v>
      </c>
      <c r="S300" s="25" t="s">
        <v>685</v>
      </c>
      <c r="T300" s="36" t="s">
        <v>25</v>
      </c>
      <c r="U300" s="36" t="s">
        <v>41</v>
      </c>
      <c r="V300" s="36"/>
      <c r="W300" s="172">
        <f t="shared" si="5"/>
        <v>0.04360687166</v>
      </c>
    </row>
    <row r="301" ht="20.25" customHeight="1">
      <c r="A301" s="146" t="s">
        <v>982</v>
      </c>
      <c r="B301" s="25" t="s">
        <v>675</v>
      </c>
      <c r="C301" s="25"/>
      <c r="D301" s="180">
        <v>44831.0</v>
      </c>
      <c r="E301" s="25"/>
      <c r="F301" s="166">
        <v>416.0</v>
      </c>
      <c r="G301" s="166" t="s">
        <v>685</v>
      </c>
      <c r="H301" s="166">
        <v>16.0</v>
      </c>
      <c r="I301" s="181">
        <v>0.03846153989434242</v>
      </c>
      <c r="J301" s="25">
        <v>9.0</v>
      </c>
      <c r="K301" s="25">
        <v>0.0</v>
      </c>
      <c r="L301" s="25">
        <v>1.0</v>
      </c>
      <c r="M301" s="25" t="s">
        <v>685</v>
      </c>
      <c r="N301" s="181">
        <v>0.0625</v>
      </c>
      <c r="O301" s="25" t="str">
        <f t="shared" si="1"/>
        <v>Sep-2022</v>
      </c>
      <c r="P301" s="25">
        <f t="shared" si="2"/>
        <v>26</v>
      </c>
      <c r="Q301" s="25">
        <f t="shared" si="3"/>
        <v>40</v>
      </c>
      <c r="R301" s="25">
        <f t="shared" si="4"/>
        <v>2022</v>
      </c>
      <c r="S301" s="25" t="s">
        <v>685</v>
      </c>
      <c r="T301" s="36" t="s">
        <v>25</v>
      </c>
      <c r="U301" s="36" t="s">
        <v>191</v>
      </c>
      <c r="V301" s="36"/>
      <c r="W301" s="172">
        <f t="shared" si="5"/>
        <v>0.04323892927</v>
      </c>
    </row>
    <row r="302" ht="20.25" customHeight="1">
      <c r="A302" s="146" t="s">
        <v>983</v>
      </c>
      <c r="B302" s="25" t="s">
        <v>675</v>
      </c>
      <c r="C302" s="25"/>
      <c r="D302" s="180">
        <v>44820.0</v>
      </c>
      <c r="E302" s="25"/>
      <c r="F302" s="166">
        <v>605.0</v>
      </c>
      <c r="G302" s="166" t="s">
        <v>685</v>
      </c>
      <c r="H302" s="166">
        <v>12.0</v>
      </c>
      <c r="I302" s="181">
        <v>0.01983471028506756</v>
      </c>
      <c r="J302" s="25">
        <v>8.0</v>
      </c>
      <c r="K302" s="25">
        <v>1.0</v>
      </c>
      <c r="L302" s="25">
        <v>0.0</v>
      </c>
      <c r="M302" s="25" t="s">
        <v>685</v>
      </c>
      <c r="N302" s="181">
        <v>0.03471074253320694</v>
      </c>
      <c r="O302" s="25" t="str">
        <f t="shared" si="1"/>
        <v>Sep-2022</v>
      </c>
      <c r="P302" s="25">
        <f t="shared" si="2"/>
        <v>21</v>
      </c>
      <c r="Q302" s="25">
        <f t="shared" si="3"/>
        <v>38</v>
      </c>
      <c r="R302" s="25">
        <f t="shared" si="4"/>
        <v>2022</v>
      </c>
      <c r="S302" s="25" t="s">
        <v>685</v>
      </c>
      <c r="T302" s="36" t="s">
        <v>25</v>
      </c>
      <c r="U302" s="36" t="s">
        <v>41</v>
      </c>
      <c r="V302" s="36"/>
      <c r="W302" s="172">
        <f t="shared" si="5"/>
        <v>0.04283818991</v>
      </c>
    </row>
    <row r="303" ht="20.25" customHeight="1">
      <c r="A303" s="146" t="s">
        <v>984</v>
      </c>
      <c r="B303" s="25" t="s">
        <v>675</v>
      </c>
      <c r="C303" s="175"/>
      <c r="D303" s="182">
        <v>44842.0</v>
      </c>
      <c r="E303" s="175"/>
      <c r="F303" s="183">
        <v>535.0</v>
      </c>
      <c r="G303" s="184" t="s">
        <v>685</v>
      </c>
      <c r="H303" s="184">
        <v>12.0</v>
      </c>
      <c r="I303" s="185">
        <v>0.022429905831813812</v>
      </c>
      <c r="J303" s="175">
        <v>8.0</v>
      </c>
      <c r="K303" s="175">
        <v>0.0</v>
      </c>
      <c r="L303" s="175">
        <v>1.0</v>
      </c>
      <c r="M303" s="175" t="s">
        <v>685</v>
      </c>
      <c r="N303" s="185">
        <v>0.035514019429683685</v>
      </c>
      <c r="O303" s="25" t="str">
        <f t="shared" si="1"/>
        <v>Oct-2022</v>
      </c>
      <c r="P303" s="25">
        <f t="shared" si="2"/>
        <v>21</v>
      </c>
      <c r="Q303" s="25">
        <f t="shared" si="3"/>
        <v>41</v>
      </c>
      <c r="R303" s="25">
        <f t="shared" si="4"/>
        <v>2022</v>
      </c>
      <c r="S303" s="51" t="s">
        <v>685</v>
      </c>
      <c r="T303" s="51" t="s">
        <v>25</v>
      </c>
      <c r="U303" s="51" t="s">
        <v>41</v>
      </c>
      <c r="V303" s="51"/>
      <c r="W303" s="172">
        <f t="shared" si="5"/>
        <v>0.0420119189</v>
      </c>
    </row>
    <row r="304" ht="20.25" customHeight="1">
      <c r="A304" s="146" t="s">
        <v>985</v>
      </c>
      <c r="B304" s="25" t="s">
        <v>675</v>
      </c>
      <c r="C304" s="175"/>
      <c r="D304" s="182">
        <v>44846.0</v>
      </c>
      <c r="E304" s="175"/>
      <c r="F304" s="183">
        <v>318.0</v>
      </c>
      <c r="G304" s="184" t="s">
        <v>685</v>
      </c>
      <c r="H304" s="184">
        <v>6.0</v>
      </c>
      <c r="I304" s="185">
        <v>0.01886792480945587</v>
      </c>
      <c r="J304" s="175">
        <v>15.0</v>
      </c>
      <c r="K304" s="175">
        <v>0.0</v>
      </c>
      <c r="L304" s="175">
        <v>0.0</v>
      </c>
      <c r="M304" s="175" t="s">
        <v>685</v>
      </c>
      <c r="N304" s="185">
        <v>0.06603773683309555</v>
      </c>
      <c r="O304" s="25" t="str">
        <f t="shared" si="1"/>
        <v>Oct-2022</v>
      </c>
      <c r="P304" s="25">
        <f t="shared" si="2"/>
        <v>21</v>
      </c>
      <c r="Q304" s="25">
        <f t="shared" si="3"/>
        <v>42</v>
      </c>
      <c r="R304" s="25">
        <f t="shared" si="4"/>
        <v>2022</v>
      </c>
      <c r="S304" s="51" t="s">
        <v>685</v>
      </c>
      <c r="T304" s="51" t="s">
        <v>25</v>
      </c>
      <c r="U304" s="51" t="s">
        <v>26</v>
      </c>
      <c r="V304" s="51"/>
      <c r="W304" s="172">
        <f t="shared" si="5"/>
        <v>0.04098300377</v>
      </c>
    </row>
    <row r="305" ht="20.25" customHeight="1">
      <c r="A305" s="146" t="s">
        <v>986</v>
      </c>
      <c r="B305" s="25" t="s">
        <v>675</v>
      </c>
      <c r="C305" s="25"/>
      <c r="D305" s="180">
        <v>44811.0</v>
      </c>
      <c r="E305" s="25"/>
      <c r="F305" s="166">
        <v>524.0</v>
      </c>
      <c r="G305" s="166" t="s">
        <v>685</v>
      </c>
      <c r="H305" s="166">
        <v>6.0</v>
      </c>
      <c r="I305" s="181">
        <v>0.011450381949543953</v>
      </c>
      <c r="J305" s="25">
        <v>13.0</v>
      </c>
      <c r="K305" s="25">
        <v>0.0</v>
      </c>
      <c r="L305" s="25">
        <v>0.0</v>
      </c>
      <c r="M305" s="25" t="s">
        <v>685</v>
      </c>
      <c r="N305" s="181">
        <v>0.036259543150663376</v>
      </c>
      <c r="O305" s="25" t="str">
        <f t="shared" si="1"/>
        <v>Sep-2022</v>
      </c>
      <c r="P305" s="25">
        <f t="shared" si="2"/>
        <v>19</v>
      </c>
      <c r="Q305" s="25">
        <f t="shared" si="3"/>
        <v>37</v>
      </c>
      <c r="R305" s="25">
        <f t="shared" si="4"/>
        <v>2022</v>
      </c>
      <c r="S305" s="25" t="s">
        <v>685</v>
      </c>
      <c r="T305" s="36" t="s">
        <v>25</v>
      </c>
      <c r="U305" s="36" t="s">
        <v>232</v>
      </c>
      <c r="V305" s="36"/>
      <c r="W305" s="172">
        <f t="shared" si="5"/>
        <v>0.04042731169</v>
      </c>
    </row>
    <row r="306" ht="20.25" customHeight="1">
      <c r="A306" s="146" t="s">
        <v>987</v>
      </c>
      <c r="B306" s="25" t="s">
        <v>675</v>
      </c>
      <c r="C306" s="175"/>
      <c r="D306" s="182">
        <v>44861.0</v>
      </c>
      <c r="E306" s="175"/>
      <c r="F306" s="183">
        <v>465.0</v>
      </c>
      <c r="G306" s="184" t="s">
        <v>685</v>
      </c>
      <c r="H306" s="184">
        <v>6.0</v>
      </c>
      <c r="I306" s="185">
        <v>0.012903225608170033</v>
      </c>
      <c r="J306" s="175">
        <v>13.0</v>
      </c>
      <c r="K306" s="175">
        <v>0.0</v>
      </c>
      <c r="L306" s="175">
        <v>0.0</v>
      </c>
      <c r="M306" s="175" t="s">
        <v>685</v>
      </c>
      <c r="N306" s="185">
        <v>0.040860213339328766</v>
      </c>
      <c r="O306" s="25" t="str">
        <f t="shared" si="1"/>
        <v>Oct-2022</v>
      </c>
      <c r="P306" s="25">
        <f t="shared" si="2"/>
        <v>19</v>
      </c>
      <c r="Q306" s="25">
        <f t="shared" si="3"/>
        <v>44</v>
      </c>
      <c r="R306" s="25">
        <f t="shared" si="4"/>
        <v>2022</v>
      </c>
      <c r="S306" s="51" t="s">
        <v>685</v>
      </c>
      <c r="T306" s="51" t="s">
        <v>25</v>
      </c>
      <c r="U306" s="51" t="s">
        <v>41</v>
      </c>
      <c r="V306" s="51"/>
      <c r="W306" s="172">
        <f t="shared" si="5"/>
        <v>0.03990384037</v>
      </c>
    </row>
    <row r="307" ht="20.25" customHeight="1">
      <c r="A307" s="146" t="s">
        <v>988</v>
      </c>
      <c r="B307" s="25" t="s">
        <v>675</v>
      </c>
      <c r="C307" s="25"/>
      <c r="D307" s="180">
        <v>44816.0</v>
      </c>
      <c r="E307" s="25"/>
      <c r="F307" s="166">
        <v>327.0</v>
      </c>
      <c r="G307" s="166">
        <v>13.0</v>
      </c>
      <c r="H307" s="166">
        <v>8.0</v>
      </c>
      <c r="I307" s="181">
        <v>0.024464832618832588</v>
      </c>
      <c r="J307" s="25">
        <v>10.0</v>
      </c>
      <c r="K307" s="25">
        <v>0.0</v>
      </c>
      <c r="L307" s="25">
        <v>0.0</v>
      </c>
      <c r="M307" s="25" t="s">
        <v>685</v>
      </c>
      <c r="N307" s="181">
        <v>0.05810397490859032</v>
      </c>
      <c r="O307" s="25" t="str">
        <f t="shared" si="1"/>
        <v>Sep-2022</v>
      </c>
      <c r="P307" s="25">
        <f t="shared" si="2"/>
        <v>18</v>
      </c>
      <c r="Q307" s="25">
        <f t="shared" si="3"/>
        <v>38</v>
      </c>
      <c r="R307" s="25">
        <f t="shared" si="4"/>
        <v>2022</v>
      </c>
      <c r="S307" s="25" t="s">
        <v>681</v>
      </c>
      <c r="T307" s="36" t="s">
        <v>31</v>
      </c>
      <c r="U307" s="36" t="s">
        <v>195</v>
      </c>
      <c r="V307" s="36"/>
      <c r="W307" s="172">
        <f t="shared" si="5"/>
        <v>0.03793843155</v>
      </c>
    </row>
    <row r="308" ht="20.25" customHeight="1">
      <c r="A308" s="146" t="s">
        <v>989</v>
      </c>
      <c r="B308" s="25" t="s">
        <v>675</v>
      </c>
      <c r="C308" s="25"/>
      <c r="D308" s="180">
        <v>44808.0</v>
      </c>
      <c r="E308" s="25"/>
      <c r="F308" s="166">
        <v>609.0</v>
      </c>
      <c r="G308" s="166" t="s">
        <v>685</v>
      </c>
      <c r="H308" s="166">
        <v>8.0</v>
      </c>
      <c r="I308" s="181">
        <v>0.013136289082467556</v>
      </c>
      <c r="J308" s="25">
        <v>10.0</v>
      </c>
      <c r="K308" s="25">
        <v>0.0</v>
      </c>
      <c r="L308" s="25">
        <v>0.0</v>
      </c>
      <c r="M308" s="25" t="s">
        <v>685</v>
      </c>
      <c r="N308" s="181">
        <v>0.029556650668382645</v>
      </c>
      <c r="O308" s="25" t="str">
        <f t="shared" si="1"/>
        <v>Sep-2022</v>
      </c>
      <c r="P308" s="25">
        <f t="shared" si="2"/>
        <v>18</v>
      </c>
      <c r="Q308" s="25">
        <f t="shared" si="3"/>
        <v>36</v>
      </c>
      <c r="R308" s="25">
        <f t="shared" si="4"/>
        <v>2022</v>
      </c>
      <c r="S308" s="25" t="s">
        <v>685</v>
      </c>
      <c r="T308" s="36" t="s">
        <v>25</v>
      </c>
      <c r="U308" s="36" t="s">
        <v>26</v>
      </c>
      <c r="V308" s="36"/>
      <c r="W308" s="172">
        <f t="shared" si="5"/>
        <v>0.03730301761</v>
      </c>
    </row>
    <row r="309" ht="20.25" customHeight="1">
      <c r="A309" s="146" t="s">
        <v>990</v>
      </c>
      <c r="B309" s="25" t="s">
        <v>675</v>
      </c>
      <c r="C309" s="25"/>
      <c r="D309" s="180">
        <v>44817.0</v>
      </c>
      <c r="E309" s="25"/>
      <c r="F309" s="166">
        <v>327.0</v>
      </c>
      <c r="G309" s="166" t="s">
        <v>685</v>
      </c>
      <c r="H309" s="166">
        <v>6.0</v>
      </c>
      <c r="I309" s="181">
        <v>0.01834862306714058</v>
      </c>
      <c r="J309" s="25">
        <v>10.0</v>
      </c>
      <c r="K309" s="25">
        <v>1.0</v>
      </c>
      <c r="L309" s="25">
        <v>1.0</v>
      </c>
      <c r="M309" s="25" t="s">
        <v>685</v>
      </c>
      <c r="N309" s="181">
        <v>0.055045872926712036</v>
      </c>
      <c r="O309" s="25" t="str">
        <f t="shared" si="1"/>
        <v>Sep-2022</v>
      </c>
      <c r="P309" s="25">
        <f t="shared" si="2"/>
        <v>18</v>
      </c>
      <c r="Q309" s="25">
        <f t="shared" si="3"/>
        <v>38</v>
      </c>
      <c r="R309" s="25">
        <f t="shared" si="4"/>
        <v>2022</v>
      </c>
      <c r="S309" s="25" t="s">
        <v>685</v>
      </c>
      <c r="T309" s="36" t="s">
        <v>25</v>
      </c>
      <c r="U309" s="39" t="s">
        <v>238</v>
      </c>
      <c r="V309" s="36" t="s">
        <v>239</v>
      </c>
      <c r="W309" s="172">
        <f t="shared" si="5"/>
        <v>0.0371413269</v>
      </c>
    </row>
    <row r="310" ht="20.25" customHeight="1">
      <c r="A310" s="146" t="s">
        <v>991</v>
      </c>
      <c r="B310" s="25" t="s">
        <v>675</v>
      </c>
      <c r="C310" s="25"/>
      <c r="D310" s="180">
        <v>44829.0</v>
      </c>
      <c r="E310" s="25"/>
      <c r="F310" s="166">
        <v>413.0</v>
      </c>
      <c r="G310" s="166" t="s">
        <v>685</v>
      </c>
      <c r="H310" s="166">
        <v>6.0</v>
      </c>
      <c r="I310" s="181">
        <v>0.014527845196425915</v>
      </c>
      <c r="J310" s="25">
        <v>11.0</v>
      </c>
      <c r="K310" s="25">
        <v>0.0</v>
      </c>
      <c r="L310" s="25">
        <v>0.0</v>
      </c>
      <c r="M310" s="25" t="s">
        <v>685</v>
      </c>
      <c r="N310" s="181">
        <v>0.04116222634911537</v>
      </c>
      <c r="O310" s="25" t="str">
        <f t="shared" si="1"/>
        <v>Sep-2022</v>
      </c>
      <c r="P310" s="25">
        <f t="shared" si="2"/>
        <v>17</v>
      </c>
      <c r="Q310" s="25">
        <f t="shared" si="3"/>
        <v>39</v>
      </c>
      <c r="R310" s="25">
        <f t="shared" si="4"/>
        <v>2022</v>
      </c>
      <c r="S310" s="25" t="s">
        <v>685</v>
      </c>
      <c r="T310" s="36" t="s">
        <v>25</v>
      </c>
      <c r="U310" s="36" t="s">
        <v>232</v>
      </c>
      <c r="V310" s="36"/>
      <c r="W310" s="172">
        <f t="shared" si="5"/>
        <v>0.03614310557</v>
      </c>
    </row>
    <row r="311" ht="20.25" customHeight="1">
      <c r="A311" s="146" t="s">
        <v>992</v>
      </c>
      <c r="B311" s="25" t="s">
        <v>675</v>
      </c>
      <c r="C311" s="175"/>
      <c r="D311" s="182">
        <v>44836.0</v>
      </c>
      <c r="E311" s="175"/>
      <c r="F311" s="183">
        <v>445.0</v>
      </c>
      <c r="G311" s="184" t="s">
        <v>685</v>
      </c>
      <c r="H311" s="184">
        <v>3.0</v>
      </c>
      <c r="I311" s="185">
        <v>0.006741573102772236</v>
      </c>
      <c r="J311" s="175">
        <v>14.0</v>
      </c>
      <c r="K311" s="175">
        <v>0.0</v>
      </c>
      <c r="L311" s="175">
        <v>0.0</v>
      </c>
      <c r="M311" s="175" t="s">
        <v>685</v>
      </c>
      <c r="N311" s="185">
        <v>0.040449436753988266</v>
      </c>
      <c r="O311" s="25" t="str">
        <f t="shared" si="1"/>
        <v>Oct-2022</v>
      </c>
      <c r="P311" s="25">
        <f t="shared" si="2"/>
        <v>17</v>
      </c>
      <c r="Q311" s="25">
        <f t="shared" si="3"/>
        <v>40</v>
      </c>
      <c r="R311" s="25">
        <f t="shared" si="4"/>
        <v>2022</v>
      </c>
      <c r="S311" s="51" t="s">
        <v>685</v>
      </c>
      <c r="T311" s="51" t="s">
        <v>25</v>
      </c>
      <c r="U311" s="51" t="s">
        <v>26</v>
      </c>
      <c r="V311" s="51"/>
      <c r="W311" s="172">
        <f t="shared" si="5"/>
        <v>0.03647242831</v>
      </c>
    </row>
    <row r="312" ht="20.25" customHeight="1">
      <c r="A312" s="146" t="s">
        <v>993</v>
      </c>
      <c r="B312" s="25" t="s">
        <v>675</v>
      </c>
      <c r="C312" s="25"/>
      <c r="D312" s="180">
        <v>44831.0</v>
      </c>
      <c r="E312" s="25"/>
      <c r="F312" s="166">
        <v>461.0</v>
      </c>
      <c r="G312" s="166" t="s">
        <v>685</v>
      </c>
      <c r="H312" s="166">
        <v>9.0</v>
      </c>
      <c r="I312" s="181">
        <v>0.01952277682721615</v>
      </c>
      <c r="J312" s="25">
        <v>7.0</v>
      </c>
      <c r="K312" s="25">
        <v>0.0</v>
      </c>
      <c r="L312" s="25">
        <v>0.0</v>
      </c>
      <c r="M312" s="25" t="s">
        <v>685</v>
      </c>
      <c r="N312" s="181">
        <v>0.03470715880393982</v>
      </c>
      <c r="O312" s="25" t="str">
        <f t="shared" si="1"/>
        <v>Sep-2022</v>
      </c>
      <c r="P312" s="25">
        <f t="shared" si="2"/>
        <v>16</v>
      </c>
      <c r="Q312" s="25">
        <f t="shared" si="3"/>
        <v>40</v>
      </c>
      <c r="R312" s="25">
        <f t="shared" si="4"/>
        <v>2022</v>
      </c>
      <c r="S312" s="25" t="s">
        <v>685</v>
      </c>
      <c r="T312" s="36" t="s">
        <v>25</v>
      </c>
      <c r="U312" s="36" t="s">
        <v>41</v>
      </c>
      <c r="V312" s="36"/>
      <c r="W312" s="172">
        <f t="shared" si="5"/>
        <v>0.03549487859</v>
      </c>
    </row>
    <row r="313" ht="20.25" customHeight="1">
      <c r="A313" s="146" t="s">
        <v>994</v>
      </c>
      <c r="B313" s="25" t="s">
        <v>675</v>
      </c>
      <c r="C313" s="25"/>
      <c r="D313" s="180">
        <v>44824.0</v>
      </c>
      <c r="E313" s="25"/>
      <c r="F313" s="166">
        <v>429.0</v>
      </c>
      <c r="G313" s="166" t="s">
        <v>685</v>
      </c>
      <c r="H313" s="166">
        <v>7.0</v>
      </c>
      <c r="I313" s="181">
        <v>0.016317015513777733</v>
      </c>
      <c r="J313" s="25">
        <v>7.0</v>
      </c>
      <c r="K313" s="25">
        <v>0.0</v>
      </c>
      <c r="L313" s="25">
        <v>0.0</v>
      </c>
      <c r="M313" s="25" t="s">
        <v>685</v>
      </c>
      <c r="N313" s="181">
        <v>0.032634031027555466</v>
      </c>
      <c r="O313" s="25" t="str">
        <f t="shared" si="1"/>
        <v>Sep-2022</v>
      </c>
      <c r="P313" s="25">
        <f t="shared" si="2"/>
        <v>14</v>
      </c>
      <c r="Q313" s="25">
        <f t="shared" si="3"/>
        <v>39</v>
      </c>
      <c r="R313" s="25">
        <f t="shared" si="4"/>
        <v>2022</v>
      </c>
      <c r="S313" s="25" t="s">
        <v>685</v>
      </c>
      <c r="T313" s="36" t="s">
        <v>25</v>
      </c>
      <c r="U313" s="190" t="s">
        <v>193</v>
      </c>
      <c r="V313" s="36"/>
      <c r="W313" s="172">
        <f t="shared" si="5"/>
        <v>0.03518002594</v>
      </c>
    </row>
    <row r="314" ht="20.25" customHeight="1">
      <c r="A314" s="146" t="s">
        <v>995</v>
      </c>
      <c r="B314" s="25" t="s">
        <v>675</v>
      </c>
      <c r="C314" s="175"/>
      <c r="D314" s="182">
        <v>44839.0</v>
      </c>
      <c r="E314" s="175"/>
      <c r="F314" s="183">
        <v>304.0</v>
      </c>
      <c r="G314" s="184" t="s">
        <v>685</v>
      </c>
      <c r="H314" s="184">
        <v>3.0</v>
      </c>
      <c r="I314" s="185">
        <v>0.009868420660495758</v>
      </c>
      <c r="J314" s="175">
        <v>11.0</v>
      </c>
      <c r="K314" s="175">
        <v>0.0</v>
      </c>
      <c r="L314" s="175">
        <v>0.0</v>
      </c>
      <c r="M314" s="175" t="s">
        <v>685</v>
      </c>
      <c r="N314" s="185">
        <v>0.04605263099074364</v>
      </c>
      <c r="O314" s="25" t="str">
        <f t="shared" si="1"/>
        <v>Oct-2022</v>
      </c>
      <c r="P314" s="25">
        <f t="shared" si="2"/>
        <v>14</v>
      </c>
      <c r="Q314" s="25">
        <f t="shared" si="3"/>
        <v>41</v>
      </c>
      <c r="R314" s="25">
        <f t="shared" si="4"/>
        <v>2022</v>
      </c>
      <c r="S314" s="51" t="s">
        <v>685</v>
      </c>
      <c r="T314" s="51" t="s">
        <v>25</v>
      </c>
      <c r="U314" s="51" t="s">
        <v>26</v>
      </c>
      <c r="V314" s="51"/>
      <c r="W314" s="172">
        <f t="shared" si="5"/>
        <v>0.0348700606</v>
      </c>
    </row>
    <row r="315" ht="20.25" customHeight="1">
      <c r="A315" s="146" t="s">
        <v>996</v>
      </c>
      <c r="B315" s="25" t="s">
        <v>675</v>
      </c>
      <c r="C315" s="175"/>
      <c r="D315" s="182">
        <v>44862.0</v>
      </c>
      <c r="E315" s="175"/>
      <c r="F315" s="183">
        <v>266.0</v>
      </c>
      <c r="G315" s="184" t="s">
        <v>685</v>
      </c>
      <c r="H315" s="184">
        <v>4.0</v>
      </c>
      <c r="I315" s="185">
        <v>0.015037594363093376</v>
      </c>
      <c r="J315" s="175">
        <v>10.0</v>
      </c>
      <c r="K315" s="175">
        <v>0.0</v>
      </c>
      <c r="L315" s="175">
        <v>0.0</v>
      </c>
      <c r="M315" s="175" t="s">
        <v>685</v>
      </c>
      <c r="N315" s="185">
        <v>0.05263157933950424</v>
      </c>
      <c r="O315" s="25" t="str">
        <f t="shared" si="1"/>
        <v>Oct-2022</v>
      </c>
      <c r="P315" s="25">
        <f t="shared" si="2"/>
        <v>14</v>
      </c>
      <c r="Q315" s="25">
        <f t="shared" si="3"/>
        <v>44</v>
      </c>
      <c r="R315" s="25">
        <f t="shared" si="4"/>
        <v>2022</v>
      </c>
      <c r="S315" s="51" t="s">
        <v>685</v>
      </c>
      <c r="T315" s="51" t="s">
        <v>25</v>
      </c>
      <c r="U315" s="51" t="s">
        <v>26</v>
      </c>
      <c r="V315" s="51"/>
      <c r="W315" s="172">
        <f t="shared" si="5"/>
        <v>0.03488024196</v>
      </c>
    </row>
    <row r="316" ht="20.25" customHeight="1">
      <c r="A316" s="146" t="s">
        <v>997</v>
      </c>
      <c r="B316" s="25" t="s">
        <v>675</v>
      </c>
      <c r="C316" s="25"/>
      <c r="D316" s="180">
        <v>44814.0</v>
      </c>
      <c r="E316" s="25"/>
      <c r="F316" s="166">
        <v>416.0</v>
      </c>
      <c r="G316" s="166" t="s">
        <v>685</v>
      </c>
      <c r="H316" s="166">
        <v>2.0</v>
      </c>
      <c r="I316" s="181">
        <v>0.004807692486792803</v>
      </c>
      <c r="J316" s="25">
        <v>11.0</v>
      </c>
      <c r="K316" s="25">
        <v>0.0</v>
      </c>
      <c r="L316" s="25">
        <v>0.0</v>
      </c>
      <c r="M316" s="25" t="s">
        <v>685</v>
      </c>
      <c r="N316" s="181">
        <v>0.03125</v>
      </c>
      <c r="O316" s="25" t="str">
        <f t="shared" si="1"/>
        <v>Sep-2022</v>
      </c>
      <c r="P316" s="25">
        <f t="shared" si="2"/>
        <v>13</v>
      </c>
      <c r="Q316" s="25">
        <f t="shared" si="3"/>
        <v>37</v>
      </c>
      <c r="R316" s="25">
        <f t="shared" si="4"/>
        <v>2022</v>
      </c>
      <c r="S316" s="25" t="s">
        <v>685</v>
      </c>
      <c r="T316" s="36" t="s">
        <v>25</v>
      </c>
      <c r="U316" s="36" t="s">
        <v>41</v>
      </c>
      <c r="V316" s="36"/>
      <c r="W316" s="172">
        <f t="shared" si="5"/>
        <v>0.03502998936</v>
      </c>
    </row>
    <row r="317" ht="20.25" customHeight="1">
      <c r="A317" s="146" t="s">
        <v>998</v>
      </c>
      <c r="B317" s="25" t="s">
        <v>675</v>
      </c>
      <c r="C317" s="175"/>
      <c r="D317" s="182">
        <v>44838.0</v>
      </c>
      <c r="E317" s="175"/>
      <c r="F317" s="183">
        <v>300.0</v>
      </c>
      <c r="G317" s="184" t="s">
        <v>685</v>
      </c>
      <c r="H317" s="184">
        <v>4.0</v>
      </c>
      <c r="I317" s="185">
        <v>0.013333333656191826</v>
      </c>
      <c r="J317" s="175">
        <v>9.0</v>
      </c>
      <c r="K317" s="175">
        <v>0.0</v>
      </c>
      <c r="L317" s="175">
        <v>0.0</v>
      </c>
      <c r="M317" s="175" t="s">
        <v>685</v>
      </c>
      <c r="N317" s="185">
        <v>0.04333333298563957</v>
      </c>
      <c r="O317" s="25" t="str">
        <f t="shared" si="1"/>
        <v>Oct-2022</v>
      </c>
      <c r="P317" s="25">
        <f t="shared" si="2"/>
        <v>13</v>
      </c>
      <c r="Q317" s="25">
        <f t="shared" si="3"/>
        <v>41</v>
      </c>
      <c r="R317" s="25">
        <f t="shared" si="4"/>
        <v>2022</v>
      </c>
      <c r="S317" s="51" t="s">
        <v>685</v>
      </c>
      <c r="T317" s="51" t="s">
        <v>25</v>
      </c>
      <c r="U317" s="51" t="s">
        <v>238</v>
      </c>
      <c r="V317" s="51"/>
      <c r="W317" s="172">
        <f t="shared" si="5"/>
        <v>0.03424265781</v>
      </c>
    </row>
    <row r="318" ht="20.25" customHeight="1">
      <c r="A318" s="146" t="s">
        <v>999</v>
      </c>
      <c r="B318" s="25" t="s">
        <v>675</v>
      </c>
      <c r="C318" s="25"/>
      <c r="D318" s="180">
        <v>44814.0</v>
      </c>
      <c r="E318" s="25"/>
      <c r="F318" s="166">
        <v>290.0</v>
      </c>
      <c r="G318" s="166" t="s">
        <v>685</v>
      </c>
      <c r="H318" s="166">
        <v>4.0</v>
      </c>
      <c r="I318" s="181">
        <v>0.013793103396892548</v>
      </c>
      <c r="J318" s="25">
        <v>7.0</v>
      </c>
      <c r="K318" s="25">
        <v>0.0</v>
      </c>
      <c r="L318" s="25">
        <v>0.0</v>
      </c>
      <c r="M318" s="25" t="s">
        <v>685</v>
      </c>
      <c r="N318" s="181">
        <v>0.037931036204099655</v>
      </c>
      <c r="O318" s="25" t="str">
        <f t="shared" si="1"/>
        <v>Sep-2022</v>
      </c>
      <c r="P318" s="25">
        <f t="shared" si="2"/>
        <v>11</v>
      </c>
      <c r="Q318" s="25">
        <f t="shared" si="3"/>
        <v>37</v>
      </c>
      <c r="R318" s="25">
        <f t="shared" si="4"/>
        <v>2022</v>
      </c>
      <c r="S318" s="25" t="s">
        <v>685</v>
      </c>
      <c r="T318" s="36" t="s">
        <v>25</v>
      </c>
      <c r="U318" s="190" t="s">
        <v>279</v>
      </c>
      <c r="V318" s="36"/>
      <c r="W318" s="172">
        <f t="shared" si="5"/>
        <v>0.03282812539</v>
      </c>
    </row>
    <row r="319" ht="20.25" customHeight="1">
      <c r="A319" s="146" t="s">
        <v>1000</v>
      </c>
      <c r="B319" s="25" t="s">
        <v>675</v>
      </c>
      <c r="C319" s="175"/>
      <c r="D319" s="182">
        <v>44850.0</v>
      </c>
      <c r="E319" s="175"/>
      <c r="F319" s="183">
        <v>319.0</v>
      </c>
      <c r="G319" s="184" t="s">
        <v>685</v>
      </c>
      <c r="H319" s="184">
        <v>3.0</v>
      </c>
      <c r="I319" s="185">
        <v>0.009404388256371021</v>
      </c>
      <c r="J319" s="175">
        <v>7.0</v>
      </c>
      <c r="K319" s="175">
        <v>0.0</v>
      </c>
      <c r="L319" s="175">
        <v>0.0</v>
      </c>
      <c r="M319" s="175" t="s">
        <v>685</v>
      </c>
      <c r="N319" s="185">
        <v>0.03134796395897865</v>
      </c>
      <c r="O319" s="25" t="str">
        <f t="shared" si="1"/>
        <v>Oct-2022</v>
      </c>
      <c r="P319" s="25">
        <f t="shared" si="2"/>
        <v>10</v>
      </c>
      <c r="Q319" s="25">
        <f t="shared" si="3"/>
        <v>42</v>
      </c>
      <c r="R319" s="25">
        <f t="shared" si="4"/>
        <v>2022</v>
      </c>
      <c r="S319" s="51" t="s">
        <v>685</v>
      </c>
      <c r="T319" s="51" t="s">
        <v>25</v>
      </c>
      <c r="U319" s="51" t="s">
        <v>238</v>
      </c>
      <c r="V319" s="51"/>
      <c r="W319" s="172">
        <f t="shared" si="5"/>
        <v>0.03295963584</v>
      </c>
    </row>
    <row r="320" ht="20.25" customHeight="1">
      <c r="A320" s="146" t="s">
        <v>1001</v>
      </c>
      <c r="B320" s="25" t="s">
        <v>675</v>
      </c>
      <c r="C320" s="175"/>
      <c r="D320" s="182">
        <v>44847.0</v>
      </c>
      <c r="E320" s="175"/>
      <c r="F320" s="183">
        <v>315.0</v>
      </c>
      <c r="G320" s="184" t="s">
        <v>685</v>
      </c>
      <c r="H320" s="184">
        <v>2.0</v>
      </c>
      <c r="I320" s="185">
        <v>0.0063492064364254475</v>
      </c>
      <c r="J320" s="175">
        <v>8.0</v>
      </c>
      <c r="K320" s="175">
        <v>0.0</v>
      </c>
      <c r="L320" s="175">
        <v>0.0</v>
      </c>
      <c r="M320" s="175" t="s">
        <v>685</v>
      </c>
      <c r="N320" s="185">
        <v>0.0317460335791111</v>
      </c>
      <c r="O320" s="25" t="str">
        <f t="shared" si="1"/>
        <v>Oct-2022</v>
      </c>
      <c r="P320" s="25">
        <f t="shared" si="2"/>
        <v>10</v>
      </c>
      <c r="Q320" s="25">
        <f t="shared" si="3"/>
        <v>42</v>
      </c>
      <c r="R320" s="25">
        <f t="shared" si="4"/>
        <v>2022</v>
      </c>
      <c r="S320" s="51" t="s">
        <v>685</v>
      </c>
      <c r="T320" s="51" t="s">
        <v>25</v>
      </c>
      <c r="U320" s="51" t="s">
        <v>41</v>
      </c>
      <c r="V320" s="51"/>
      <c r="W320" s="172">
        <f t="shared" si="5"/>
        <v>0.03201657246</v>
      </c>
    </row>
    <row r="321" ht="20.25" customHeight="1">
      <c r="A321" s="146" t="s">
        <v>1002</v>
      </c>
      <c r="B321" s="25" t="s">
        <v>675</v>
      </c>
      <c r="C321" s="25"/>
      <c r="D321" s="180">
        <v>44806.0</v>
      </c>
      <c r="E321" s="25"/>
      <c r="F321" s="166">
        <v>165.0</v>
      </c>
      <c r="G321" s="166" t="s">
        <v>685</v>
      </c>
      <c r="H321" s="166">
        <v>3.0</v>
      </c>
      <c r="I321" s="181">
        <v>0.0181818176060915</v>
      </c>
      <c r="J321" s="25">
        <v>6.0</v>
      </c>
      <c r="K321" s="25">
        <v>0.0</v>
      </c>
      <c r="L321" s="25">
        <v>0.0</v>
      </c>
      <c r="M321" s="25" t="s">
        <v>685</v>
      </c>
      <c r="N321" s="181">
        <v>0.05454545468091965</v>
      </c>
      <c r="O321" s="25" t="str">
        <f t="shared" si="1"/>
        <v>Sep-2022</v>
      </c>
      <c r="P321" s="25">
        <f t="shared" si="2"/>
        <v>9</v>
      </c>
      <c r="Q321" s="25">
        <f t="shared" si="3"/>
        <v>36</v>
      </c>
      <c r="R321" s="25">
        <f t="shared" si="4"/>
        <v>2022</v>
      </c>
      <c r="S321" s="25" t="s">
        <v>685</v>
      </c>
      <c r="T321" s="36" t="s">
        <v>25</v>
      </c>
      <c r="U321" s="190" t="s">
        <v>279</v>
      </c>
      <c r="V321" s="36"/>
      <c r="W321" s="172">
        <f t="shared" si="5"/>
        <v>0.03142512608</v>
      </c>
    </row>
    <row r="322" ht="20.25" customHeight="1">
      <c r="A322" s="146" t="s">
        <v>1003</v>
      </c>
      <c r="B322" s="25" t="s">
        <v>675</v>
      </c>
      <c r="C322" s="175"/>
      <c r="D322" s="182">
        <v>44841.0</v>
      </c>
      <c r="E322" s="175"/>
      <c r="F322" s="183">
        <v>269.0</v>
      </c>
      <c r="G322" s="184" t="s">
        <v>685</v>
      </c>
      <c r="H322" s="184">
        <v>8.0</v>
      </c>
      <c r="I322" s="185">
        <v>0.029739776626229286</v>
      </c>
      <c r="J322" s="175">
        <v>1.0</v>
      </c>
      <c r="K322" s="175">
        <v>0.0</v>
      </c>
      <c r="L322" s="175">
        <v>0.0</v>
      </c>
      <c r="M322" s="175" t="s">
        <v>685</v>
      </c>
      <c r="N322" s="185">
        <v>0.03345724940299988</v>
      </c>
      <c r="O322" s="25" t="str">
        <f t="shared" si="1"/>
        <v>Oct-2022</v>
      </c>
      <c r="P322" s="25">
        <f t="shared" si="2"/>
        <v>9</v>
      </c>
      <c r="Q322" s="25">
        <f t="shared" si="3"/>
        <v>41</v>
      </c>
      <c r="R322" s="25">
        <f t="shared" si="4"/>
        <v>2022</v>
      </c>
      <c r="S322" s="51" t="s">
        <v>685</v>
      </c>
      <c r="T322" s="51" t="s">
        <v>25</v>
      </c>
      <c r="U322" s="51" t="s">
        <v>193</v>
      </c>
      <c r="V322" s="51"/>
      <c r="W322" s="172">
        <f t="shared" si="5"/>
        <v>0.03143369965</v>
      </c>
    </row>
    <row r="323" ht="20.25" customHeight="1">
      <c r="A323" s="146" t="s">
        <v>1004</v>
      </c>
      <c r="B323" s="25" t="s">
        <v>675</v>
      </c>
      <c r="C323" s="175"/>
      <c r="D323" s="182">
        <v>44842.0</v>
      </c>
      <c r="E323" s="175"/>
      <c r="F323" s="183">
        <v>247.0</v>
      </c>
      <c r="G323" s="184" t="s">
        <v>685</v>
      </c>
      <c r="H323" s="184">
        <v>3.0</v>
      </c>
      <c r="I323" s="185">
        <v>0.012145749293267727</v>
      </c>
      <c r="J323" s="175">
        <v>6.0</v>
      </c>
      <c r="K323" s="175">
        <v>0.0</v>
      </c>
      <c r="L323" s="175">
        <v>0.0</v>
      </c>
      <c r="M323" s="175" t="s">
        <v>685</v>
      </c>
      <c r="N323" s="185">
        <v>0.036437246948480606</v>
      </c>
      <c r="O323" s="25" t="str">
        <f t="shared" si="1"/>
        <v>Oct-2022</v>
      </c>
      <c r="P323" s="25">
        <f t="shared" si="2"/>
        <v>9</v>
      </c>
      <c r="Q323" s="25">
        <f t="shared" si="3"/>
        <v>41</v>
      </c>
      <c r="R323" s="25">
        <f t="shared" si="4"/>
        <v>2022</v>
      </c>
      <c r="S323" s="51" t="s">
        <v>685</v>
      </c>
      <c r="T323" s="51" t="s">
        <v>25</v>
      </c>
      <c r="U323" s="51" t="s">
        <v>26</v>
      </c>
      <c r="V323" s="51"/>
      <c r="W323" s="172">
        <f t="shared" si="5"/>
        <v>0.03139465791</v>
      </c>
    </row>
    <row r="324" ht="20.25" customHeight="1">
      <c r="A324" s="146" t="s">
        <v>1005</v>
      </c>
      <c r="B324" s="25" t="s">
        <v>675</v>
      </c>
      <c r="C324" s="25"/>
      <c r="D324" s="180">
        <v>44812.0</v>
      </c>
      <c r="E324" s="25"/>
      <c r="F324" s="166">
        <v>206.0</v>
      </c>
      <c r="G324" s="166" t="s">
        <v>685</v>
      </c>
      <c r="H324" s="166">
        <v>4.0</v>
      </c>
      <c r="I324" s="181">
        <v>0.019417475908994675</v>
      </c>
      <c r="J324" s="25">
        <v>4.0</v>
      </c>
      <c r="K324" s="25">
        <v>0.0</v>
      </c>
      <c r="L324" s="25">
        <v>0.0</v>
      </c>
      <c r="M324" s="25" t="s">
        <v>685</v>
      </c>
      <c r="N324" s="181">
        <v>0.03883495181798935</v>
      </c>
      <c r="O324" s="25" t="str">
        <f t="shared" si="1"/>
        <v>Sep-2022</v>
      </c>
      <c r="P324" s="25">
        <f t="shared" si="2"/>
        <v>8</v>
      </c>
      <c r="Q324" s="25">
        <f t="shared" si="3"/>
        <v>37</v>
      </c>
      <c r="R324" s="25">
        <f t="shared" si="4"/>
        <v>2022</v>
      </c>
      <c r="S324" s="25" t="s">
        <v>685</v>
      </c>
      <c r="T324" s="36" t="s">
        <v>25</v>
      </c>
      <c r="U324" s="190" t="s">
        <v>279</v>
      </c>
      <c r="V324" s="36"/>
      <c r="W324" s="172">
        <f t="shared" si="5"/>
        <v>0.02808740123</v>
      </c>
    </row>
    <row r="325" ht="20.25" customHeight="1">
      <c r="A325" s="146" t="s">
        <v>1006</v>
      </c>
      <c r="B325" s="25" t="s">
        <v>675</v>
      </c>
      <c r="C325" s="25"/>
      <c r="D325" s="180">
        <v>44811.0</v>
      </c>
      <c r="E325" s="25"/>
      <c r="F325" s="166">
        <v>228.0</v>
      </c>
      <c r="G325" s="166" t="s">
        <v>685</v>
      </c>
      <c r="H325" s="166">
        <v>1.0</v>
      </c>
      <c r="I325" s="181">
        <v>0.004385964944958687</v>
      </c>
      <c r="J325" s="25">
        <v>4.0</v>
      </c>
      <c r="K325" s="25">
        <v>0.0</v>
      </c>
      <c r="L325" s="25">
        <v>0.0</v>
      </c>
      <c r="M325" s="25" t="s">
        <v>685</v>
      </c>
      <c r="N325" s="181">
        <v>0.021929824724793434</v>
      </c>
      <c r="O325" s="25" t="str">
        <f t="shared" si="1"/>
        <v>Sep-2022</v>
      </c>
      <c r="P325" s="25">
        <f t="shared" si="2"/>
        <v>5</v>
      </c>
      <c r="Q325" s="25">
        <f t="shared" si="3"/>
        <v>37</v>
      </c>
      <c r="R325" s="25">
        <f t="shared" si="4"/>
        <v>2022</v>
      </c>
      <c r="S325" s="25" t="s">
        <v>685</v>
      </c>
      <c r="T325" s="36" t="s">
        <v>25</v>
      </c>
      <c r="U325" s="36" t="s">
        <v>191</v>
      </c>
      <c r="V325" s="36"/>
      <c r="W325" s="172">
        <f t="shared" si="5"/>
        <v>0.02719242653</v>
      </c>
    </row>
    <row r="326" ht="20.25" customHeight="1">
      <c r="A326" s="146" t="s">
        <v>1007</v>
      </c>
      <c r="B326" s="25" t="s">
        <v>675</v>
      </c>
      <c r="C326" s="175"/>
      <c r="D326" s="182">
        <v>44840.0</v>
      </c>
      <c r="E326" s="175"/>
      <c r="F326" s="183">
        <v>213.0</v>
      </c>
      <c r="G326" s="184" t="s">
        <v>685</v>
      </c>
      <c r="H326" s="184">
        <v>1.0</v>
      </c>
      <c r="I326" s="185">
        <v>0.004694835748523474</v>
      </c>
      <c r="J326" s="175">
        <v>4.0</v>
      </c>
      <c r="K326" s="175">
        <v>0.0</v>
      </c>
      <c r="L326" s="175">
        <v>0.0</v>
      </c>
      <c r="M326" s="175" t="s">
        <v>685</v>
      </c>
      <c r="N326" s="185">
        <v>0.023474179208278656</v>
      </c>
      <c r="O326" s="25" t="str">
        <f t="shared" si="1"/>
        <v>Oct-2022</v>
      </c>
      <c r="P326" s="25">
        <f t="shared" si="2"/>
        <v>5</v>
      </c>
      <c r="Q326" s="25">
        <f t="shared" si="3"/>
        <v>41</v>
      </c>
      <c r="R326" s="25">
        <f t="shared" si="4"/>
        <v>2022</v>
      </c>
      <c r="S326" s="51" t="s">
        <v>685</v>
      </c>
      <c r="T326" s="51" t="s">
        <v>25</v>
      </c>
      <c r="U326" s="51" t="s">
        <v>26</v>
      </c>
      <c r="V326" s="51"/>
      <c r="W326" s="172">
        <f t="shared" si="5"/>
        <v>0.02534346245</v>
      </c>
    </row>
    <row r="327" ht="20.25" customHeight="1">
      <c r="A327" s="146" t="s">
        <v>1008</v>
      </c>
      <c r="B327" s="25" t="s">
        <v>675</v>
      </c>
      <c r="C327" s="25"/>
      <c r="D327" s="180">
        <v>44813.0</v>
      </c>
      <c r="E327" s="25"/>
      <c r="F327" s="166">
        <v>192.0</v>
      </c>
      <c r="G327" s="166" t="s">
        <v>685</v>
      </c>
      <c r="H327" s="166">
        <v>2.0</v>
      </c>
      <c r="I327" s="181">
        <v>0.010416666977107525</v>
      </c>
      <c r="J327" s="25">
        <v>2.0</v>
      </c>
      <c r="K327" s="25">
        <v>0.0</v>
      </c>
      <c r="L327" s="25">
        <v>0.0</v>
      </c>
      <c r="M327" s="25" t="s">
        <v>685</v>
      </c>
      <c r="N327" s="181">
        <v>0.02083333395421505</v>
      </c>
      <c r="O327" s="25" t="str">
        <f t="shared" si="1"/>
        <v>Sep-2022</v>
      </c>
      <c r="P327" s="25">
        <f t="shared" si="2"/>
        <v>4</v>
      </c>
      <c r="Q327" s="25">
        <f t="shared" si="3"/>
        <v>37</v>
      </c>
      <c r="R327" s="25">
        <f t="shared" si="4"/>
        <v>2022</v>
      </c>
      <c r="S327" s="25" t="s">
        <v>685</v>
      </c>
      <c r="T327" s="36" t="s">
        <v>25</v>
      </c>
      <c r="U327" s="36" t="s">
        <v>26</v>
      </c>
      <c r="V327" s="36"/>
      <c r="W327" s="172">
        <f t="shared" si="5"/>
        <v>0.02197059011</v>
      </c>
    </row>
    <row r="328" ht="20.25" customHeight="1">
      <c r="A328" s="146" t="s">
        <v>1009</v>
      </c>
      <c r="B328" s="25" t="s">
        <v>675</v>
      </c>
      <c r="C328" s="175"/>
      <c r="D328" s="182">
        <v>44835.0</v>
      </c>
      <c r="E328" s="175"/>
      <c r="F328" s="183">
        <v>231.0</v>
      </c>
      <c r="G328" s="184" t="s">
        <v>685</v>
      </c>
      <c r="H328" s="184">
        <v>0.0</v>
      </c>
      <c r="I328" s="185">
        <v>0.0</v>
      </c>
      <c r="J328" s="175">
        <v>4.0</v>
      </c>
      <c r="K328" s="175">
        <v>0.0</v>
      </c>
      <c r="L328" s="175">
        <v>0.0</v>
      </c>
      <c r="M328" s="175" t="s">
        <v>685</v>
      </c>
      <c r="N328" s="185">
        <v>0.021645022556185722</v>
      </c>
      <c r="O328" s="25" t="str">
        <f t="shared" si="1"/>
        <v>Oct-2022</v>
      </c>
      <c r="P328" s="25">
        <f t="shared" si="2"/>
        <v>4</v>
      </c>
      <c r="Q328" s="25">
        <f t="shared" si="3"/>
        <v>40</v>
      </c>
      <c r="R328" s="25">
        <f t="shared" si="4"/>
        <v>2022</v>
      </c>
      <c r="S328" s="51" t="s">
        <v>685</v>
      </c>
      <c r="T328" s="51" t="s">
        <v>25</v>
      </c>
      <c r="U328" s="51" t="s">
        <v>26</v>
      </c>
      <c r="V328" s="51"/>
      <c r="W328" s="172">
        <f t="shared" si="5"/>
        <v>0.02198417857</v>
      </c>
    </row>
    <row r="329" ht="20.25" customHeight="1">
      <c r="A329" s="194"/>
      <c r="B329" s="195"/>
      <c r="C329" s="195"/>
      <c r="D329" s="196"/>
      <c r="E329" s="195"/>
      <c r="F329" s="197"/>
      <c r="G329" s="198"/>
      <c r="H329" s="198"/>
      <c r="I329" s="199"/>
      <c r="J329" s="195"/>
      <c r="K329" s="195"/>
      <c r="L329" s="195"/>
      <c r="M329" s="195"/>
      <c r="N329" s="199"/>
      <c r="O329" s="195"/>
      <c r="S329" s="32"/>
      <c r="T329" s="32"/>
      <c r="U329" s="32"/>
      <c r="V329" s="32"/>
    </row>
    <row r="330" ht="20.25" customHeight="1">
      <c r="A330" s="194"/>
      <c r="B330" s="195"/>
      <c r="C330" s="195"/>
      <c r="D330" s="196"/>
      <c r="E330" s="195"/>
      <c r="F330" s="197"/>
      <c r="G330" s="198"/>
      <c r="H330" s="198"/>
      <c r="I330" s="199"/>
      <c r="J330" s="195"/>
      <c r="K330" s="195"/>
      <c r="L330" s="195"/>
      <c r="M330" s="195"/>
      <c r="N330" s="199"/>
      <c r="O330" s="195"/>
      <c r="S330" s="32"/>
      <c r="T330" s="32"/>
      <c r="U330" s="32"/>
      <c r="V330" s="32"/>
    </row>
    <row r="331" ht="20.25" customHeight="1">
      <c r="A331" s="194"/>
      <c r="B331" s="195"/>
      <c r="C331" s="195"/>
      <c r="D331" s="196"/>
      <c r="E331" s="195"/>
      <c r="F331" s="197"/>
      <c r="G331" s="198"/>
      <c r="H331" s="198"/>
      <c r="I331" s="199"/>
      <c r="J331" s="195"/>
      <c r="K331" s="195"/>
      <c r="L331" s="195"/>
      <c r="M331" s="195"/>
      <c r="N331" s="199"/>
      <c r="O331" s="195"/>
      <c r="S331" s="32"/>
      <c r="T331" s="32"/>
      <c r="U331" s="32"/>
      <c r="V331" s="32"/>
    </row>
    <row r="332" ht="20.25" customHeight="1">
      <c r="A332" s="194"/>
      <c r="B332" s="195"/>
      <c r="C332" s="195"/>
      <c r="D332" s="196"/>
      <c r="E332" s="195"/>
      <c r="F332" s="197"/>
      <c r="G332" s="198"/>
      <c r="H332" s="198"/>
      <c r="I332" s="199"/>
      <c r="J332" s="195"/>
      <c r="K332" s="195"/>
      <c r="L332" s="195"/>
      <c r="M332" s="195"/>
      <c r="N332" s="199"/>
      <c r="O332" s="195"/>
      <c r="S332" s="32"/>
      <c r="T332" s="32"/>
      <c r="U332" s="32"/>
      <c r="V332" s="32"/>
    </row>
    <row r="333" ht="20.25" customHeight="1">
      <c r="A333" s="194"/>
      <c r="B333" s="195"/>
      <c r="C333" s="195"/>
      <c r="D333" s="196"/>
      <c r="E333" s="195"/>
      <c r="F333" s="197"/>
      <c r="G333" s="198"/>
      <c r="H333" s="198"/>
      <c r="I333" s="199"/>
      <c r="J333" s="195"/>
      <c r="K333" s="195"/>
      <c r="L333" s="195"/>
      <c r="M333" s="195"/>
      <c r="N333" s="199"/>
      <c r="O333" s="195"/>
      <c r="S333" s="32"/>
      <c r="T333" s="32"/>
      <c r="U333" s="32"/>
      <c r="V333" s="32"/>
    </row>
    <row r="334" ht="20.25" customHeight="1">
      <c r="A334" s="194"/>
      <c r="B334" s="195"/>
      <c r="C334" s="195"/>
      <c r="D334" s="196"/>
      <c r="E334" s="195"/>
      <c r="F334" s="197"/>
      <c r="G334" s="198"/>
      <c r="H334" s="198"/>
      <c r="I334" s="199"/>
      <c r="J334" s="195"/>
      <c r="K334" s="195"/>
      <c r="L334" s="195"/>
      <c r="M334" s="195"/>
      <c r="N334" s="199"/>
      <c r="O334" s="195"/>
      <c r="S334" s="32"/>
      <c r="T334" s="32"/>
      <c r="U334" s="32"/>
      <c r="V334" s="32"/>
    </row>
    <row r="335" ht="20.25" customHeight="1">
      <c r="A335" s="194"/>
      <c r="B335" s="195"/>
      <c r="C335" s="195"/>
      <c r="D335" s="196"/>
      <c r="E335" s="195"/>
      <c r="F335" s="197"/>
      <c r="G335" s="198"/>
      <c r="H335" s="198"/>
      <c r="I335" s="199"/>
      <c r="J335" s="195"/>
      <c r="K335" s="195"/>
      <c r="L335" s="195"/>
      <c r="M335" s="195"/>
      <c r="N335" s="199"/>
      <c r="O335" s="195"/>
      <c r="S335" s="32"/>
      <c r="T335" s="32"/>
      <c r="U335" s="32"/>
      <c r="V335" s="32"/>
    </row>
    <row r="336" ht="20.25" customHeight="1">
      <c r="A336" s="194"/>
      <c r="B336" s="195"/>
      <c r="C336" s="195"/>
      <c r="D336" s="196"/>
      <c r="E336" s="195"/>
      <c r="F336" s="197"/>
      <c r="G336" s="198"/>
      <c r="H336" s="198"/>
      <c r="I336" s="199"/>
      <c r="J336" s="195"/>
      <c r="K336" s="195"/>
      <c r="L336" s="195"/>
      <c r="M336" s="195"/>
      <c r="N336" s="199"/>
      <c r="O336" s="195"/>
      <c r="S336" s="32"/>
      <c r="T336" s="32"/>
      <c r="U336" s="32"/>
      <c r="V336" s="32"/>
    </row>
    <row r="337" ht="20.25" customHeight="1">
      <c r="A337" s="194"/>
      <c r="B337" s="195"/>
      <c r="C337" s="195"/>
      <c r="D337" s="196"/>
      <c r="E337" s="195"/>
      <c r="F337" s="197"/>
      <c r="G337" s="198"/>
      <c r="H337" s="198"/>
      <c r="I337" s="199"/>
      <c r="J337" s="195"/>
      <c r="K337" s="195"/>
      <c r="L337" s="195"/>
      <c r="M337" s="195"/>
      <c r="N337" s="199"/>
      <c r="O337" s="195"/>
      <c r="S337" s="32"/>
      <c r="T337" s="32"/>
      <c r="U337" s="32"/>
      <c r="V337" s="32"/>
    </row>
    <row r="338" ht="20.25" customHeight="1">
      <c r="A338" s="194"/>
      <c r="B338" s="195"/>
      <c r="C338" s="195"/>
      <c r="D338" s="196"/>
      <c r="E338" s="195"/>
      <c r="F338" s="197"/>
      <c r="G338" s="198"/>
      <c r="H338" s="198"/>
      <c r="I338" s="199"/>
      <c r="J338" s="195"/>
      <c r="K338" s="195"/>
      <c r="L338" s="195"/>
      <c r="M338" s="195"/>
      <c r="N338" s="199"/>
      <c r="O338" s="195"/>
      <c r="S338" s="32"/>
      <c r="T338" s="32"/>
      <c r="U338" s="32"/>
      <c r="V338" s="32"/>
    </row>
    <row r="339" ht="20.25" customHeight="1">
      <c r="A339" s="194"/>
      <c r="B339" s="195"/>
      <c r="C339" s="195"/>
      <c r="D339" s="196"/>
      <c r="E339" s="195"/>
      <c r="F339" s="197"/>
      <c r="G339" s="198"/>
      <c r="H339" s="198"/>
      <c r="I339" s="199"/>
      <c r="J339" s="195"/>
      <c r="K339" s="195"/>
      <c r="L339" s="195"/>
      <c r="M339" s="195"/>
      <c r="N339" s="199"/>
      <c r="O339" s="195"/>
      <c r="S339" s="32"/>
      <c r="T339" s="32"/>
      <c r="U339" s="32"/>
      <c r="V339" s="32"/>
    </row>
    <row r="340" ht="20.25" customHeight="1">
      <c r="A340" s="194"/>
      <c r="B340" s="195"/>
      <c r="C340" s="195"/>
      <c r="D340" s="196"/>
      <c r="E340" s="195"/>
      <c r="F340" s="197"/>
      <c r="G340" s="198"/>
      <c r="H340" s="198"/>
      <c r="I340" s="199"/>
      <c r="J340" s="195"/>
      <c r="K340" s="195"/>
      <c r="L340" s="195"/>
      <c r="M340" s="195"/>
      <c r="N340" s="199"/>
      <c r="O340" s="195"/>
      <c r="S340" s="32"/>
      <c r="T340" s="32"/>
      <c r="U340" s="32"/>
      <c r="V340" s="32"/>
    </row>
    <row r="341" ht="20.25" customHeight="1">
      <c r="A341" s="194"/>
      <c r="B341" s="195"/>
      <c r="C341" s="195"/>
      <c r="D341" s="196"/>
      <c r="E341" s="195"/>
      <c r="F341" s="197"/>
      <c r="G341" s="198"/>
      <c r="H341" s="198"/>
      <c r="I341" s="199"/>
      <c r="J341" s="195"/>
      <c r="K341" s="195"/>
      <c r="L341" s="195"/>
      <c r="M341" s="195"/>
      <c r="N341" s="199"/>
      <c r="O341" s="195"/>
      <c r="S341" s="32"/>
      <c r="T341" s="32"/>
      <c r="U341" s="32"/>
      <c r="V341" s="32"/>
    </row>
    <row r="342" ht="20.25" customHeight="1">
      <c r="A342" s="194"/>
      <c r="B342" s="195"/>
      <c r="C342" s="195"/>
      <c r="D342" s="196"/>
      <c r="E342" s="195"/>
      <c r="F342" s="197"/>
      <c r="G342" s="198"/>
      <c r="H342" s="198"/>
      <c r="I342" s="199"/>
      <c r="J342" s="195"/>
      <c r="K342" s="195"/>
      <c r="L342" s="195"/>
      <c r="M342" s="195"/>
      <c r="N342" s="199"/>
      <c r="O342" s="195"/>
      <c r="S342" s="32"/>
      <c r="T342" s="32"/>
      <c r="U342" s="32"/>
      <c r="V342" s="32"/>
    </row>
    <row r="343" ht="20.25" customHeight="1">
      <c r="A343" s="194"/>
      <c r="B343" s="195"/>
      <c r="C343" s="195"/>
      <c r="D343" s="196"/>
      <c r="E343" s="195"/>
      <c r="F343" s="197"/>
      <c r="G343" s="198"/>
      <c r="H343" s="198"/>
      <c r="I343" s="199"/>
      <c r="J343" s="195"/>
      <c r="K343" s="195"/>
      <c r="L343" s="195"/>
      <c r="M343" s="195"/>
      <c r="N343" s="199"/>
      <c r="O343" s="195"/>
      <c r="S343" s="32"/>
      <c r="T343" s="32"/>
      <c r="U343" s="32"/>
      <c r="V343" s="32"/>
    </row>
    <row r="344" ht="20.25" customHeight="1">
      <c r="A344" s="194"/>
      <c r="B344" s="195"/>
      <c r="C344" s="195"/>
      <c r="D344" s="196"/>
      <c r="E344" s="195"/>
      <c r="F344" s="197"/>
      <c r="G344" s="198"/>
      <c r="H344" s="198"/>
      <c r="I344" s="199"/>
      <c r="J344" s="195"/>
      <c r="K344" s="195"/>
      <c r="L344" s="195"/>
      <c r="M344" s="195"/>
      <c r="N344" s="199"/>
      <c r="O344" s="195"/>
      <c r="S344" s="32"/>
      <c r="T344" s="32"/>
      <c r="U344" s="32"/>
      <c r="V344" s="32"/>
    </row>
    <row r="345" ht="20.25" customHeight="1">
      <c r="A345" s="194"/>
      <c r="B345" s="195"/>
      <c r="C345" s="195"/>
      <c r="D345" s="196"/>
      <c r="E345" s="195"/>
      <c r="F345" s="197"/>
      <c r="G345" s="198"/>
      <c r="H345" s="198"/>
      <c r="I345" s="199"/>
      <c r="J345" s="195"/>
      <c r="K345" s="195"/>
      <c r="L345" s="195"/>
      <c r="M345" s="195"/>
      <c r="N345" s="199"/>
      <c r="O345" s="195"/>
      <c r="S345" s="32"/>
      <c r="T345" s="32"/>
      <c r="U345" s="32"/>
      <c r="V345" s="32"/>
    </row>
    <row r="346" ht="20.25" customHeight="1">
      <c r="A346" s="194"/>
      <c r="B346" s="195"/>
      <c r="C346" s="195"/>
      <c r="D346" s="196"/>
      <c r="E346" s="195"/>
      <c r="F346" s="197"/>
      <c r="G346" s="198"/>
      <c r="H346" s="198"/>
      <c r="I346" s="199"/>
      <c r="J346" s="195"/>
      <c r="K346" s="195"/>
      <c r="L346" s="195"/>
      <c r="M346" s="195"/>
      <c r="N346" s="199"/>
      <c r="O346" s="195"/>
      <c r="S346" s="32"/>
      <c r="T346" s="32"/>
      <c r="U346" s="32"/>
      <c r="V346" s="32"/>
    </row>
    <row r="347" ht="20.25" customHeight="1">
      <c r="A347" s="194"/>
      <c r="B347" s="195"/>
      <c r="C347" s="195"/>
      <c r="D347" s="196"/>
      <c r="E347" s="195"/>
      <c r="F347" s="197"/>
      <c r="G347" s="198"/>
      <c r="H347" s="198"/>
      <c r="I347" s="199"/>
      <c r="J347" s="195"/>
      <c r="K347" s="195"/>
      <c r="L347" s="195"/>
      <c r="M347" s="195"/>
      <c r="N347" s="199"/>
      <c r="O347" s="195"/>
      <c r="S347" s="32"/>
      <c r="T347" s="32"/>
      <c r="U347" s="32"/>
      <c r="V347" s="32"/>
    </row>
    <row r="348" ht="20.25" customHeight="1">
      <c r="A348" s="194"/>
      <c r="B348" s="195"/>
      <c r="C348" s="195"/>
      <c r="D348" s="196"/>
      <c r="E348" s="195"/>
      <c r="F348" s="197"/>
      <c r="G348" s="198"/>
      <c r="H348" s="198"/>
      <c r="I348" s="199"/>
      <c r="J348" s="195"/>
      <c r="K348" s="195"/>
      <c r="L348" s="195"/>
      <c r="M348" s="195"/>
      <c r="N348" s="199"/>
      <c r="O348" s="195"/>
      <c r="S348" s="32"/>
      <c r="T348" s="32"/>
      <c r="U348" s="32"/>
      <c r="V348" s="32"/>
    </row>
    <row r="349" ht="20.25" customHeight="1">
      <c r="A349" s="194"/>
      <c r="B349" s="195"/>
      <c r="C349" s="195"/>
      <c r="D349" s="196"/>
      <c r="E349" s="195"/>
      <c r="F349" s="197"/>
      <c r="G349" s="198"/>
      <c r="H349" s="198"/>
      <c r="I349" s="199"/>
      <c r="J349" s="195"/>
      <c r="K349" s="195"/>
      <c r="L349" s="195"/>
      <c r="M349" s="195"/>
      <c r="N349" s="199"/>
      <c r="O349" s="195"/>
      <c r="S349" s="32"/>
      <c r="T349" s="32"/>
      <c r="U349" s="32"/>
      <c r="V349" s="32"/>
    </row>
    <row r="350" ht="20.25" customHeight="1">
      <c r="A350" s="194"/>
      <c r="B350" s="195"/>
      <c r="C350" s="195"/>
      <c r="D350" s="196"/>
      <c r="E350" s="195"/>
      <c r="F350" s="197"/>
      <c r="G350" s="198"/>
      <c r="H350" s="198"/>
      <c r="I350" s="199"/>
      <c r="J350" s="195"/>
      <c r="K350" s="195"/>
      <c r="L350" s="195"/>
      <c r="M350" s="195"/>
      <c r="N350" s="199"/>
      <c r="O350" s="195"/>
      <c r="S350" s="32"/>
      <c r="T350" s="32"/>
      <c r="U350" s="32"/>
      <c r="V350" s="32"/>
    </row>
    <row r="351" ht="20.25" customHeight="1">
      <c r="A351" s="194"/>
      <c r="B351" s="195"/>
      <c r="C351" s="195"/>
      <c r="D351" s="196"/>
      <c r="E351" s="195"/>
      <c r="F351" s="197"/>
      <c r="G351" s="198"/>
      <c r="H351" s="198"/>
      <c r="I351" s="199"/>
      <c r="J351" s="195"/>
      <c r="K351" s="195"/>
      <c r="L351" s="195"/>
      <c r="M351" s="195"/>
      <c r="N351" s="199"/>
      <c r="O351" s="195"/>
      <c r="S351" s="32"/>
      <c r="T351" s="32"/>
      <c r="U351" s="32"/>
      <c r="V351" s="32"/>
    </row>
    <row r="352" ht="20.25" customHeight="1">
      <c r="A352" s="194"/>
      <c r="B352" s="195"/>
      <c r="C352" s="195"/>
      <c r="D352" s="196"/>
      <c r="E352" s="195"/>
      <c r="F352" s="197"/>
      <c r="G352" s="198"/>
      <c r="H352" s="198"/>
      <c r="I352" s="199"/>
      <c r="J352" s="195"/>
      <c r="K352" s="195"/>
      <c r="L352" s="195"/>
      <c r="M352" s="195"/>
      <c r="N352" s="199"/>
      <c r="O352" s="195"/>
      <c r="S352" s="32"/>
      <c r="T352" s="32"/>
      <c r="U352" s="32"/>
      <c r="V352" s="32"/>
    </row>
    <row r="353" ht="20.25" customHeight="1">
      <c r="A353" s="194"/>
      <c r="B353" s="195"/>
      <c r="C353" s="195"/>
      <c r="D353" s="196"/>
      <c r="E353" s="195"/>
      <c r="F353" s="197"/>
      <c r="G353" s="198"/>
      <c r="H353" s="198"/>
      <c r="I353" s="199"/>
      <c r="J353" s="195"/>
      <c r="K353" s="195"/>
      <c r="L353" s="195"/>
      <c r="M353" s="195"/>
      <c r="N353" s="199"/>
      <c r="O353" s="195"/>
      <c r="S353" s="32"/>
      <c r="T353" s="32"/>
      <c r="U353" s="32"/>
      <c r="V353" s="32"/>
    </row>
    <row r="354" ht="20.25" customHeight="1">
      <c r="A354" s="194"/>
      <c r="B354" s="195"/>
      <c r="C354" s="195"/>
      <c r="D354" s="196"/>
      <c r="E354" s="195"/>
      <c r="F354" s="197"/>
      <c r="G354" s="198"/>
      <c r="H354" s="198"/>
      <c r="I354" s="199"/>
      <c r="J354" s="195"/>
      <c r="K354" s="195"/>
      <c r="L354" s="195"/>
      <c r="M354" s="195"/>
      <c r="N354" s="199"/>
      <c r="O354" s="195"/>
      <c r="S354" s="32"/>
      <c r="T354" s="32"/>
      <c r="U354" s="32"/>
      <c r="V354" s="32"/>
    </row>
    <row r="355" ht="20.25" customHeight="1">
      <c r="A355" s="194"/>
      <c r="B355" s="195"/>
      <c r="C355" s="195"/>
      <c r="D355" s="196"/>
      <c r="E355" s="195"/>
      <c r="F355" s="197"/>
      <c r="G355" s="198"/>
      <c r="H355" s="198"/>
      <c r="I355" s="199"/>
      <c r="J355" s="195"/>
      <c r="K355" s="195"/>
      <c r="L355" s="195"/>
      <c r="M355" s="195"/>
      <c r="N355" s="199"/>
      <c r="O355" s="195"/>
      <c r="S355" s="32"/>
      <c r="T355" s="32"/>
      <c r="U355" s="32"/>
      <c r="V355" s="32"/>
    </row>
    <row r="356" ht="20.25" customHeight="1">
      <c r="A356" s="194"/>
      <c r="B356" s="195"/>
      <c r="C356" s="195"/>
      <c r="D356" s="196"/>
      <c r="E356" s="195"/>
      <c r="F356" s="197"/>
      <c r="G356" s="198"/>
      <c r="H356" s="198"/>
      <c r="I356" s="199"/>
      <c r="J356" s="195"/>
      <c r="K356" s="195"/>
      <c r="L356" s="195"/>
      <c r="M356" s="195"/>
      <c r="N356" s="199"/>
      <c r="O356" s="195"/>
      <c r="S356" s="32"/>
      <c r="T356" s="32"/>
      <c r="U356" s="32"/>
      <c r="V356" s="32"/>
    </row>
    <row r="357" ht="20.25" customHeight="1">
      <c r="A357" s="194"/>
      <c r="B357" s="195"/>
      <c r="C357" s="195"/>
      <c r="D357" s="196"/>
      <c r="E357" s="195"/>
      <c r="F357" s="197"/>
      <c r="G357" s="198"/>
      <c r="H357" s="198"/>
      <c r="I357" s="199"/>
      <c r="J357" s="195"/>
      <c r="K357" s="195"/>
      <c r="L357" s="195"/>
      <c r="M357" s="195"/>
      <c r="N357" s="199"/>
      <c r="O357" s="195"/>
      <c r="S357" s="32"/>
      <c r="T357" s="32"/>
      <c r="U357" s="32"/>
      <c r="V357" s="32"/>
    </row>
    <row r="358" ht="20.25" customHeight="1">
      <c r="A358" s="194"/>
      <c r="B358" s="195"/>
      <c r="C358" s="195"/>
      <c r="D358" s="196"/>
      <c r="E358" s="195"/>
      <c r="F358" s="197"/>
      <c r="G358" s="198"/>
      <c r="H358" s="198"/>
      <c r="I358" s="199"/>
      <c r="J358" s="195"/>
      <c r="K358" s="195"/>
      <c r="L358" s="195"/>
      <c r="M358" s="195"/>
      <c r="N358" s="199"/>
      <c r="O358" s="195"/>
      <c r="S358" s="32"/>
      <c r="T358" s="32"/>
      <c r="U358" s="32"/>
      <c r="V358" s="32"/>
    </row>
    <row r="359" ht="20.25" customHeight="1">
      <c r="A359" s="194"/>
      <c r="B359" s="195"/>
      <c r="C359" s="195"/>
      <c r="D359" s="196"/>
      <c r="E359" s="195"/>
      <c r="F359" s="197"/>
      <c r="G359" s="198"/>
      <c r="H359" s="198"/>
      <c r="I359" s="199"/>
      <c r="J359" s="195"/>
      <c r="K359" s="195"/>
      <c r="L359" s="195"/>
      <c r="M359" s="195"/>
      <c r="N359" s="199"/>
      <c r="O359" s="195"/>
      <c r="S359" s="32"/>
      <c r="T359" s="32"/>
      <c r="U359" s="32"/>
      <c r="V359" s="32"/>
    </row>
    <row r="360" ht="20.25" customHeight="1">
      <c r="A360" s="194"/>
      <c r="B360" s="195"/>
      <c r="C360" s="195"/>
      <c r="D360" s="196"/>
      <c r="E360" s="195"/>
      <c r="F360" s="197"/>
      <c r="G360" s="198"/>
      <c r="H360" s="198"/>
      <c r="I360" s="199"/>
      <c r="J360" s="195"/>
      <c r="K360" s="195"/>
      <c r="L360" s="195"/>
      <c r="M360" s="195"/>
      <c r="N360" s="199"/>
      <c r="O360" s="195"/>
      <c r="S360" s="32"/>
      <c r="T360" s="32"/>
      <c r="U360" s="32"/>
      <c r="V360" s="32"/>
    </row>
    <row r="361" ht="20.25" customHeight="1">
      <c r="A361" s="194"/>
      <c r="B361" s="195"/>
      <c r="C361" s="195"/>
      <c r="D361" s="196"/>
      <c r="E361" s="195"/>
      <c r="F361" s="197"/>
      <c r="G361" s="198"/>
      <c r="H361" s="198"/>
      <c r="I361" s="199"/>
      <c r="J361" s="195"/>
      <c r="K361" s="195"/>
      <c r="L361" s="195"/>
      <c r="M361" s="195"/>
      <c r="N361" s="199"/>
      <c r="O361" s="195"/>
      <c r="S361" s="32"/>
      <c r="T361" s="32"/>
      <c r="U361" s="32"/>
      <c r="V361" s="32"/>
    </row>
    <row r="362" ht="20.25" customHeight="1">
      <c r="A362" s="194"/>
      <c r="B362" s="195"/>
      <c r="C362" s="195"/>
      <c r="D362" s="196"/>
      <c r="E362" s="195"/>
      <c r="F362" s="197"/>
      <c r="G362" s="198"/>
      <c r="H362" s="198"/>
      <c r="I362" s="199"/>
      <c r="J362" s="195"/>
      <c r="K362" s="195"/>
      <c r="L362" s="195"/>
      <c r="M362" s="195"/>
      <c r="N362" s="199"/>
      <c r="O362" s="195"/>
      <c r="S362" s="32"/>
      <c r="T362" s="32"/>
      <c r="U362" s="32"/>
      <c r="V362" s="32"/>
    </row>
    <row r="363" ht="20.25" customHeight="1">
      <c r="A363" s="194"/>
      <c r="B363" s="195"/>
      <c r="C363" s="195"/>
      <c r="D363" s="196"/>
      <c r="E363" s="195"/>
      <c r="F363" s="197"/>
      <c r="G363" s="198"/>
      <c r="H363" s="198"/>
      <c r="I363" s="199"/>
      <c r="J363" s="195"/>
      <c r="K363" s="195"/>
      <c r="L363" s="195"/>
      <c r="M363" s="195"/>
      <c r="N363" s="199"/>
      <c r="O363" s="195"/>
      <c r="S363" s="32"/>
      <c r="T363" s="32"/>
      <c r="U363" s="32"/>
      <c r="V363" s="32"/>
    </row>
    <row r="364" ht="20.25" customHeight="1">
      <c r="A364" s="194"/>
      <c r="B364" s="195"/>
      <c r="C364" s="195"/>
      <c r="D364" s="196"/>
      <c r="E364" s="195"/>
      <c r="F364" s="197"/>
      <c r="G364" s="198"/>
      <c r="H364" s="198"/>
      <c r="I364" s="199"/>
      <c r="J364" s="195"/>
      <c r="K364" s="195"/>
      <c r="L364" s="195"/>
      <c r="M364" s="195"/>
      <c r="N364" s="199"/>
      <c r="O364" s="195"/>
      <c r="S364" s="32"/>
      <c r="T364" s="32"/>
      <c r="U364" s="32"/>
      <c r="V364" s="32"/>
    </row>
    <row r="365" ht="20.25" customHeight="1">
      <c r="A365" s="194"/>
      <c r="B365" s="195"/>
      <c r="C365" s="195"/>
      <c r="D365" s="196"/>
      <c r="E365" s="195"/>
      <c r="F365" s="197"/>
      <c r="G365" s="198"/>
      <c r="H365" s="198"/>
      <c r="I365" s="199"/>
      <c r="J365" s="195"/>
      <c r="K365" s="195"/>
      <c r="L365" s="195"/>
      <c r="M365" s="195"/>
      <c r="N365" s="199"/>
      <c r="O365" s="195"/>
      <c r="S365" s="32"/>
      <c r="T365" s="32"/>
      <c r="U365" s="32"/>
      <c r="V365" s="32"/>
    </row>
    <row r="366" ht="20.25" customHeight="1">
      <c r="A366" s="194"/>
      <c r="B366" s="195"/>
      <c r="C366" s="195"/>
      <c r="D366" s="196"/>
      <c r="E366" s="195"/>
      <c r="F366" s="197"/>
      <c r="G366" s="198"/>
      <c r="H366" s="198"/>
      <c r="I366" s="199"/>
      <c r="J366" s="195"/>
      <c r="K366" s="195"/>
      <c r="L366" s="195"/>
      <c r="M366" s="195"/>
      <c r="N366" s="199"/>
      <c r="O366" s="195"/>
      <c r="S366" s="32"/>
      <c r="T366" s="32"/>
      <c r="U366" s="32"/>
      <c r="V366" s="32"/>
    </row>
    <row r="367" ht="20.25" customHeight="1">
      <c r="A367" s="194"/>
      <c r="B367" s="195"/>
      <c r="C367" s="195"/>
      <c r="D367" s="196"/>
      <c r="E367" s="195"/>
      <c r="F367" s="197"/>
      <c r="G367" s="198"/>
      <c r="H367" s="198"/>
      <c r="I367" s="199"/>
      <c r="J367" s="195"/>
      <c r="K367" s="195"/>
      <c r="L367" s="195"/>
      <c r="M367" s="195"/>
      <c r="N367" s="199"/>
      <c r="O367" s="195"/>
      <c r="S367" s="32"/>
      <c r="T367" s="32"/>
      <c r="U367" s="32"/>
      <c r="V367" s="32"/>
    </row>
    <row r="368" ht="20.25" customHeight="1">
      <c r="A368" s="194"/>
      <c r="B368" s="195"/>
      <c r="C368" s="195"/>
      <c r="D368" s="196"/>
      <c r="E368" s="195"/>
      <c r="F368" s="197"/>
      <c r="G368" s="198"/>
      <c r="H368" s="198"/>
      <c r="I368" s="199"/>
      <c r="J368" s="195"/>
      <c r="K368" s="195"/>
      <c r="L368" s="195"/>
      <c r="M368" s="195"/>
      <c r="N368" s="199"/>
      <c r="O368" s="195"/>
      <c r="S368" s="32"/>
      <c r="T368" s="32"/>
      <c r="U368" s="32"/>
      <c r="V368" s="32"/>
    </row>
    <row r="369" ht="20.25" customHeight="1">
      <c r="A369" s="194"/>
      <c r="B369" s="195"/>
      <c r="C369" s="195"/>
      <c r="D369" s="196"/>
      <c r="E369" s="195"/>
      <c r="F369" s="197"/>
      <c r="G369" s="198"/>
      <c r="H369" s="198"/>
      <c r="I369" s="199"/>
      <c r="J369" s="195"/>
      <c r="K369" s="195"/>
      <c r="L369" s="195"/>
      <c r="M369" s="195"/>
      <c r="N369" s="199"/>
      <c r="O369" s="195"/>
      <c r="S369" s="32"/>
      <c r="T369" s="32"/>
      <c r="U369" s="32"/>
      <c r="V369" s="32"/>
    </row>
    <row r="370" ht="20.25" customHeight="1">
      <c r="A370" s="194"/>
      <c r="B370" s="195"/>
      <c r="C370" s="195"/>
      <c r="D370" s="196"/>
      <c r="E370" s="195"/>
      <c r="F370" s="197"/>
      <c r="G370" s="198"/>
      <c r="H370" s="198"/>
      <c r="I370" s="199"/>
      <c r="J370" s="195"/>
      <c r="K370" s="195"/>
      <c r="L370" s="195"/>
      <c r="M370" s="195"/>
      <c r="N370" s="199"/>
      <c r="O370" s="195"/>
      <c r="S370" s="32"/>
      <c r="T370" s="32"/>
      <c r="U370" s="32"/>
      <c r="V370" s="32"/>
    </row>
    <row r="371" ht="20.25" customHeight="1">
      <c r="A371" s="194"/>
      <c r="B371" s="195"/>
      <c r="C371" s="195"/>
      <c r="D371" s="196"/>
      <c r="E371" s="195"/>
      <c r="F371" s="197"/>
      <c r="G371" s="198"/>
      <c r="H371" s="198"/>
      <c r="I371" s="199"/>
      <c r="J371" s="195"/>
      <c r="K371" s="195"/>
      <c r="L371" s="195"/>
      <c r="M371" s="195"/>
      <c r="N371" s="199"/>
      <c r="O371" s="195"/>
      <c r="S371" s="32"/>
      <c r="T371" s="32"/>
      <c r="U371" s="32"/>
      <c r="V371" s="32"/>
    </row>
    <row r="372" ht="20.25" customHeight="1">
      <c r="A372" s="194"/>
      <c r="B372" s="195"/>
      <c r="C372" s="195"/>
      <c r="D372" s="196"/>
      <c r="E372" s="195"/>
      <c r="F372" s="197"/>
      <c r="G372" s="198"/>
      <c r="H372" s="198"/>
      <c r="I372" s="199"/>
      <c r="J372" s="195"/>
      <c r="K372" s="195"/>
      <c r="L372" s="195"/>
      <c r="M372" s="195"/>
      <c r="N372" s="199"/>
      <c r="O372" s="195"/>
      <c r="S372" s="32"/>
      <c r="T372" s="32"/>
      <c r="U372" s="32"/>
      <c r="V372" s="32"/>
    </row>
    <row r="373" ht="20.25" customHeight="1">
      <c r="A373" s="194"/>
      <c r="B373" s="195"/>
      <c r="C373" s="195"/>
      <c r="D373" s="196"/>
      <c r="E373" s="195"/>
      <c r="F373" s="197"/>
      <c r="G373" s="198"/>
      <c r="H373" s="198"/>
      <c r="I373" s="199"/>
      <c r="J373" s="195"/>
      <c r="K373" s="195"/>
      <c r="L373" s="195"/>
      <c r="M373" s="195"/>
      <c r="N373" s="199"/>
      <c r="O373" s="195"/>
      <c r="S373" s="32"/>
      <c r="T373" s="32"/>
      <c r="U373" s="32"/>
      <c r="V373" s="32"/>
    </row>
    <row r="374" ht="20.25" customHeight="1">
      <c r="A374" s="194"/>
      <c r="B374" s="195"/>
      <c r="C374" s="195"/>
      <c r="D374" s="196"/>
      <c r="E374" s="195"/>
      <c r="F374" s="197"/>
      <c r="G374" s="198"/>
      <c r="H374" s="198"/>
      <c r="I374" s="199"/>
      <c r="J374" s="195"/>
      <c r="K374" s="195"/>
      <c r="L374" s="195"/>
      <c r="M374" s="195"/>
      <c r="N374" s="199"/>
      <c r="O374" s="195"/>
      <c r="S374" s="32"/>
      <c r="T374" s="32"/>
      <c r="U374" s="32"/>
      <c r="V374" s="32"/>
    </row>
    <row r="375" ht="20.25" customHeight="1">
      <c r="A375" s="194"/>
      <c r="B375" s="195"/>
      <c r="C375" s="195"/>
      <c r="D375" s="196"/>
      <c r="E375" s="195"/>
      <c r="F375" s="197"/>
      <c r="G375" s="198"/>
      <c r="H375" s="198"/>
      <c r="I375" s="199"/>
      <c r="J375" s="195"/>
      <c r="K375" s="195"/>
      <c r="L375" s="195"/>
      <c r="M375" s="195"/>
      <c r="N375" s="199"/>
      <c r="O375" s="195"/>
      <c r="S375" s="32"/>
      <c r="T375" s="32"/>
      <c r="U375" s="32"/>
      <c r="V375" s="32"/>
    </row>
    <row r="376" ht="20.25" customHeight="1">
      <c r="A376" s="194"/>
      <c r="B376" s="195"/>
      <c r="C376" s="195"/>
      <c r="D376" s="196"/>
      <c r="E376" s="195"/>
      <c r="F376" s="197"/>
      <c r="G376" s="198"/>
      <c r="H376" s="198"/>
      <c r="I376" s="199"/>
      <c r="J376" s="195"/>
      <c r="K376" s="195"/>
      <c r="L376" s="195"/>
      <c r="M376" s="195"/>
      <c r="N376" s="199"/>
      <c r="O376" s="195"/>
      <c r="S376" s="32"/>
      <c r="T376" s="32"/>
      <c r="U376" s="32"/>
      <c r="V376" s="32"/>
    </row>
    <row r="377" ht="20.25" customHeight="1">
      <c r="A377" s="194"/>
      <c r="B377" s="195"/>
      <c r="C377" s="195"/>
      <c r="D377" s="196"/>
      <c r="E377" s="195"/>
      <c r="F377" s="197"/>
      <c r="G377" s="198"/>
      <c r="H377" s="198"/>
      <c r="I377" s="199"/>
      <c r="J377" s="195"/>
      <c r="K377" s="195"/>
      <c r="L377" s="195"/>
      <c r="M377" s="195"/>
      <c r="N377" s="199"/>
      <c r="O377" s="195"/>
      <c r="S377" s="32"/>
      <c r="T377" s="32"/>
      <c r="U377" s="32"/>
      <c r="V377" s="32"/>
    </row>
    <row r="378" ht="20.25" customHeight="1">
      <c r="A378" s="194"/>
      <c r="B378" s="195"/>
      <c r="C378" s="195"/>
      <c r="D378" s="196"/>
      <c r="E378" s="195"/>
      <c r="F378" s="197"/>
      <c r="G378" s="198"/>
      <c r="H378" s="198"/>
      <c r="I378" s="199"/>
      <c r="J378" s="195"/>
      <c r="K378" s="195"/>
      <c r="L378" s="195"/>
      <c r="M378" s="195"/>
      <c r="N378" s="199"/>
      <c r="O378" s="195"/>
      <c r="S378" s="32"/>
      <c r="T378" s="32"/>
      <c r="U378" s="32"/>
      <c r="V378" s="32"/>
    </row>
    <row r="379" ht="20.25" customHeight="1">
      <c r="A379" s="194"/>
      <c r="B379" s="195"/>
      <c r="C379" s="195"/>
      <c r="D379" s="196"/>
      <c r="E379" s="195"/>
      <c r="F379" s="197"/>
      <c r="G379" s="198"/>
      <c r="H379" s="198"/>
      <c r="I379" s="199"/>
      <c r="J379" s="195"/>
      <c r="K379" s="195"/>
      <c r="L379" s="195"/>
      <c r="M379" s="195"/>
      <c r="N379" s="199"/>
      <c r="O379" s="195"/>
      <c r="S379" s="32"/>
      <c r="T379" s="32"/>
      <c r="U379" s="32"/>
      <c r="V379" s="32"/>
    </row>
    <row r="380" ht="20.25" customHeight="1">
      <c r="A380" s="194"/>
      <c r="B380" s="195"/>
      <c r="C380" s="195"/>
      <c r="D380" s="196"/>
      <c r="E380" s="195"/>
      <c r="F380" s="197"/>
      <c r="G380" s="198"/>
      <c r="H380" s="198"/>
      <c r="I380" s="199"/>
      <c r="J380" s="195"/>
      <c r="K380" s="195"/>
      <c r="L380" s="195"/>
      <c r="M380" s="195"/>
      <c r="N380" s="199"/>
      <c r="O380" s="195"/>
      <c r="S380" s="32"/>
      <c r="T380" s="32"/>
      <c r="U380" s="32"/>
      <c r="V380" s="32"/>
    </row>
    <row r="381" ht="20.25" customHeight="1">
      <c r="A381" s="194"/>
      <c r="B381" s="195"/>
      <c r="C381" s="195"/>
      <c r="D381" s="196"/>
      <c r="E381" s="195"/>
      <c r="F381" s="197"/>
      <c r="G381" s="198"/>
      <c r="H381" s="198"/>
      <c r="I381" s="199"/>
      <c r="J381" s="195"/>
      <c r="K381" s="195"/>
      <c r="L381" s="195"/>
      <c r="M381" s="195"/>
      <c r="N381" s="199"/>
      <c r="O381" s="195"/>
      <c r="S381" s="32"/>
      <c r="T381" s="32"/>
      <c r="U381" s="32"/>
      <c r="V381" s="32"/>
    </row>
    <row r="382" ht="20.25" customHeight="1">
      <c r="A382" s="194"/>
      <c r="B382" s="195"/>
      <c r="C382" s="195"/>
      <c r="D382" s="196"/>
      <c r="E382" s="195"/>
      <c r="F382" s="197"/>
      <c r="G382" s="198"/>
      <c r="H382" s="198"/>
      <c r="I382" s="199"/>
      <c r="J382" s="195"/>
      <c r="K382" s="195"/>
      <c r="L382" s="195"/>
      <c r="M382" s="195"/>
      <c r="N382" s="199"/>
      <c r="O382" s="195"/>
      <c r="S382" s="32"/>
      <c r="T382" s="32"/>
      <c r="U382" s="32"/>
      <c r="V382" s="32"/>
    </row>
    <row r="383" ht="20.25" customHeight="1">
      <c r="A383" s="194"/>
      <c r="B383" s="195"/>
      <c r="C383" s="195"/>
      <c r="D383" s="196"/>
      <c r="E383" s="195"/>
      <c r="F383" s="197"/>
      <c r="G383" s="198"/>
      <c r="H383" s="198"/>
      <c r="I383" s="199"/>
      <c r="J383" s="195"/>
      <c r="K383" s="195"/>
      <c r="L383" s="195"/>
      <c r="M383" s="195"/>
      <c r="N383" s="199"/>
      <c r="O383" s="195"/>
      <c r="S383" s="32"/>
      <c r="T383" s="32"/>
      <c r="U383" s="32"/>
      <c r="V383" s="32"/>
    </row>
    <row r="384" ht="20.25" customHeight="1">
      <c r="A384" s="194"/>
      <c r="B384" s="195"/>
      <c r="C384" s="195"/>
      <c r="D384" s="196"/>
      <c r="E384" s="195"/>
      <c r="F384" s="197"/>
      <c r="G384" s="198"/>
      <c r="H384" s="198"/>
      <c r="I384" s="199"/>
      <c r="J384" s="195"/>
      <c r="K384" s="195"/>
      <c r="L384" s="195"/>
      <c r="M384" s="195"/>
      <c r="N384" s="199"/>
      <c r="O384" s="195"/>
      <c r="S384" s="32"/>
      <c r="T384" s="32"/>
      <c r="U384" s="32"/>
      <c r="V384" s="32"/>
    </row>
    <row r="385" ht="20.25" customHeight="1">
      <c r="A385" s="194"/>
      <c r="B385" s="195"/>
      <c r="C385" s="195"/>
      <c r="D385" s="196"/>
      <c r="E385" s="195"/>
      <c r="F385" s="197"/>
      <c r="G385" s="198"/>
      <c r="H385" s="198"/>
      <c r="I385" s="199"/>
      <c r="J385" s="195"/>
      <c r="K385" s="195"/>
      <c r="L385" s="195"/>
      <c r="M385" s="195"/>
      <c r="N385" s="199"/>
      <c r="O385" s="195"/>
      <c r="S385" s="32"/>
      <c r="T385" s="32"/>
      <c r="U385" s="32"/>
      <c r="V385" s="32"/>
    </row>
    <row r="386" ht="20.25" customHeight="1">
      <c r="A386" s="194"/>
      <c r="B386" s="195"/>
      <c r="C386" s="195"/>
      <c r="D386" s="196"/>
      <c r="E386" s="195"/>
      <c r="F386" s="197"/>
      <c r="G386" s="198"/>
      <c r="H386" s="198"/>
      <c r="I386" s="199"/>
      <c r="J386" s="195"/>
      <c r="K386" s="195"/>
      <c r="L386" s="195"/>
      <c r="M386" s="195"/>
      <c r="N386" s="199"/>
      <c r="O386" s="195"/>
      <c r="S386" s="32"/>
      <c r="T386" s="32"/>
      <c r="U386" s="32"/>
      <c r="V386" s="32"/>
    </row>
    <row r="387" ht="20.25" customHeight="1">
      <c r="A387" s="194"/>
      <c r="B387" s="195"/>
      <c r="C387" s="195"/>
      <c r="D387" s="196"/>
      <c r="E387" s="195"/>
      <c r="F387" s="197"/>
      <c r="G387" s="198"/>
      <c r="H387" s="198"/>
      <c r="I387" s="199"/>
      <c r="J387" s="195"/>
      <c r="K387" s="195"/>
      <c r="L387" s="195"/>
      <c r="M387" s="195"/>
      <c r="N387" s="199"/>
      <c r="O387" s="195"/>
      <c r="S387" s="32"/>
      <c r="T387" s="32"/>
      <c r="U387" s="32"/>
      <c r="V387" s="32"/>
    </row>
    <row r="388" ht="20.25" customHeight="1">
      <c r="A388" s="194"/>
      <c r="B388" s="195"/>
      <c r="C388" s="195"/>
      <c r="D388" s="196"/>
      <c r="E388" s="195"/>
      <c r="F388" s="197"/>
      <c r="G388" s="198"/>
      <c r="H388" s="198"/>
      <c r="I388" s="199"/>
      <c r="J388" s="195"/>
      <c r="K388" s="195"/>
      <c r="L388" s="195"/>
      <c r="M388" s="195"/>
      <c r="N388" s="199"/>
      <c r="O388" s="195"/>
      <c r="S388" s="32"/>
      <c r="T388" s="32"/>
      <c r="U388" s="32"/>
      <c r="V388" s="32"/>
    </row>
    <row r="389" ht="20.25" customHeight="1">
      <c r="A389" s="194"/>
      <c r="B389" s="195"/>
      <c r="C389" s="195"/>
      <c r="D389" s="196"/>
      <c r="E389" s="195"/>
      <c r="F389" s="197"/>
      <c r="G389" s="198"/>
      <c r="H389" s="198"/>
      <c r="I389" s="199"/>
      <c r="J389" s="195"/>
      <c r="K389" s="195"/>
      <c r="L389" s="195"/>
      <c r="M389" s="195"/>
      <c r="N389" s="199"/>
      <c r="O389" s="195"/>
      <c r="S389" s="32"/>
      <c r="T389" s="32"/>
      <c r="U389" s="32"/>
      <c r="V389" s="32"/>
    </row>
    <row r="390" ht="20.25" customHeight="1">
      <c r="A390" s="194"/>
      <c r="B390" s="195"/>
      <c r="C390" s="195"/>
      <c r="D390" s="196"/>
      <c r="E390" s="195"/>
      <c r="F390" s="197"/>
      <c r="G390" s="198"/>
      <c r="H390" s="198"/>
      <c r="I390" s="199"/>
      <c r="J390" s="195"/>
      <c r="K390" s="195"/>
      <c r="L390" s="195"/>
      <c r="M390" s="195"/>
      <c r="N390" s="199"/>
      <c r="O390" s="195"/>
      <c r="S390" s="32"/>
      <c r="T390" s="32"/>
      <c r="U390" s="32"/>
      <c r="V390" s="32"/>
    </row>
    <row r="391" ht="20.25" customHeight="1">
      <c r="A391" s="194"/>
      <c r="B391" s="195"/>
      <c r="C391" s="195"/>
      <c r="D391" s="196"/>
      <c r="E391" s="195"/>
      <c r="F391" s="197"/>
      <c r="G391" s="198"/>
      <c r="H391" s="198"/>
      <c r="I391" s="199"/>
      <c r="J391" s="195"/>
      <c r="K391" s="195"/>
      <c r="L391" s="195"/>
      <c r="M391" s="195"/>
      <c r="N391" s="199"/>
      <c r="O391" s="195"/>
      <c r="S391" s="32"/>
      <c r="T391" s="32"/>
      <c r="U391" s="32"/>
      <c r="V391" s="32"/>
    </row>
    <row r="392" ht="20.25" customHeight="1">
      <c r="A392" s="194"/>
      <c r="B392" s="195"/>
      <c r="C392" s="195"/>
      <c r="D392" s="196"/>
      <c r="E392" s="195"/>
      <c r="F392" s="197"/>
      <c r="G392" s="198"/>
      <c r="H392" s="198"/>
      <c r="I392" s="199"/>
      <c r="J392" s="195"/>
      <c r="K392" s="195"/>
      <c r="L392" s="195"/>
      <c r="M392" s="195"/>
      <c r="N392" s="199"/>
      <c r="O392" s="195"/>
      <c r="S392" s="32"/>
      <c r="T392" s="32"/>
      <c r="U392" s="32"/>
      <c r="V392" s="32"/>
    </row>
    <row r="393" ht="20.25" customHeight="1">
      <c r="A393" s="194"/>
      <c r="B393" s="195"/>
      <c r="C393" s="195"/>
      <c r="D393" s="196"/>
      <c r="E393" s="195"/>
      <c r="F393" s="197"/>
      <c r="G393" s="198"/>
      <c r="H393" s="198"/>
      <c r="I393" s="199"/>
      <c r="J393" s="195"/>
      <c r="K393" s="195"/>
      <c r="L393" s="195"/>
      <c r="M393" s="195"/>
      <c r="N393" s="199"/>
      <c r="O393" s="195"/>
      <c r="S393" s="32"/>
      <c r="T393" s="32"/>
      <c r="U393" s="32"/>
      <c r="V393" s="32"/>
    </row>
    <row r="394" ht="20.25" customHeight="1">
      <c r="A394" s="194"/>
      <c r="B394" s="195"/>
      <c r="C394" s="195"/>
      <c r="D394" s="196"/>
      <c r="E394" s="195"/>
      <c r="F394" s="197"/>
      <c r="G394" s="198"/>
      <c r="H394" s="198"/>
      <c r="I394" s="199"/>
      <c r="J394" s="195"/>
      <c r="K394" s="195"/>
      <c r="L394" s="195"/>
      <c r="M394" s="195"/>
      <c r="N394" s="199"/>
      <c r="O394" s="195"/>
      <c r="S394" s="32"/>
      <c r="T394" s="32"/>
      <c r="U394" s="32"/>
      <c r="V394" s="32"/>
    </row>
    <row r="395" ht="20.25" customHeight="1">
      <c r="A395" s="194"/>
      <c r="B395" s="195"/>
      <c r="C395" s="195"/>
      <c r="D395" s="196"/>
      <c r="E395" s="195"/>
      <c r="F395" s="197"/>
      <c r="G395" s="198"/>
      <c r="H395" s="198"/>
      <c r="I395" s="199"/>
      <c r="J395" s="195"/>
      <c r="K395" s="195"/>
      <c r="L395" s="195"/>
      <c r="M395" s="195"/>
      <c r="N395" s="199"/>
      <c r="O395" s="195"/>
      <c r="S395" s="32"/>
      <c r="T395" s="32"/>
      <c r="U395" s="32"/>
      <c r="V395" s="32"/>
    </row>
    <row r="396" ht="20.25" customHeight="1">
      <c r="A396" s="194"/>
      <c r="B396" s="195"/>
      <c r="C396" s="195"/>
      <c r="D396" s="196"/>
      <c r="E396" s="195"/>
      <c r="F396" s="197"/>
      <c r="G396" s="198"/>
      <c r="H396" s="198"/>
      <c r="I396" s="199"/>
      <c r="J396" s="195"/>
      <c r="K396" s="195"/>
      <c r="L396" s="195"/>
      <c r="M396" s="195"/>
      <c r="N396" s="199"/>
      <c r="O396" s="195"/>
      <c r="S396" s="32"/>
      <c r="T396" s="32"/>
      <c r="U396" s="32"/>
      <c r="V396" s="32"/>
    </row>
    <row r="397" ht="20.25" customHeight="1">
      <c r="A397" s="194"/>
      <c r="B397" s="195"/>
      <c r="C397" s="195"/>
      <c r="D397" s="196"/>
      <c r="E397" s="195"/>
      <c r="F397" s="197"/>
      <c r="G397" s="198"/>
      <c r="H397" s="198"/>
      <c r="I397" s="199"/>
      <c r="J397" s="195"/>
      <c r="K397" s="195"/>
      <c r="L397" s="195"/>
      <c r="M397" s="195"/>
      <c r="N397" s="199"/>
      <c r="O397" s="195"/>
      <c r="S397" s="32"/>
      <c r="T397" s="32"/>
      <c r="U397" s="32"/>
      <c r="V397" s="32"/>
    </row>
    <row r="398" ht="20.25" customHeight="1">
      <c r="A398" s="194"/>
      <c r="B398" s="195"/>
      <c r="C398" s="195"/>
      <c r="D398" s="196"/>
      <c r="E398" s="195"/>
      <c r="F398" s="197"/>
      <c r="G398" s="198"/>
      <c r="H398" s="198"/>
      <c r="I398" s="199"/>
      <c r="J398" s="195"/>
      <c r="K398" s="195"/>
      <c r="L398" s="195"/>
      <c r="M398" s="195"/>
      <c r="N398" s="199"/>
      <c r="O398" s="195"/>
      <c r="S398" s="32"/>
      <c r="T398" s="32"/>
      <c r="U398" s="32"/>
      <c r="V398" s="32"/>
    </row>
    <row r="399" ht="20.25" customHeight="1">
      <c r="A399" s="194"/>
      <c r="B399" s="195"/>
      <c r="C399" s="195"/>
      <c r="D399" s="196"/>
      <c r="E399" s="195"/>
      <c r="F399" s="197"/>
      <c r="G399" s="198"/>
      <c r="H399" s="198"/>
      <c r="I399" s="199"/>
      <c r="J399" s="195"/>
      <c r="K399" s="195"/>
      <c r="L399" s="195"/>
      <c r="M399" s="195"/>
      <c r="N399" s="199"/>
      <c r="O399" s="195"/>
      <c r="S399" s="32"/>
      <c r="T399" s="32"/>
      <c r="U399" s="32"/>
      <c r="V399" s="32"/>
    </row>
    <row r="400" ht="20.25" customHeight="1">
      <c r="A400" s="194"/>
      <c r="B400" s="195"/>
      <c r="C400" s="195"/>
      <c r="D400" s="196"/>
      <c r="E400" s="195"/>
      <c r="F400" s="197"/>
      <c r="G400" s="198"/>
      <c r="H400" s="198"/>
      <c r="I400" s="199"/>
      <c r="J400" s="195"/>
      <c r="K400" s="195"/>
      <c r="L400" s="195"/>
      <c r="M400" s="195"/>
      <c r="N400" s="199"/>
      <c r="O400" s="195"/>
      <c r="S400" s="32"/>
      <c r="T400" s="32"/>
      <c r="U400" s="32"/>
      <c r="V400" s="32"/>
    </row>
    <row r="401" ht="20.25" customHeight="1">
      <c r="A401" s="194"/>
      <c r="B401" s="195"/>
      <c r="C401" s="195"/>
      <c r="D401" s="196"/>
      <c r="E401" s="195"/>
      <c r="F401" s="197"/>
      <c r="G401" s="198"/>
      <c r="H401" s="198"/>
      <c r="I401" s="199"/>
      <c r="J401" s="195"/>
      <c r="K401" s="195"/>
      <c r="L401" s="195"/>
      <c r="M401" s="195"/>
      <c r="N401" s="199"/>
      <c r="O401" s="195"/>
      <c r="S401" s="32"/>
      <c r="T401" s="32"/>
      <c r="U401" s="32"/>
      <c r="V401" s="32"/>
    </row>
    <row r="402" ht="20.25" customHeight="1">
      <c r="A402" s="194"/>
      <c r="B402" s="195"/>
      <c r="C402" s="195"/>
      <c r="D402" s="196"/>
      <c r="E402" s="195"/>
      <c r="F402" s="197"/>
      <c r="G402" s="198"/>
      <c r="H402" s="198"/>
      <c r="I402" s="199"/>
      <c r="J402" s="195"/>
      <c r="K402" s="195"/>
      <c r="L402" s="195"/>
      <c r="M402" s="195"/>
      <c r="N402" s="199"/>
      <c r="O402" s="195"/>
      <c r="S402" s="32"/>
      <c r="T402" s="32"/>
      <c r="U402" s="32"/>
      <c r="V402" s="32"/>
    </row>
    <row r="403" ht="20.25" customHeight="1">
      <c r="A403" s="194"/>
      <c r="B403" s="195"/>
      <c r="C403" s="195"/>
      <c r="D403" s="196"/>
      <c r="E403" s="195"/>
      <c r="F403" s="197"/>
      <c r="G403" s="198"/>
      <c r="H403" s="198"/>
      <c r="I403" s="199"/>
      <c r="J403" s="195"/>
      <c r="K403" s="195"/>
      <c r="L403" s="195"/>
      <c r="M403" s="195"/>
      <c r="N403" s="199"/>
      <c r="O403" s="195"/>
      <c r="S403" s="32"/>
      <c r="T403" s="32"/>
      <c r="U403" s="32"/>
      <c r="V403" s="32"/>
    </row>
    <row r="404" ht="20.25" customHeight="1">
      <c r="A404" s="194"/>
      <c r="B404" s="195"/>
      <c r="C404" s="195"/>
      <c r="D404" s="196"/>
      <c r="E404" s="195"/>
      <c r="F404" s="197"/>
      <c r="G404" s="198"/>
      <c r="H404" s="198"/>
      <c r="I404" s="199"/>
      <c r="J404" s="195"/>
      <c r="K404" s="195"/>
      <c r="L404" s="195"/>
      <c r="M404" s="195"/>
      <c r="N404" s="199"/>
      <c r="O404" s="195"/>
      <c r="S404" s="32"/>
      <c r="T404" s="32"/>
      <c r="U404" s="32"/>
      <c r="V404" s="32"/>
    </row>
    <row r="405" ht="20.25" customHeight="1">
      <c r="A405" s="194"/>
      <c r="B405" s="195"/>
      <c r="C405" s="195"/>
      <c r="D405" s="196"/>
      <c r="E405" s="195"/>
      <c r="F405" s="197"/>
      <c r="G405" s="198"/>
      <c r="H405" s="198"/>
      <c r="I405" s="199"/>
      <c r="J405" s="195"/>
      <c r="K405" s="195"/>
      <c r="L405" s="195"/>
      <c r="M405" s="195"/>
      <c r="N405" s="199"/>
      <c r="O405" s="195"/>
      <c r="S405" s="32"/>
      <c r="T405" s="32"/>
      <c r="U405" s="32"/>
      <c r="V405" s="32"/>
    </row>
    <row r="406" ht="20.25" customHeight="1">
      <c r="A406" s="194"/>
      <c r="B406" s="195"/>
      <c r="C406" s="195"/>
      <c r="D406" s="196"/>
      <c r="E406" s="195"/>
      <c r="F406" s="197"/>
      <c r="G406" s="198"/>
      <c r="H406" s="198"/>
      <c r="I406" s="199"/>
      <c r="J406" s="195"/>
      <c r="K406" s="195"/>
      <c r="L406" s="195"/>
      <c r="M406" s="195"/>
      <c r="N406" s="199"/>
      <c r="O406" s="195"/>
      <c r="S406" s="32"/>
      <c r="T406" s="32"/>
      <c r="U406" s="32"/>
      <c r="V406" s="32"/>
    </row>
    <row r="407" ht="20.25" customHeight="1">
      <c r="A407" s="194"/>
      <c r="B407" s="195"/>
      <c r="C407" s="195"/>
      <c r="D407" s="196"/>
      <c r="E407" s="195"/>
      <c r="F407" s="197"/>
      <c r="G407" s="198"/>
      <c r="H407" s="198"/>
      <c r="I407" s="199"/>
      <c r="J407" s="195"/>
      <c r="K407" s="195"/>
      <c r="L407" s="195"/>
      <c r="M407" s="195"/>
      <c r="N407" s="199"/>
      <c r="O407" s="195"/>
      <c r="S407" s="32"/>
      <c r="T407" s="32"/>
      <c r="U407" s="32"/>
      <c r="V407" s="32"/>
    </row>
    <row r="408" ht="20.25" customHeight="1">
      <c r="A408" s="194"/>
      <c r="B408" s="195"/>
      <c r="C408" s="195"/>
      <c r="D408" s="196"/>
      <c r="E408" s="195"/>
      <c r="F408" s="197"/>
      <c r="G408" s="198"/>
      <c r="H408" s="198"/>
      <c r="I408" s="199"/>
      <c r="J408" s="195"/>
      <c r="K408" s="195"/>
      <c r="L408" s="195"/>
      <c r="M408" s="195"/>
      <c r="N408" s="199"/>
      <c r="O408" s="195"/>
      <c r="S408" s="32"/>
      <c r="T408" s="32"/>
      <c r="U408" s="32"/>
      <c r="V408" s="32"/>
    </row>
    <row r="409" ht="20.25" customHeight="1">
      <c r="A409" s="194"/>
      <c r="B409" s="195"/>
      <c r="C409" s="195"/>
      <c r="D409" s="196"/>
      <c r="E409" s="195"/>
      <c r="F409" s="197"/>
      <c r="G409" s="198"/>
      <c r="H409" s="198"/>
      <c r="I409" s="199"/>
      <c r="J409" s="195"/>
      <c r="K409" s="195"/>
      <c r="L409" s="195"/>
      <c r="M409" s="195"/>
      <c r="N409" s="199"/>
      <c r="O409" s="195"/>
      <c r="S409" s="32"/>
      <c r="T409" s="32"/>
      <c r="U409" s="32"/>
      <c r="V409" s="32"/>
    </row>
    <row r="410" ht="20.25" customHeight="1">
      <c r="A410" s="194"/>
      <c r="B410" s="195"/>
      <c r="C410" s="195"/>
      <c r="D410" s="196"/>
      <c r="E410" s="195"/>
      <c r="F410" s="197"/>
      <c r="G410" s="198"/>
      <c r="H410" s="198"/>
      <c r="I410" s="199"/>
      <c r="J410" s="195"/>
      <c r="K410" s="195"/>
      <c r="L410" s="195"/>
      <c r="M410" s="195"/>
      <c r="N410" s="199"/>
      <c r="O410" s="195"/>
      <c r="S410" s="32"/>
      <c r="T410" s="32"/>
      <c r="U410" s="32"/>
      <c r="V410" s="32"/>
    </row>
    <row r="411" ht="20.25" customHeight="1">
      <c r="A411" s="194"/>
      <c r="B411" s="195"/>
      <c r="C411" s="195"/>
      <c r="D411" s="196"/>
      <c r="E411" s="195"/>
      <c r="F411" s="197"/>
      <c r="G411" s="198"/>
      <c r="H411" s="198"/>
      <c r="I411" s="199"/>
      <c r="J411" s="195"/>
      <c r="K411" s="195"/>
      <c r="L411" s="195"/>
      <c r="M411" s="195"/>
      <c r="N411" s="199"/>
      <c r="O411" s="195"/>
      <c r="S411" s="32"/>
      <c r="T411" s="32"/>
      <c r="U411" s="32"/>
      <c r="V411" s="32"/>
    </row>
    <row r="412" ht="20.25" customHeight="1">
      <c r="A412" s="194"/>
      <c r="B412" s="195"/>
      <c r="C412" s="195"/>
      <c r="D412" s="196"/>
      <c r="E412" s="195"/>
      <c r="F412" s="197"/>
      <c r="G412" s="198"/>
      <c r="H412" s="198"/>
      <c r="I412" s="199"/>
      <c r="J412" s="195"/>
      <c r="K412" s="195"/>
      <c r="L412" s="195"/>
      <c r="M412" s="195"/>
      <c r="N412" s="199"/>
      <c r="O412" s="195"/>
      <c r="S412" s="32"/>
      <c r="T412" s="32"/>
      <c r="U412" s="32"/>
      <c r="V412" s="32"/>
    </row>
    <row r="413" ht="20.25" customHeight="1">
      <c r="A413" s="194"/>
      <c r="B413" s="195"/>
      <c r="C413" s="195"/>
      <c r="D413" s="196"/>
      <c r="E413" s="195"/>
      <c r="F413" s="197"/>
      <c r="G413" s="198"/>
      <c r="H413" s="198"/>
      <c r="I413" s="199"/>
      <c r="J413" s="195"/>
      <c r="K413" s="195"/>
      <c r="L413" s="195"/>
      <c r="M413" s="195"/>
      <c r="N413" s="199"/>
      <c r="O413" s="195"/>
      <c r="S413" s="32"/>
      <c r="T413" s="32"/>
      <c r="U413" s="32"/>
      <c r="V413" s="32"/>
    </row>
    <row r="414" ht="20.25" customHeight="1">
      <c r="A414" s="194"/>
      <c r="B414" s="195"/>
      <c r="C414" s="195"/>
      <c r="D414" s="196"/>
      <c r="E414" s="195"/>
      <c r="F414" s="197"/>
      <c r="G414" s="198"/>
      <c r="H414" s="198"/>
      <c r="I414" s="199"/>
      <c r="J414" s="195"/>
      <c r="K414" s="195"/>
      <c r="L414" s="195"/>
      <c r="M414" s="195"/>
      <c r="N414" s="199"/>
      <c r="O414" s="195"/>
      <c r="S414" s="32"/>
      <c r="T414" s="32"/>
      <c r="U414" s="32"/>
      <c r="V414" s="32"/>
    </row>
    <row r="415" ht="20.25" customHeight="1">
      <c r="A415" s="194"/>
      <c r="B415" s="195"/>
      <c r="C415" s="195"/>
      <c r="D415" s="196"/>
      <c r="E415" s="195"/>
      <c r="F415" s="197"/>
      <c r="G415" s="198"/>
      <c r="H415" s="198"/>
      <c r="I415" s="199"/>
      <c r="J415" s="195"/>
      <c r="K415" s="195"/>
      <c r="L415" s="195"/>
      <c r="M415" s="195"/>
      <c r="N415" s="199"/>
      <c r="O415" s="195"/>
      <c r="S415" s="32"/>
      <c r="T415" s="32"/>
      <c r="U415" s="32"/>
      <c r="V415" s="32"/>
    </row>
    <row r="416" ht="20.25" customHeight="1">
      <c r="A416" s="194"/>
      <c r="B416" s="195"/>
      <c r="C416" s="195"/>
      <c r="D416" s="196"/>
      <c r="E416" s="195"/>
      <c r="F416" s="197"/>
      <c r="G416" s="198"/>
      <c r="H416" s="198"/>
      <c r="I416" s="199"/>
      <c r="J416" s="195"/>
      <c r="K416" s="195"/>
      <c r="L416" s="195"/>
      <c r="M416" s="195"/>
      <c r="N416" s="199"/>
      <c r="O416" s="195"/>
      <c r="S416" s="32"/>
      <c r="T416" s="32"/>
      <c r="U416" s="32"/>
      <c r="V416" s="32"/>
    </row>
    <row r="417" ht="20.25" customHeight="1">
      <c r="A417" s="194"/>
      <c r="B417" s="195"/>
      <c r="C417" s="195"/>
      <c r="D417" s="196"/>
      <c r="E417" s="195"/>
      <c r="F417" s="197"/>
      <c r="G417" s="198"/>
      <c r="H417" s="198"/>
      <c r="I417" s="199"/>
      <c r="J417" s="195"/>
      <c r="K417" s="195"/>
      <c r="L417" s="195"/>
      <c r="M417" s="195"/>
      <c r="N417" s="199"/>
      <c r="O417" s="195"/>
      <c r="S417" s="32"/>
      <c r="T417" s="32"/>
      <c r="U417" s="32"/>
      <c r="V417" s="32"/>
    </row>
    <row r="418" ht="20.25" customHeight="1">
      <c r="A418" s="194"/>
      <c r="B418" s="195"/>
      <c r="C418" s="195"/>
      <c r="D418" s="196"/>
      <c r="E418" s="195"/>
      <c r="F418" s="197"/>
      <c r="G418" s="198"/>
      <c r="H418" s="198"/>
      <c r="I418" s="199"/>
      <c r="J418" s="195"/>
      <c r="K418" s="195"/>
      <c r="L418" s="195"/>
      <c r="M418" s="195"/>
      <c r="N418" s="199"/>
      <c r="O418" s="195"/>
      <c r="S418" s="32"/>
      <c r="T418" s="32"/>
      <c r="U418" s="32"/>
      <c r="V418" s="32"/>
    </row>
    <row r="419" ht="20.25" customHeight="1">
      <c r="A419" s="194"/>
      <c r="B419" s="195"/>
      <c r="C419" s="195"/>
      <c r="D419" s="196"/>
      <c r="E419" s="195"/>
      <c r="F419" s="197"/>
      <c r="G419" s="198"/>
      <c r="H419" s="198"/>
      <c r="I419" s="199"/>
      <c r="J419" s="195"/>
      <c r="K419" s="195"/>
      <c r="L419" s="195"/>
      <c r="M419" s="195"/>
      <c r="N419" s="199"/>
      <c r="O419" s="195"/>
      <c r="S419" s="32"/>
      <c r="T419" s="32"/>
      <c r="U419" s="32"/>
      <c r="V419" s="32"/>
    </row>
    <row r="420" ht="20.25" customHeight="1">
      <c r="A420" s="194"/>
      <c r="B420" s="195"/>
      <c r="C420" s="195"/>
      <c r="D420" s="196"/>
      <c r="E420" s="195"/>
      <c r="F420" s="197"/>
      <c r="G420" s="198"/>
      <c r="H420" s="198"/>
      <c r="I420" s="199"/>
      <c r="J420" s="195"/>
      <c r="K420" s="195"/>
      <c r="L420" s="195"/>
      <c r="M420" s="195"/>
      <c r="N420" s="199"/>
      <c r="O420" s="195"/>
      <c r="S420" s="32"/>
      <c r="T420" s="32"/>
      <c r="U420" s="32"/>
      <c r="V420" s="32"/>
    </row>
    <row r="421" ht="20.25" customHeight="1">
      <c r="A421" s="194"/>
      <c r="B421" s="195"/>
      <c r="C421" s="195"/>
      <c r="D421" s="196"/>
      <c r="E421" s="195"/>
      <c r="F421" s="197"/>
      <c r="G421" s="198"/>
      <c r="H421" s="198"/>
      <c r="I421" s="199"/>
      <c r="J421" s="195"/>
      <c r="K421" s="195"/>
      <c r="L421" s="195"/>
      <c r="M421" s="195"/>
      <c r="N421" s="199"/>
      <c r="O421" s="195"/>
      <c r="S421" s="32"/>
      <c r="T421" s="32"/>
      <c r="U421" s="32"/>
      <c r="V421" s="32"/>
    </row>
    <row r="422" ht="20.25" customHeight="1">
      <c r="A422" s="194"/>
      <c r="B422" s="195"/>
      <c r="C422" s="195"/>
      <c r="D422" s="196"/>
      <c r="E422" s="195"/>
      <c r="F422" s="197"/>
      <c r="G422" s="198"/>
      <c r="H422" s="198"/>
      <c r="I422" s="199"/>
      <c r="J422" s="195"/>
      <c r="K422" s="195"/>
      <c r="L422" s="195"/>
      <c r="M422" s="195"/>
      <c r="N422" s="199"/>
      <c r="O422" s="195"/>
      <c r="S422" s="32"/>
      <c r="T422" s="32"/>
      <c r="U422" s="32"/>
      <c r="V422" s="32"/>
    </row>
    <row r="423" ht="20.25" customHeight="1">
      <c r="A423" s="194"/>
      <c r="B423" s="195"/>
      <c r="C423" s="195"/>
      <c r="D423" s="196"/>
      <c r="E423" s="195"/>
      <c r="F423" s="197"/>
      <c r="G423" s="198"/>
      <c r="H423" s="198"/>
      <c r="I423" s="199"/>
      <c r="J423" s="195"/>
      <c r="K423" s="195"/>
      <c r="L423" s="195"/>
      <c r="M423" s="195"/>
      <c r="N423" s="199"/>
      <c r="O423" s="195"/>
      <c r="S423" s="32"/>
      <c r="T423" s="32"/>
      <c r="U423" s="32"/>
      <c r="V423" s="32"/>
    </row>
    <row r="424" ht="20.25" customHeight="1">
      <c r="A424" s="194"/>
      <c r="B424" s="195"/>
      <c r="C424" s="195"/>
      <c r="D424" s="196"/>
      <c r="E424" s="195"/>
      <c r="F424" s="197"/>
      <c r="G424" s="198"/>
      <c r="H424" s="198"/>
      <c r="I424" s="199"/>
      <c r="J424" s="195"/>
      <c r="K424" s="195"/>
      <c r="L424" s="195"/>
      <c r="M424" s="195"/>
      <c r="N424" s="199"/>
      <c r="O424" s="195"/>
      <c r="S424" s="32"/>
      <c r="T424" s="32"/>
      <c r="U424" s="32"/>
      <c r="V424" s="32"/>
    </row>
    <row r="425" ht="20.25" customHeight="1">
      <c r="A425" s="194"/>
      <c r="B425" s="195"/>
      <c r="C425" s="195"/>
      <c r="D425" s="196"/>
      <c r="E425" s="195"/>
      <c r="F425" s="197"/>
      <c r="G425" s="198"/>
      <c r="H425" s="198"/>
      <c r="I425" s="199"/>
      <c r="J425" s="195"/>
      <c r="K425" s="195"/>
      <c r="L425" s="195"/>
      <c r="M425" s="195"/>
      <c r="N425" s="199"/>
      <c r="O425" s="195"/>
      <c r="S425" s="32"/>
      <c r="T425" s="32"/>
      <c r="U425" s="32"/>
      <c r="V425" s="32"/>
    </row>
    <row r="426" ht="20.25" customHeight="1">
      <c r="A426" s="194"/>
      <c r="B426" s="195"/>
      <c r="C426" s="195"/>
      <c r="D426" s="196"/>
      <c r="E426" s="195"/>
      <c r="F426" s="197"/>
      <c r="G426" s="198"/>
      <c r="H426" s="198"/>
      <c r="I426" s="199"/>
      <c r="J426" s="195"/>
      <c r="K426" s="195"/>
      <c r="L426" s="195"/>
      <c r="M426" s="195"/>
      <c r="N426" s="199"/>
      <c r="O426" s="195"/>
      <c r="S426" s="32"/>
      <c r="T426" s="32"/>
      <c r="U426" s="32"/>
      <c r="V426" s="32"/>
    </row>
    <row r="427" ht="20.25" customHeight="1">
      <c r="A427" s="194"/>
      <c r="B427" s="195"/>
      <c r="C427" s="195"/>
      <c r="D427" s="196"/>
      <c r="E427" s="195"/>
      <c r="F427" s="197"/>
      <c r="G427" s="198"/>
      <c r="H427" s="198"/>
      <c r="I427" s="199"/>
      <c r="J427" s="195"/>
      <c r="K427" s="195"/>
      <c r="L427" s="195"/>
      <c r="M427" s="195"/>
      <c r="N427" s="199"/>
      <c r="O427" s="195"/>
      <c r="S427" s="32"/>
      <c r="T427" s="32"/>
      <c r="U427" s="32"/>
      <c r="V427" s="32"/>
    </row>
    <row r="428" ht="20.25" customHeight="1">
      <c r="A428" s="194"/>
      <c r="B428" s="195"/>
      <c r="C428" s="195"/>
      <c r="D428" s="196"/>
      <c r="E428" s="195"/>
      <c r="F428" s="197"/>
      <c r="G428" s="198"/>
      <c r="H428" s="198"/>
      <c r="I428" s="199"/>
      <c r="J428" s="195"/>
      <c r="K428" s="195"/>
      <c r="L428" s="195"/>
      <c r="M428" s="195"/>
      <c r="N428" s="199"/>
      <c r="O428" s="195"/>
      <c r="S428" s="32"/>
      <c r="T428" s="32"/>
      <c r="U428" s="32"/>
      <c r="V428" s="32"/>
    </row>
    <row r="429" ht="20.25" customHeight="1">
      <c r="A429" s="194"/>
      <c r="B429" s="195"/>
      <c r="C429" s="195"/>
      <c r="D429" s="196"/>
      <c r="E429" s="195"/>
      <c r="F429" s="197"/>
      <c r="G429" s="198"/>
      <c r="H429" s="198"/>
      <c r="I429" s="199"/>
      <c r="J429" s="195"/>
      <c r="K429" s="195"/>
      <c r="L429" s="195"/>
      <c r="M429" s="195"/>
      <c r="N429" s="199"/>
      <c r="O429" s="195"/>
      <c r="S429" s="32"/>
      <c r="T429" s="32"/>
      <c r="U429" s="32"/>
      <c r="V429" s="32"/>
    </row>
    <row r="430" ht="20.25" customHeight="1">
      <c r="A430" s="194"/>
      <c r="B430" s="195"/>
      <c r="C430" s="195"/>
      <c r="D430" s="196"/>
      <c r="E430" s="195"/>
      <c r="F430" s="197"/>
      <c r="G430" s="198"/>
      <c r="H430" s="198"/>
      <c r="I430" s="199"/>
      <c r="J430" s="195"/>
      <c r="K430" s="195"/>
      <c r="L430" s="195"/>
      <c r="M430" s="195"/>
      <c r="N430" s="199"/>
      <c r="O430" s="195"/>
      <c r="S430" s="32"/>
      <c r="T430" s="32"/>
      <c r="U430" s="32"/>
      <c r="V430" s="32"/>
    </row>
    <row r="431" ht="20.25" customHeight="1">
      <c r="A431" s="194"/>
      <c r="B431" s="195"/>
      <c r="C431" s="195"/>
      <c r="D431" s="196"/>
      <c r="E431" s="195"/>
      <c r="F431" s="197"/>
      <c r="G431" s="198"/>
      <c r="H431" s="198"/>
      <c r="I431" s="199"/>
      <c r="J431" s="195"/>
      <c r="K431" s="195"/>
      <c r="L431" s="195"/>
      <c r="M431" s="195"/>
      <c r="N431" s="199"/>
      <c r="O431" s="195"/>
      <c r="S431" s="32"/>
      <c r="T431" s="32"/>
      <c r="U431" s="32"/>
      <c r="V431" s="32"/>
    </row>
    <row r="432" ht="20.25" customHeight="1">
      <c r="A432" s="194"/>
      <c r="B432" s="195"/>
      <c r="C432" s="195"/>
      <c r="D432" s="196"/>
      <c r="E432" s="195"/>
      <c r="F432" s="197"/>
      <c r="G432" s="198"/>
      <c r="H432" s="198"/>
      <c r="I432" s="199"/>
      <c r="J432" s="195"/>
      <c r="K432" s="195"/>
      <c r="L432" s="195"/>
      <c r="M432" s="195"/>
      <c r="N432" s="199"/>
      <c r="O432" s="195"/>
      <c r="S432" s="32"/>
      <c r="T432" s="32"/>
      <c r="U432" s="32"/>
      <c r="V432" s="32"/>
    </row>
    <row r="433" ht="20.25" customHeight="1">
      <c r="A433" s="194"/>
      <c r="B433" s="195"/>
      <c r="C433" s="195"/>
      <c r="D433" s="196"/>
      <c r="E433" s="195"/>
      <c r="F433" s="197"/>
      <c r="G433" s="198"/>
      <c r="H433" s="198"/>
      <c r="I433" s="199"/>
      <c r="J433" s="195"/>
      <c r="K433" s="195"/>
      <c r="L433" s="195"/>
      <c r="M433" s="195"/>
      <c r="N433" s="199"/>
      <c r="O433" s="195"/>
      <c r="S433" s="32"/>
      <c r="T433" s="32"/>
      <c r="U433" s="32"/>
      <c r="V433" s="32"/>
    </row>
    <row r="434" ht="20.25" customHeight="1">
      <c r="A434" s="194"/>
      <c r="B434" s="195"/>
      <c r="C434" s="195"/>
      <c r="D434" s="196"/>
      <c r="E434" s="195"/>
      <c r="F434" s="197"/>
      <c r="G434" s="198"/>
      <c r="H434" s="198"/>
      <c r="I434" s="199"/>
      <c r="J434" s="195"/>
      <c r="K434" s="195"/>
      <c r="L434" s="195"/>
      <c r="M434" s="195"/>
      <c r="N434" s="199"/>
      <c r="O434" s="195"/>
      <c r="S434" s="32"/>
      <c r="T434" s="32"/>
      <c r="U434" s="32"/>
      <c r="V434" s="32"/>
    </row>
    <row r="435" ht="20.25" customHeight="1">
      <c r="A435" s="194"/>
      <c r="B435" s="195"/>
      <c r="C435" s="195"/>
      <c r="D435" s="196"/>
      <c r="E435" s="195"/>
      <c r="F435" s="197"/>
      <c r="G435" s="198"/>
      <c r="H435" s="198"/>
      <c r="I435" s="199"/>
      <c r="J435" s="195"/>
      <c r="K435" s="195"/>
      <c r="L435" s="195"/>
      <c r="M435" s="195"/>
      <c r="N435" s="199"/>
      <c r="O435" s="195"/>
      <c r="S435" s="32"/>
      <c r="T435" s="32"/>
      <c r="U435" s="32"/>
      <c r="V435" s="32"/>
    </row>
    <row r="436" ht="20.25" customHeight="1">
      <c r="A436" s="194"/>
      <c r="B436" s="195"/>
      <c r="C436" s="195"/>
      <c r="D436" s="196"/>
      <c r="E436" s="195"/>
      <c r="F436" s="197"/>
      <c r="G436" s="198"/>
      <c r="H436" s="198"/>
      <c r="I436" s="199"/>
      <c r="J436" s="195"/>
      <c r="K436" s="195"/>
      <c r="L436" s="195"/>
      <c r="M436" s="195"/>
      <c r="N436" s="199"/>
      <c r="O436" s="195"/>
      <c r="S436" s="32"/>
      <c r="T436" s="32"/>
      <c r="U436" s="32"/>
      <c r="V436" s="32"/>
    </row>
    <row r="437" ht="20.25" customHeight="1">
      <c r="A437" s="194"/>
      <c r="B437" s="195"/>
      <c r="C437" s="195"/>
      <c r="D437" s="196"/>
      <c r="E437" s="195"/>
      <c r="F437" s="197"/>
      <c r="G437" s="198"/>
      <c r="H437" s="198"/>
      <c r="I437" s="199"/>
      <c r="J437" s="195"/>
      <c r="K437" s="195"/>
      <c r="L437" s="195"/>
      <c r="M437" s="195"/>
      <c r="N437" s="199"/>
      <c r="O437" s="195"/>
      <c r="S437" s="32"/>
      <c r="T437" s="32"/>
      <c r="U437" s="32"/>
      <c r="V437" s="32"/>
    </row>
    <row r="438" ht="20.25" customHeight="1">
      <c r="A438" s="194"/>
      <c r="B438" s="195"/>
      <c r="C438" s="195"/>
      <c r="D438" s="196"/>
      <c r="E438" s="195"/>
      <c r="F438" s="197"/>
      <c r="G438" s="198"/>
      <c r="H438" s="198"/>
      <c r="I438" s="199"/>
      <c r="J438" s="195"/>
      <c r="K438" s="195"/>
      <c r="L438" s="195"/>
      <c r="M438" s="195"/>
      <c r="N438" s="199"/>
      <c r="O438" s="195"/>
      <c r="S438" s="32"/>
      <c r="T438" s="32"/>
      <c r="U438" s="32"/>
      <c r="V438" s="32"/>
    </row>
    <row r="439" ht="20.25" customHeight="1">
      <c r="A439" s="194"/>
      <c r="B439" s="195"/>
      <c r="C439" s="195"/>
      <c r="D439" s="196"/>
      <c r="E439" s="195"/>
      <c r="F439" s="197"/>
      <c r="G439" s="198"/>
      <c r="H439" s="198"/>
      <c r="I439" s="199"/>
      <c r="J439" s="195"/>
      <c r="K439" s="195"/>
      <c r="L439" s="195"/>
      <c r="M439" s="195"/>
      <c r="N439" s="199"/>
      <c r="O439" s="195"/>
      <c r="S439" s="32"/>
      <c r="T439" s="32"/>
      <c r="U439" s="32"/>
      <c r="V439" s="32"/>
    </row>
    <row r="440" ht="20.25" customHeight="1">
      <c r="A440" s="194"/>
      <c r="B440" s="195"/>
      <c r="C440" s="195"/>
      <c r="D440" s="196"/>
      <c r="E440" s="195"/>
      <c r="F440" s="197"/>
      <c r="G440" s="198"/>
      <c r="H440" s="198"/>
      <c r="I440" s="199"/>
      <c r="J440" s="195"/>
      <c r="K440" s="195"/>
      <c r="L440" s="195"/>
      <c r="M440" s="195"/>
      <c r="N440" s="199"/>
      <c r="O440" s="195"/>
      <c r="S440" s="32"/>
      <c r="T440" s="32"/>
      <c r="U440" s="32"/>
      <c r="V440" s="32"/>
    </row>
    <row r="441" ht="20.25" customHeight="1">
      <c r="A441" s="194"/>
      <c r="B441" s="195"/>
      <c r="C441" s="195"/>
      <c r="D441" s="196"/>
      <c r="E441" s="195"/>
      <c r="F441" s="197"/>
      <c r="G441" s="198"/>
      <c r="H441" s="198"/>
      <c r="I441" s="199"/>
      <c r="J441" s="195"/>
      <c r="K441" s="195"/>
      <c r="L441" s="195"/>
      <c r="M441" s="195"/>
      <c r="N441" s="199"/>
      <c r="O441" s="195"/>
      <c r="S441" s="32"/>
      <c r="T441" s="32"/>
      <c r="U441" s="32"/>
      <c r="V441" s="32"/>
    </row>
    <row r="442" ht="20.25" customHeight="1">
      <c r="A442" s="194"/>
      <c r="B442" s="195"/>
      <c r="C442" s="195"/>
      <c r="D442" s="196"/>
      <c r="E442" s="195"/>
      <c r="F442" s="197"/>
      <c r="G442" s="198"/>
      <c r="H442" s="198"/>
      <c r="I442" s="199"/>
      <c r="J442" s="195"/>
      <c r="K442" s="195"/>
      <c r="L442" s="195"/>
      <c r="M442" s="195"/>
      <c r="N442" s="199"/>
      <c r="O442" s="195"/>
      <c r="S442" s="32"/>
      <c r="T442" s="32"/>
      <c r="U442" s="32"/>
      <c r="V442" s="32"/>
    </row>
    <row r="443" ht="20.25" customHeight="1">
      <c r="A443" s="194"/>
      <c r="B443" s="195"/>
      <c r="C443" s="195"/>
      <c r="D443" s="196"/>
      <c r="E443" s="195"/>
      <c r="F443" s="197"/>
      <c r="G443" s="198"/>
      <c r="H443" s="198"/>
      <c r="I443" s="199"/>
      <c r="J443" s="195"/>
      <c r="K443" s="195"/>
      <c r="L443" s="195"/>
      <c r="M443" s="195"/>
      <c r="N443" s="199"/>
      <c r="O443" s="195"/>
      <c r="S443" s="32"/>
      <c r="T443" s="32"/>
      <c r="U443" s="32"/>
      <c r="V443" s="32"/>
    </row>
    <row r="444" ht="20.25" customHeight="1">
      <c r="A444" s="194"/>
      <c r="B444" s="195"/>
      <c r="C444" s="195"/>
      <c r="D444" s="196"/>
      <c r="E444" s="195"/>
      <c r="F444" s="197"/>
      <c r="G444" s="198"/>
      <c r="H444" s="198"/>
      <c r="I444" s="199"/>
      <c r="J444" s="195"/>
      <c r="K444" s="195"/>
      <c r="L444" s="195"/>
      <c r="M444" s="195"/>
      <c r="N444" s="199"/>
      <c r="O444" s="195"/>
      <c r="S444" s="32"/>
      <c r="T444" s="32"/>
      <c r="U444" s="32"/>
      <c r="V444" s="32"/>
    </row>
    <row r="445" ht="20.25" customHeight="1">
      <c r="A445" s="194"/>
      <c r="B445" s="195"/>
      <c r="C445" s="195"/>
      <c r="D445" s="196"/>
      <c r="E445" s="195"/>
      <c r="F445" s="197"/>
      <c r="G445" s="198"/>
      <c r="H445" s="198"/>
      <c r="I445" s="199"/>
      <c r="J445" s="195"/>
      <c r="K445" s="195"/>
      <c r="L445" s="195"/>
      <c r="M445" s="195"/>
      <c r="N445" s="199"/>
      <c r="O445" s="195"/>
      <c r="S445" s="32"/>
      <c r="T445" s="32"/>
      <c r="U445" s="32"/>
      <c r="V445" s="32"/>
    </row>
    <row r="446" ht="20.25" customHeight="1">
      <c r="A446" s="194"/>
      <c r="B446" s="195"/>
      <c r="C446" s="195"/>
      <c r="D446" s="196"/>
      <c r="E446" s="195"/>
      <c r="F446" s="197"/>
      <c r="G446" s="198"/>
      <c r="H446" s="198"/>
      <c r="I446" s="199"/>
      <c r="J446" s="195"/>
      <c r="K446" s="195"/>
      <c r="L446" s="195"/>
      <c r="M446" s="195"/>
      <c r="N446" s="199"/>
      <c r="O446" s="195"/>
      <c r="S446" s="32"/>
      <c r="T446" s="32"/>
      <c r="U446" s="32"/>
      <c r="V446" s="32"/>
    </row>
    <row r="447" ht="20.25" customHeight="1">
      <c r="A447" s="194"/>
      <c r="B447" s="195"/>
      <c r="C447" s="195"/>
      <c r="D447" s="196"/>
      <c r="E447" s="195"/>
      <c r="F447" s="197"/>
      <c r="G447" s="198"/>
      <c r="H447" s="198"/>
      <c r="I447" s="199"/>
      <c r="J447" s="195"/>
      <c r="K447" s="195"/>
      <c r="L447" s="195"/>
      <c r="M447" s="195"/>
      <c r="N447" s="199"/>
      <c r="O447" s="195"/>
      <c r="S447" s="32"/>
      <c r="T447" s="32"/>
      <c r="U447" s="32"/>
      <c r="V447" s="32"/>
    </row>
    <row r="448" ht="20.25" customHeight="1">
      <c r="A448" s="194"/>
      <c r="B448" s="195"/>
      <c r="C448" s="195"/>
      <c r="D448" s="196"/>
      <c r="E448" s="195"/>
      <c r="F448" s="197"/>
      <c r="G448" s="198"/>
      <c r="H448" s="198"/>
      <c r="I448" s="199"/>
      <c r="J448" s="195"/>
      <c r="K448" s="195"/>
      <c r="L448" s="195"/>
      <c r="M448" s="195"/>
      <c r="N448" s="199"/>
      <c r="O448" s="195"/>
      <c r="S448" s="32"/>
      <c r="T448" s="32"/>
      <c r="U448" s="32"/>
      <c r="V448" s="32"/>
    </row>
    <row r="449" ht="20.25" customHeight="1">
      <c r="A449" s="194"/>
      <c r="B449" s="195"/>
      <c r="C449" s="195"/>
      <c r="D449" s="196"/>
      <c r="E449" s="195"/>
      <c r="F449" s="197"/>
      <c r="G449" s="198"/>
      <c r="H449" s="198"/>
      <c r="I449" s="199"/>
      <c r="J449" s="195"/>
      <c r="K449" s="195"/>
      <c r="L449" s="195"/>
      <c r="M449" s="195"/>
      <c r="N449" s="199"/>
      <c r="O449" s="195"/>
      <c r="S449" s="32"/>
      <c r="T449" s="32"/>
      <c r="U449" s="32"/>
      <c r="V449" s="32"/>
    </row>
    <row r="450" ht="20.25" customHeight="1">
      <c r="A450" s="194"/>
      <c r="B450" s="195"/>
      <c r="C450" s="195"/>
      <c r="D450" s="196"/>
      <c r="E450" s="195"/>
      <c r="F450" s="197"/>
      <c r="G450" s="198"/>
      <c r="H450" s="198"/>
      <c r="I450" s="199"/>
      <c r="J450" s="195"/>
      <c r="K450" s="195"/>
      <c r="L450" s="195"/>
      <c r="M450" s="195"/>
      <c r="N450" s="199"/>
      <c r="O450" s="195"/>
      <c r="S450" s="32"/>
      <c r="T450" s="32"/>
      <c r="U450" s="32"/>
      <c r="V450" s="32"/>
    </row>
    <row r="451" ht="20.25" customHeight="1">
      <c r="A451" s="194"/>
      <c r="B451" s="195"/>
      <c r="C451" s="195"/>
      <c r="D451" s="196"/>
      <c r="E451" s="195"/>
      <c r="F451" s="197"/>
      <c r="G451" s="198"/>
      <c r="H451" s="198"/>
      <c r="I451" s="199"/>
      <c r="J451" s="195"/>
      <c r="K451" s="195"/>
      <c r="L451" s="195"/>
      <c r="M451" s="195"/>
      <c r="N451" s="199"/>
      <c r="O451" s="195"/>
      <c r="S451" s="32"/>
      <c r="T451" s="32"/>
      <c r="U451" s="32"/>
      <c r="V451" s="32"/>
    </row>
    <row r="452" ht="20.25" customHeight="1">
      <c r="A452" s="194"/>
      <c r="B452" s="195"/>
      <c r="C452" s="195"/>
      <c r="D452" s="196"/>
      <c r="E452" s="195"/>
      <c r="F452" s="197"/>
      <c r="G452" s="198"/>
      <c r="H452" s="198"/>
      <c r="I452" s="199"/>
      <c r="J452" s="195"/>
      <c r="K452" s="195"/>
      <c r="L452" s="195"/>
      <c r="M452" s="195"/>
      <c r="N452" s="199"/>
      <c r="O452" s="195"/>
      <c r="S452" s="32"/>
      <c r="T452" s="32"/>
      <c r="U452" s="32"/>
      <c r="V452" s="32"/>
    </row>
    <row r="453" ht="20.25" customHeight="1">
      <c r="A453" s="194"/>
      <c r="B453" s="195"/>
      <c r="C453" s="195"/>
      <c r="D453" s="196"/>
      <c r="E453" s="195"/>
      <c r="F453" s="197"/>
      <c r="G453" s="198"/>
      <c r="H453" s="198"/>
      <c r="I453" s="199"/>
      <c r="J453" s="195"/>
      <c r="K453" s="195"/>
      <c r="L453" s="195"/>
      <c r="M453" s="195"/>
      <c r="N453" s="199"/>
      <c r="O453" s="195"/>
      <c r="S453" s="32"/>
      <c r="T453" s="32"/>
      <c r="U453" s="32"/>
      <c r="V453" s="32"/>
    </row>
    <row r="454" ht="20.25" customHeight="1">
      <c r="A454" s="194"/>
      <c r="B454" s="195"/>
      <c r="C454" s="195"/>
      <c r="D454" s="196"/>
      <c r="E454" s="195"/>
      <c r="F454" s="197"/>
      <c r="G454" s="198"/>
      <c r="H454" s="198"/>
      <c r="I454" s="199"/>
      <c r="J454" s="195"/>
      <c r="K454" s="195"/>
      <c r="L454" s="195"/>
      <c r="M454" s="195"/>
      <c r="N454" s="199"/>
      <c r="O454" s="195"/>
      <c r="S454" s="32"/>
      <c r="T454" s="32"/>
      <c r="U454" s="32"/>
      <c r="V454" s="32"/>
    </row>
    <row r="455" ht="20.25" customHeight="1">
      <c r="A455" s="194"/>
      <c r="B455" s="195"/>
      <c r="C455" s="195"/>
      <c r="D455" s="196"/>
      <c r="E455" s="195"/>
      <c r="F455" s="197"/>
      <c r="G455" s="198"/>
      <c r="H455" s="198"/>
      <c r="I455" s="199"/>
      <c r="J455" s="195"/>
      <c r="K455" s="195"/>
      <c r="L455" s="195"/>
      <c r="M455" s="195"/>
      <c r="N455" s="199"/>
      <c r="O455" s="195"/>
      <c r="S455" s="32"/>
      <c r="T455" s="32"/>
      <c r="U455" s="32"/>
      <c r="V455" s="32"/>
    </row>
    <row r="456" ht="20.25" customHeight="1">
      <c r="A456" s="194"/>
      <c r="B456" s="195"/>
      <c r="C456" s="195"/>
      <c r="D456" s="196"/>
      <c r="E456" s="195"/>
      <c r="F456" s="197"/>
      <c r="G456" s="198"/>
      <c r="H456" s="198"/>
      <c r="I456" s="199"/>
      <c r="J456" s="195"/>
      <c r="K456" s="195"/>
      <c r="L456" s="195"/>
      <c r="M456" s="195"/>
      <c r="N456" s="199"/>
      <c r="O456" s="195"/>
      <c r="S456" s="32"/>
      <c r="T456" s="32"/>
      <c r="U456" s="32"/>
      <c r="V456" s="32"/>
    </row>
    <row r="457" ht="20.25" customHeight="1">
      <c r="A457" s="194"/>
      <c r="B457" s="195"/>
      <c r="C457" s="195"/>
      <c r="D457" s="196"/>
      <c r="E457" s="195"/>
      <c r="F457" s="197"/>
      <c r="G457" s="198"/>
      <c r="H457" s="198"/>
      <c r="I457" s="199"/>
      <c r="J457" s="195"/>
      <c r="K457" s="195"/>
      <c r="L457" s="195"/>
      <c r="M457" s="195"/>
      <c r="N457" s="199"/>
      <c r="O457" s="195"/>
      <c r="S457" s="32"/>
      <c r="T457" s="32"/>
      <c r="U457" s="32"/>
      <c r="V457" s="32"/>
    </row>
    <row r="458" ht="20.25" customHeight="1">
      <c r="A458" s="194"/>
      <c r="B458" s="195"/>
      <c r="C458" s="195"/>
      <c r="D458" s="196"/>
      <c r="E458" s="195"/>
      <c r="F458" s="197"/>
      <c r="G458" s="198"/>
      <c r="H458" s="198"/>
      <c r="I458" s="199"/>
      <c r="J458" s="195"/>
      <c r="K458" s="195"/>
      <c r="L458" s="195"/>
      <c r="M458" s="195"/>
      <c r="N458" s="199"/>
      <c r="O458" s="195"/>
      <c r="S458" s="32"/>
      <c r="T458" s="32"/>
      <c r="U458" s="32"/>
      <c r="V458" s="32"/>
    </row>
    <row r="459" ht="20.25" customHeight="1">
      <c r="A459" s="194"/>
      <c r="B459" s="195"/>
      <c r="C459" s="195"/>
      <c r="D459" s="196"/>
      <c r="E459" s="195"/>
      <c r="F459" s="197"/>
      <c r="G459" s="198"/>
      <c r="H459" s="198"/>
      <c r="I459" s="199"/>
      <c r="J459" s="195"/>
      <c r="K459" s="195"/>
      <c r="L459" s="195"/>
      <c r="M459" s="195"/>
      <c r="N459" s="199"/>
      <c r="O459" s="195"/>
      <c r="S459" s="32"/>
      <c r="T459" s="32"/>
      <c r="U459" s="32"/>
      <c r="V459" s="32"/>
    </row>
    <row r="460" ht="20.25" customHeight="1">
      <c r="A460" s="194"/>
      <c r="B460" s="195"/>
      <c r="C460" s="195"/>
      <c r="D460" s="196"/>
      <c r="E460" s="195"/>
      <c r="F460" s="197"/>
      <c r="G460" s="198"/>
      <c r="H460" s="198"/>
      <c r="I460" s="199"/>
      <c r="J460" s="195"/>
      <c r="K460" s="195"/>
      <c r="L460" s="195"/>
      <c r="M460" s="195"/>
      <c r="N460" s="199"/>
      <c r="O460" s="195"/>
      <c r="S460" s="32"/>
      <c r="T460" s="32"/>
      <c r="U460" s="32"/>
      <c r="V460" s="32"/>
    </row>
    <row r="461" ht="20.25" customHeight="1">
      <c r="A461" s="194"/>
      <c r="B461" s="195"/>
      <c r="C461" s="195"/>
      <c r="D461" s="196"/>
      <c r="E461" s="195"/>
      <c r="F461" s="197"/>
      <c r="G461" s="198"/>
      <c r="H461" s="198"/>
      <c r="I461" s="199"/>
      <c r="J461" s="195"/>
      <c r="K461" s="195"/>
      <c r="L461" s="195"/>
      <c r="M461" s="195"/>
      <c r="N461" s="199"/>
      <c r="O461" s="195"/>
      <c r="S461" s="32"/>
      <c r="T461" s="32"/>
      <c r="U461" s="32"/>
      <c r="V461" s="32"/>
    </row>
    <row r="462" ht="20.25" customHeight="1">
      <c r="A462" s="194"/>
      <c r="B462" s="195"/>
      <c r="C462" s="195"/>
      <c r="D462" s="196"/>
      <c r="E462" s="195"/>
      <c r="F462" s="197"/>
      <c r="G462" s="198"/>
      <c r="H462" s="198"/>
      <c r="I462" s="199"/>
      <c r="J462" s="195"/>
      <c r="K462" s="195"/>
      <c r="L462" s="195"/>
      <c r="M462" s="195"/>
      <c r="N462" s="199"/>
      <c r="O462" s="195"/>
      <c r="S462" s="32"/>
      <c r="T462" s="32"/>
      <c r="U462" s="32"/>
      <c r="V462" s="32"/>
    </row>
    <row r="463" ht="20.25" customHeight="1">
      <c r="A463" s="194"/>
      <c r="B463" s="195"/>
      <c r="C463" s="195"/>
      <c r="D463" s="196"/>
      <c r="E463" s="195"/>
      <c r="F463" s="197"/>
      <c r="G463" s="198"/>
      <c r="H463" s="198"/>
      <c r="I463" s="199"/>
      <c r="J463" s="195"/>
      <c r="K463" s="195"/>
      <c r="L463" s="195"/>
      <c r="M463" s="195"/>
      <c r="N463" s="199"/>
      <c r="O463" s="195"/>
      <c r="S463" s="32"/>
      <c r="T463" s="32"/>
      <c r="U463" s="32"/>
      <c r="V463" s="32"/>
    </row>
    <row r="464" ht="20.25" customHeight="1">
      <c r="A464" s="194"/>
      <c r="B464" s="195"/>
      <c r="C464" s="195"/>
      <c r="D464" s="196"/>
      <c r="E464" s="195"/>
      <c r="F464" s="197"/>
      <c r="G464" s="198"/>
      <c r="H464" s="198"/>
      <c r="I464" s="199"/>
      <c r="J464" s="195"/>
      <c r="K464" s="195"/>
      <c r="L464" s="195"/>
      <c r="M464" s="195"/>
      <c r="N464" s="199"/>
      <c r="O464" s="195"/>
      <c r="S464" s="32"/>
      <c r="T464" s="32"/>
      <c r="U464" s="32"/>
      <c r="V464" s="32"/>
    </row>
    <row r="465" ht="20.25" customHeight="1">
      <c r="A465" s="194"/>
      <c r="B465" s="195"/>
      <c r="C465" s="195"/>
      <c r="D465" s="196"/>
      <c r="E465" s="195"/>
      <c r="F465" s="197"/>
      <c r="G465" s="198"/>
      <c r="H465" s="198"/>
      <c r="I465" s="199"/>
      <c r="J465" s="195"/>
      <c r="K465" s="195"/>
      <c r="L465" s="195"/>
      <c r="M465" s="195"/>
      <c r="N465" s="199"/>
      <c r="O465" s="195"/>
      <c r="S465" s="32"/>
      <c r="T465" s="32"/>
      <c r="U465" s="32"/>
      <c r="V465" s="32"/>
    </row>
    <row r="466" ht="20.25" customHeight="1">
      <c r="A466" s="194"/>
      <c r="B466" s="195"/>
      <c r="C466" s="195"/>
      <c r="D466" s="196"/>
      <c r="E466" s="195"/>
      <c r="F466" s="197"/>
      <c r="G466" s="198"/>
      <c r="H466" s="198"/>
      <c r="I466" s="199"/>
      <c r="J466" s="195"/>
      <c r="K466" s="195"/>
      <c r="L466" s="195"/>
      <c r="M466" s="195"/>
      <c r="N466" s="199"/>
      <c r="O466" s="195"/>
      <c r="S466" s="32"/>
      <c r="T466" s="32"/>
      <c r="U466" s="32"/>
      <c r="V466" s="32"/>
    </row>
    <row r="467" ht="20.25" customHeight="1">
      <c r="A467" s="194"/>
      <c r="B467" s="195"/>
      <c r="C467" s="195"/>
      <c r="D467" s="196"/>
      <c r="E467" s="195"/>
      <c r="F467" s="197"/>
      <c r="G467" s="198"/>
      <c r="H467" s="198"/>
      <c r="I467" s="199"/>
      <c r="J467" s="195"/>
      <c r="K467" s="195"/>
      <c r="L467" s="195"/>
      <c r="M467" s="195"/>
      <c r="N467" s="199"/>
      <c r="O467" s="195"/>
      <c r="S467" s="32"/>
      <c r="T467" s="32"/>
      <c r="U467" s="32"/>
      <c r="V467" s="32"/>
    </row>
    <row r="468" ht="20.25" customHeight="1">
      <c r="A468" s="194"/>
      <c r="B468" s="195"/>
      <c r="C468" s="195"/>
      <c r="D468" s="196"/>
      <c r="E468" s="195"/>
      <c r="F468" s="197"/>
      <c r="G468" s="198"/>
      <c r="H468" s="198"/>
      <c r="I468" s="199"/>
      <c r="J468" s="195"/>
      <c r="K468" s="195"/>
      <c r="L468" s="195"/>
      <c r="M468" s="195"/>
      <c r="N468" s="199"/>
      <c r="O468" s="195"/>
      <c r="S468" s="32"/>
      <c r="T468" s="32"/>
      <c r="U468" s="32"/>
      <c r="V468" s="32"/>
    </row>
    <row r="469" ht="20.25" customHeight="1">
      <c r="A469" s="194"/>
      <c r="B469" s="195"/>
      <c r="C469" s="195"/>
      <c r="D469" s="196"/>
      <c r="E469" s="195"/>
      <c r="F469" s="197"/>
      <c r="G469" s="198"/>
      <c r="H469" s="198"/>
      <c r="I469" s="199"/>
      <c r="J469" s="195"/>
      <c r="K469" s="195"/>
      <c r="L469" s="195"/>
      <c r="M469" s="195"/>
      <c r="N469" s="199"/>
      <c r="O469" s="195"/>
      <c r="S469" s="32"/>
      <c r="T469" s="32"/>
      <c r="U469" s="32"/>
      <c r="V469" s="32"/>
    </row>
    <row r="470" ht="20.25" customHeight="1">
      <c r="A470" s="194"/>
      <c r="B470" s="195"/>
      <c r="C470" s="195"/>
      <c r="D470" s="196"/>
      <c r="E470" s="195"/>
      <c r="F470" s="197"/>
      <c r="G470" s="198"/>
      <c r="H470" s="198"/>
      <c r="I470" s="199"/>
      <c r="J470" s="195"/>
      <c r="K470" s="195"/>
      <c r="L470" s="195"/>
      <c r="M470" s="195"/>
      <c r="N470" s="199"/>
      <c r="O470" s="195"/>
      <c r="S470" s="32"/>
      <c r="T470" s="32"/>
      <c r="U470" s="32"/>
      <c r="V470" s="32"/>
    </row>
    <row r="471" ht="20.25" customHeight="1">
      <c r="A471" s="194"/>
      <c r="B471" s="195"/>
      <c r="C471" s="195"/>
      <c r="D471" s="196"/>
      <c r="E471" s="195"/>
      <c r="F471" s="197"/>
      <c r="G471" s="198"/>
      <c r="H471" s="198"/>
      <c r="I471" s="199"/>
      <c r="J471" s="195"/>
      <c r="K471" s="195"/>
      <c r="L471" s="195"/>
      <c r="M471" s="195"/>
      <c r="N471" s="199"/>
      <c r="O471" s="195"/>
      <c r="S471" s="32"/>
      <c r="T471" s="32"/>
      <c r="U471" s="32"/>
      <c r="V471" s="32"/>
    </row>
    <row r="472" ht="20.25" customHeight="1">
      <c r="A472" s="194"/>
      <c r="B472" s="195"/>
      <c r="C472" s="195"/>
      <c r="D472" s="196"/>
      <c r="E472" s="195"/>
      <c r="F472" s="197"/>
      <c r="G472" s="198"/>
      <c r="H472" s="198"/>
      <c r="I472" s="199"/>
      <c r="J472" s="195"/>
      <c r="K472" s="195"/>
      <c r="L472" s="195"/>
      <c r="M472" s="195"/>
      <c r="N472" s="199"/>
      <c r="O472" s="195"/>
      <c r="S472" s="32"/>
      <c r="T472" s="32"/>
      <c r="U472" s="32"/>
      <c r="V472" s="32"/>
    </row>
    <row r="473" ht="20.25" customHeight="1">
      <c r="A473" s="194"/>
      <c r="B473" s="195"/>
      <c r="C473" s="195"/>
      <c r="D473" s="196"/>
      <c r="E473" s="195"/>
      <c r="F473" s="197"/>
      <c r="G473" s="198"/>
      <c r="H473" s="198"/>
      <c r="I473" s="199"/>
      <c r="J473" s="195"/>
      <c r="K473" s="195"/>
      <c r="L473" s="195"/>
      <c r="M473" s="195"/>
      <c r="N473" s="199"/>
      <c r="O473" s="195"/>
      <c r="S473" s="32"/>
      <c r="T473" s="32"/>
      <c r="U473" s="32"/>
      <c r="V473" s="32"/>
    </row>
    <row r="474" ht="20.25" customHeight="1">
      <c r="A474" s="194"/>
      <c r="B474" s="195"/>
      <c r="C474" s="195"/>
      <c r="D474" s="196"/>
      <c r="E474" s="195"/>
      <c r="F474" s="197"/>
      <c r="G474" s="198"/>
      <c r="H474" s="198"/>
      <c r="I474" s="199"/>
      <c r="J474" s="195"/>
      <c r="K474" s="195"/>
      <c r="L474" s="195"/>
      <c r="M474" s="195"/>
      <c r="N474" s="199"/>
      <c r="O474" s="195"/>
      <c r="S474" s="32"/>
      <c r="T474" s="32"/>
      <c r="U474" s="32"/>
      <c r="V474" s="32"/>
    </row>
    <row r="475" ht="20.25" customHeight="1">
      <c r="A475" s="194"/>
      <c r="B475" s="195"/>
      <c r="C475" s="195"/>
      <c r="D475" s="196"/>
      <c r="E475" s="195"/>
      <c r="F475" s="197"/>
      <c r="G475" s="198"/>
      <c r="H475" s="198"/>
      <c r="I475" s="199"/>
      <c r="J475" s="195"/>
      <c r="K475" s="195"/>
      <c r="L475" s="195"/>
      <c r="M475" s="195"/>
      <c r="N475" s="199"/>
      <c r="O475" s="195"/>
      <c r="S475" s="32"/>
      <c r="T475" s="32"/>
      <c r="U475" s="32"/>
      <c r="V475" s="32"/>
    </row>
    <row r="476" ht="20.25" customHeight="1">
      <c r="A476" s="194"/>
      <c r="B476" s="195"/>
      <c r="C476" s="195"/>
      <c r="D476" s="196"/>
      <c r="E476" s="195"/>
      <c r="F476" s="197"/>
      <c r="G476" s="198"/>
      <c r="H476" s="198"/>
      <c r="I476" s="199"/>
      <c r="J476" s="195"/>
      <c r="K476" s="195"/>
      <c r="L476" s="195"/>
      <c r="M476" s="195"/>
      <c r="N476" s="199"/>
      <c r="O476" s="195"/>
      <c r="S476" s="32"/>
      <c r="T476" s="32"/>
      <c r="U476" s="32"/>
      <c r="V476" s="32"/>
    </row>
    <row r="477" ht="20.25" customHeight="1">
      <c r="A477" s="194"/>
      <c r="B477" s="195"/>
      <c r="C477" s="195"/>
      <c r="D477" s="196"/>
      <c r="E477" s="195"/>
      <c r="F477" s="197"/>
      <c r="G477" s="198"/>
      <c r="H477" s="198"/>
      <c r="I477" s="199"/>
      <c r="J477" s="195"/>
      <c r="K477" s="195"/>
      <c r="L477" s="195"/>
      <c r="M477" s="195"/>
      <c r="N477" s="199"/>
      <c r="O477" s="195"/>
      <c r="S477" s="32"/>
      <c r="T477" s="32"/>
      <c r="U477" s="32"/>
      <c r="V477" s="32"/>
    </row>
    <row r="478" ht="20.25" customHeight="1">
      <c r="A478" s="194"/>
      <c r="B478" s="195"/>
      <c r="C478" s="195"/>
      <c r="D478" s="196"/>
      <c r="E478" s="195"/>
      <c r="F478" s="197"/>
      <c r="G478" s="198"/>
      <c r="H478" s="198"/>
      <c r="I478" s="199"/>
      <c r="J478" s="195"/>
      <c r="K478" s="195"/>
      <c r="L478" s="195"/>
      <c r="M478" s="195"/>
      <c r="N478" s="199"/>
      <c r="O478" s="195"/>
      <c r="S478" s="32"/>
      <c r="T478" s="32"/>
      <c r="U478" s="32"/>
      <c r="V478" s="32"/>
    </row>
    <row r="479" ht="20.25" customHeight="1">
      <c r="A479" s="194"/>
      <c r="B479" s="195"/>
      <c r="C479" s="195"/>
      <c r="D479" s="196"/>
      <c r="E479" s="195"/>
      <c r="F479" s="197"/>
      <c r="G479" s="198"/>
      <c r="H479" s="198"/>
      <c r="I479" s="199"/>
      <c r="J479" s="195"/>
      <c r="K479" s="195"/>
      <c r="L479" s="195"/>
      <c r="M479" s="195"/>
      <c r="N479" s="199"/>
      <c r="O479" s="195"/>
      <c r="S479" s="32"/>
      <c r="T479" s="32"/>
      <c r="U479" s="32"/>
      <c r="V479" s="32"/>
    </row>
    <row r="480" ht="20.25" customHeight="1">
      <c r="A480" s="194"/>
      <c r="B480" s="195"/>
      <c r="C480" s="195"/>
      <c r="D480" s="196"/>
      <c r="E480" s="195"/>
      <c r="F480" s="197"/>
      <c r="G480" s="198"/>
      <c r="H480" s="198"/>
      <c r="I480" s="199"/>
      <c r="J480" s="195"/>
      <c r="K480" s="195"/>
      <c r="L480" s="195"/>
      <c r="M480" s="195"/>
      <c r="N480" s="199"/>
      <c r="O480" s="195"/>
      <c r="S480" s="32"/>
      <c r="T480" s="32"/>
      <c r="U480" s="32"/>
      <c r="V480" s="32"/>
    </row>
    <row r="481" ht="20.25" customHeight="1">
      <c r="A481" s="194"/>
      <c r="B481" s="195"/>
      <c r="C481" s="195"/>
      <c r="D481" s="196"/>
      <c r="E481" s="195"/>
      <c r="F481" s="197"/>
      <c r="G481" s="198"/>
      <c r="H481" s="198"/>
      <c r="I481" s="199"/>
      <c r="J481" s="195"/>
      <c r="K481" s="195"/>
      <c r="L481" s="195"/>
      <c r="M481" s="195"/>
      <c r="N481" s="199"/>
      <c r="O481" s="195"/>
      <c r="S481" s="32"/>
      <c r="T481" s="32"/>
      <c r="U481" s="32"/>
      <c r="V481" s="32"/>
    </row>
    <row r="482" ht="20.25" customHeight="1">
      <c r="A482" s="194"/>
      <c r="B482" s="195"/>
      <c r="C482" s="195"/>
      <c r="D482" s="196"/>
      <c r="E482" s="195"/>
      <c r="F482" s="197"/>
      <c r="G482" s="198"/>
      <c r="H482" s="198"/>
      <c r="I482" s="199"/>
      <c r="J482" s="195"/>
      <c r="K482" s="195"/>
      <c r="L482" s="195"/>
      <c r="M482" s="195"/>
      <c r="N482" s="199"/>
      <c r="O482" s="195"/>
      <c r="S482" s="32"/>
      <c r="T482" s="32"/>
      <c r="U482" s="32"/>
      <c r="V482" s="32"/>
    </row>
    <row r="483" ht="20.25" customHeight="1">
      <c r="A483" s="194"/>
      <c r="B483" s="195"/>
      <c r="C483" s="195"/>
      <c r="D483" s="196"/>
      <c r="E483" s="195"/>
      <c r="F483" s="197"/>
      <c r="G483" s="198"/>
      <c r="H483" s="198"/>
      <c r="I483" s="199"/>
      <c r="J483" s="195"/>
      <c r="K483" s="195"/>
      <c r="L483" s="195"/>
      <c r="M483" s="195"/>
      <c r="N483" s="199"/>
      <c r="O483" s="195"/>
      <c r="S483" s="32"/>
      <c r="T483" s="32"/>
      <c r="U483" s="32"/>
      <c r="V483" s="32"/>
    </row>
    <row r="484" ht="20.25" customHeight="1">
      <c r="A484" s="194"/>
      <c r="B484" s="195"/>
      <c r="C484" s="195"/>
      <c r="D484" s="196"/>
      <c r="E484" s="195"/>
      <c r="F484" s="197"/>
      <c r="G484" s="198"/>
      <c r="H484" s="198"/>
      <c r="I484" s="199"/>
      <c r="J484" s="195"/>
      <c r="K484" s="195"/>
      <c r="L484" s="195"/>
      <c r="M484" s="195"/>
      <c r="N484" s="199"/>
      <c r="O484" s="195"/>
      <c r="S484" s="32"/>
      <c r="T484" s="32"/>
      <c r="U484" s="32"/>
      <c r="V484" s="32"/>
    </row>
    <row r="485" ht="20.25" customHeight="1">
      <c r="A485" s="194"/>
      <c r="B485" s="195"/>
      <c r="C485" s="195"/>
      <c r="D485" s="196"/>
      <c r="E485" s="195"/>
      <c r="F485" s="197"/>
      <c r="G485" s="198"/>
      <c r="H485" s="198"/>
      <c r="I485" s="199"/>
      <c r="J485" s="195"/>
      <c r="K485" s="195"/>
      <c r="L485" s="195"/>
      <c r="M485" s="195"/>
      <c r="N485" s="199"/>
      <c r="O485" s="195"/>
      <c r="S485" s="32"/>
      <c r="T485" s="32"/>
      <c r="U485" s="32"/>
      <c r="V485" s="32"/>
    </row>
    <row r="486" ht="20.25" customHeight="1">
      <c r="A486" s="194"/>
      <c r="B486" s="195"/>
      <c r="C486" s="195"/>
      <c r="D486" s="196"/>
      <c r="E486" s="195"/>
      <c r="F486" s="197"/>
      <c r="G486" s="198"/>
      <c r="H486" s="198"/>
      <c r="I486" s="199"/>
      <c r="J486" s="195"/>
      <c r="K486" s="195"/>
      <c r="L486" s="195"/>
      <c r="M486" s="195"/>
      <c r="N486" s="199"/>
      <c r="O486" s="195"/>
      <c r="S486" s="32"/>
      <c r="T486" s="32"/>
      <c r="U486" s="32"/>
      <c r="V486" s="32"/>
    </row>
    <row r="487" ht="20.25" customHeight="1">
      <c r="A487" s="194"/>
      <c r="B487" s="195"/>
      <c r="C487" s="195"/>
      <c r="D487" s="196"/>
      <c r="E487" s="195"/>
      <c r="F487" s="197"/>
      <c r="G487" s="198"/>
      <c r="H487" s="198"/>
      <c r="I487" s="199"/>
      <c r="J487" s="195"/>
      <c r="K487" s="195"/>
      <c r="L487" s="195"/>
      <c r="M487" s="195"/>
      <c r="N487" s="199"/>
      <c r="O487" s="195"/>
      <c r="S487" s="32"/>
      <c r="T487" s="32"/>
      <c r="U487" s="32"/>
      <c r="V487" s="32"/>
    </row>
    <row r="488" ht="20.25" customHeight="1">
      <c r="A488" s="194"/>
      <c r="B488" s="195"/>
      <c r="C488" s="195"/>
      <c r="D488" s="196"/>
      <c r="E488" s="195"/>
      <c r="F488" s="197"/>
      <c r="G488" s="198"/>
      <c r="H488" s="198"/>
      <c r="I488" s="199"/>
      <c r="J488" s="195"/>
      <c r="K488" s="195"/>
      <c r="L488" s="195"/>
      <c r="M488" s="195"/>
      <c r="N488" s="199"/>
      <c r="O488" s="195"/>
      <c r="S488" s="32"/>
      <c r="T488" s="32"/>
      <c r="U488" s="32"/>
      <c r="V488" s="32"/>
    </row>
    <row r="489" ht="20.25" customHeight="1">
      <c r="A489" s="194"/>
      <c r="B489" s="195"/>
      <c r="C489" s="195"/>
      <c r="D489" s="196"/>
      <c r="E489" s="195"/>
      <c r="F489" s="197"/>
      <c r="G489" s="198"/>
      <c r="H489" s="198"/>
      <c r="I489" s="199"/>
      <c r="J489" s="195"/>
      <c r="K489" s="195"/>
      <c r="L489" s="195"/>
      <c r="M489" s="195"/>
      <c r="N489" s="199"/>
      <c r="O489" s="195"/>
      <c r="S489" s="32"/>
      <c r="T489" s="32"/>
      <c r="U489" s="32"/>
      <c r="V489" s="32"/>
    </row>
    <row r="490" ht="20.25" customHeight="1">
      <c r="A490" s="194"/>
      <c r="B490" s="195"/>
      <c r="C490" s="195"/>
      <c r="D490" s="196"/>
      <c r="E490" s="195"/>
      <c r="F490" s="197"/>
      <c r="G490" s="198"/>
      <c r="H490" s="198"/>
      <c r="I490" s="199"/>
      <c r="J490" s="195"/>
      <c r="K490" s="195"/>
      <c r="L490" s="195"/>
      <c r="M490" s="195"/>
      <c r="N490" s="199"/>
      <c r="O490" s="195"/>
      <c r="S490" s="32"/>
      <c r="T490" s="32"/>
      <c r="U490" s="32"/>
      <c r="V490" s="32"/>
    </row>
    <row r="491" ht="20.25" customHeight="1">
      <c r="A491" s="194"/>
      <c r="B491" s="195"/>
      <c r="C491" s="195"/>
      <c r="D491" s="196"/>
      <c r="E491" s="195"/>
      <c r="F491" s="197"/>
      <c r="G491" s="198"/>
      <c r="H491" s="198"/>
      <c r="I491" s="199"/>
      <c r="J491" s="195"/>
      <c r="K491" s="195"/>
      <c r="L491" s="195"/>
      <c r="M491" s="195"/>
      <c r="N491" s="199"/>
      <c r="O491" s="195"/>
      <c r="S491" s="32"/>
      <c r="T491" s="32"/>
      <c r="U491" s="32"/>
      <c r="V491" s="32"/>
    </row>
    <row r="492" ht="20.25" customHeight="1">
      <c r="A492" s="194"/>
      <c r="B492" s="195"/>
      <c r="C492" s="195"/>
      <c r="D492" s="196"/>
      <c r="E492" s="195"/>
      <c r="F492" s="197"/>
      <c r="G492" s="198"/>
      <c r="H492" s="198"/>
      <c r="I492" s="199"/>
      <c r="J492" s="195"/>
      <c r="K492" s="195"/>
      <c r="L492" s="195"/>
      <c r="M492" s="195"/>
      <c r="N492" s="199"/>
      <c r="O492" s="195"/>
      <c r="S492" s="32"/>
      <c r="T492" s="32"/>
      <c r="U492" s="32"/>
      <c r="V492" s="32"/>
    </row>
    <row r="493" ht="20.25" customHeight="1">
      <c r="A493" s="194"/>
      <c r="B493" s="195"/>
      <c r="C493" s="195"/>
      <c r="D493" s="196"/>
      <c r="E493" s="195"/>
      <c r="F493" s="197"/>
      <c r="G493" s="198"/>
      <c r="H493" s="198"/>
      <c r="I493" s="199"/>
      <c r="J493" s="195"/>
      <c r="K493" s="195"/>
      <c r="L493" s="195"/>
      <c r="M493" s="195"/>
      <c r="N493" s="199"/>
      <c r="O493" s="195"/>
      <c r="S493" s="32"/>
      <c r="T493" s="32"/>
      <c r="U493" s="32"/>
      <c r="V493" s="32"/>
    </row>
    <row r="494" ht="20.25" customHeight="1">
      <c r="A494" s="194"/>
      <c r="B494" s="195"/>
      <c r="C494" s="195"/>
      <c r="D494" s="196"/>
      <c r="E494" s="195"/>
      <c r="F494" s="197"/>
      <c r="G494" s="198"/>
      <c r="H494" s="198"/>
      <c r="I494" s="199"/>
      <c r="J494" s="195"/>
      <c r="K494" s="195"/>
      <c r="L494" s="195"/>
      <c r="M494" s="195"/>
      <c r="N494" s="199"/>
      <c r="O494" s="195"/>
      <c r="S494" s="32"/>
      <c r="T494" s="32"/>
      <c r="U494" s="32"/>
      <c r="V494" s="32"/>
    </row>
    <row r="495" ht="20.25" customHeight="1">
      <c r="A495" s="194"/>
      <c r="B495" s="195"/>
      <c r="C495" s="195"/>
      <c r="D495" s="196"/>
      <c r="E495" s="195"/>
      <c r="F495" s="197"/>
      <c r="G495" s="198"/>
      <c r="H495" s="198"/>
      <c r="I495" s="199"/>
      <c r="J495" s="195"/>
      <c r="K495" s="195"/>
      <c r="L495" s="195"/>
      <c r="M495" s="195"/>
      <c r="N495" s="199"/>
      <c r="O495" s="195"/>
      <c r="S495" s="32"/>
      <c r="T495" s="32"/>
      <c r="U495" s="32"/>
      <c r="V495" s="32"/>
    </row>
    <row r="496" ht="20.25" customHeight="1">
      <c r="A496" s="194"/>
      <c r="B496" s="195"/>
      <c r="C496" s="195"/>
      <c r="D496" s="196"/>
      <c r="E496" s="195"/>
      <c r="F496" s="197"/>
      <c r="G496" s="198"/>
      <c r="H496" s="198"/>
      <c r="I496" s="199"/>
      <c r="J496" s="195"/>
      <c r="K496" s="195"/>
      <c r="L496" s="195"/>
      <c r="M496" s="195"/>
      <c r="N496" s="199"/>
      <c r="O496" s="195"/>
      <c r="S496" s="32"/>
      <c r="T496" s="32"/>
      <c r="U496" s="32"/>
      <c r="V496" s="32"/>
    </row>
    <row r="497" ht="20.25" customHeight="1">
      <c r="A497" s="194"/>
      <c r="B497" s="195"/>
      <c r="C497" s="195"/>
      <c r="D497" s="196"/>
      <c r="E497" s="195"/>
      <c r="F497" s="197"/>
      <c r="G497" s="198"/>
      <c r="H497" s="198"/>
      <c r="I497" s="199"/>
      <c r="J497" s="195"/>
      <c r="K497" s="195"/>
      <c r="L497" s="195"/>
      <c r="M497" s="195"/>
      <c r="N497" s="199"/>
      <c r="O497" s="195"/>
      <c r="S497" s="32"/>
      <c r="T497" s="32"/>
      <c r="U497" s="32"/>
      <c r="V497" s="32"/>
    </row>
    <row r="498" ht="20.25" customHeight="1">
      <c r="A498" s="194"/>
      <c r="B498" s="195"/>
      <c r="C498" s="195"/>
      <c r="D498" s="196"/>
      <c r="E498" s="195"/>
      <c r="F498" s="197"/>
      <c r="G498" s="198"/>
      <c r="H498" s="198"/>
      <c r="I498" s="199"/>
      <c r="J498" s="195"/>
      <c r="K498" s="195"/>
      <c r="L498" s="195"/>
      <c r="M498" s="195"/>
      <c r="N498" s="199"/>
      <c r="O498" s="195"/>
      <c r="S498" s="32"/>
      <c r="T498" s="32"/>
      <c r="U498" s="32"/>
      <c r="V498" s="32"/>
    </row>
    <row r="499" ht="20.25" customHeight="1">
      <c r="A499" s="194"/>
      <c r="B499" s="195"/>
      <c r="C499" s="195"/>
      <c r="D499" s="196"/>
      <c r="E499" s="195"/>
      <c r="F499" s="197"/>
      <c r="G499" s="198"/>
      <c r="H499" s="198"/>
      <c r="I499" s="199"/>
      <c r="J499" s="195"/>
      <c r="K499" s="195"/>
      <c r="L499" s="195"/>
      <c r="M499" s="195"/>
      <c r="N499" s="199"/>
      <c r="O499" s="195"/>
      <c r="S499" s="32"/>
      <c r="T499" s="32"/>
      <c r="U499" s="32"/>
      <c r="V499" s="32"/>
    </row>
    <row r="500" ht="20.25" customHeight="1">
      <c r="A500" s="194"/>
      <c r="B500" s="195"/>
      <c r="C500" s="195"/>
      <c r="D500" s="196"/>
      <c r="E500" s="195"/>
      <c r="F500" s="197"/>
      <c r="G500" s="198"/>
      <c r="H500" s="198"/>
      <c r="I500" s="199"/>
      <c r="J500" s="195"/>
      <c r="K500" s="195"/>
      <c r="L500" s="195"/>
      <c r="M500" s="195"/>
      <c r="N500" s="199"/>
      <c r="O500" s="195"/>
      <c r="S500" s="32"/>
      <c r="T500" s="32"/>
      <c r="U500" s="32"/>
      <c r="V500" s="32"/>
    </row>
    <row r="501" ht="20.25" customHeight="1">
      <c r="A501" s="194"/>
      <c r="B501" s="195"/>
      <c r="C501" s="195"/>
      <c r="D501" s="196"/>
      <c r="E501" s="195"/>
      <c r="F501" s="197"/>
      <c r="G501" s="198"/>
      <c r="H501" s="198"/>
      <c r="I501" s="199"/>
      <c r="J501" s="195"/>
      <c r="K501" s="195"/>
      <c r="L501" s="195"/>
      <c r="M501" s="195"/>
      <c r="N501" s="199"/>
      <c r="O501" s="195"/>
      <c r="S501" s="32"/>
      <c r="T501" s="32"/>
      <c r="U501" s="32"/>
      <c r="V501" s="32"/>
    </row>
    <row r="502" ht="20.25" customHeight="1">
      <c r="A502" s="194"/>
      <c r="B502" s="195"/>
      <c r="C502" s="195"/>
      <c r="D502" s="196"/>
      <c r="E502" s="195"/>
      <c r="F502" s="197"/>
      <c r="G502" s="198"/>
      <c r="H502" s="198"/>
      <c r="I502" s="199"/>
      <c r="J502" s="195"/>
      <c r="K502" s="195"/>
      <c r="L502" s="195"/>
      <c r="M502" s="195"/>
      <c r="N502" s="199"/>
      <c r="O502" s="195"/>
      <c r="S502" s="32"/>
      <c r="T502" s="32"/>
      <c r="U502" s="32"/>
      <c r="V502" s="32"/>
    </row>
    <row r="503" ht="20.25" customHeight="1">
      <c r="A503" s="194"/>
      <c r="B503" s="195"/>
      <c r="C503" s="195"/>
      <c r="D503" s="196"/>
      <c r="E503" s="195"/>
      <c r="F503" s="197"/>
      <c r="G503" s="198"/>
      <c r="H503" s="198"/>
      <c r="I503" s="199"/>
      <c r="J503" s="195"/>
      <c r="K503" s="195"/>
      <c r="L503" s="195"/>
      <c r="M503" s="195"/>
      <c r="N503" s="199"/>
      <c r="O503" s="195"/>
      <c r="S503" s="32"/>
      <c r="T503" s="32"/>
      <c r="U503" s="32"/>
      <c r="V503" s="32"/>
    </row>
    <row r="504" ht="20.25" customHeight="1">
      <c r="A504" s="194"/>
      <c r="B504" s="195"/>
      <c r="C504" s="195"/>
      <c r="D504" s="196"/>
      <c r="E504" s="195"/>
      <c r="F504" s="197"/>
      <c r="G504" s="198"/>
      <c r="H504" s="198"/>
      <c r="I504" s="199"/>
      <c r="J504" s="195"/>
      <c r="K504" s="195"/>
      <c r="L504" s="195"/>
      <c r="M504" s="195"/>
      <c r="N504" s="199"/>
      <c r="O504" s="195"/>
      <c r="S504" s="32"/>
      <c r="T504" s="32"/>
      <c r="U504" s="32"/>
      <c r="V504" s="32"/>
    </row>
    <row r="505" ht="20.25" customHeight="1">
      <c r="A505" s="194"/>
      <c r="B505" s="195"/>
      <c r="C505" s="195"/>
      <c r="D505" s="196"/>
      <c r="E505" s="195"/>
      <c r="F505" s="197"/>
      <c r="G505" s="198"/>
      <c r="H505" s="198"/>
      <c r="I505" s="199"/>
      <c r="J505" s="195"/>
      <c r="K505" s="195"/>
      <c r="L505" s="195"/>
      <c r="M505" s="195"/>
      <c r="N505" s="199"/>
      <c r="O505" s="195"/>
      <c r="S505" s="32"/>
      <c r="T505" s="32"/>
      <c r="U505" s="32"/>
      <c r="V505" s="32"/>
    </row>
    <row r="506" ht="20.25" customHeight="1">
      <c r="A506" s="194"/>
      <c r="B506" s="195"/>
      <c r="C506" s="195"/>
      <c r="D506" s="196"/>
      <c r="E506" s="195"/>
      <c r="F506" s="197"/>
      <c r="G506" s="198"/>
      <c r="H506" s="198"/>
      <c r="I506" s="199"/>
      <c r="J506" s="195"/>
      <c r="K506" s="195"/>
      <c r="L506" s="195"/>
      <c r="M506" s="195"/>
      <c r="N506" s="199"/>
      <c r="O506" s="195"/>
      <c r="S506" s="32"/>
      <c r="T506" s="32"/>
      <c r="U506" s="32"/>
      <c r="V506" s="32"/>
    </row>
    <row r="507" ht="20.25" customHeight="1">
      <c r="A507" s="194"/>
      <c r="B507" s="195"/>
      <c r="C507" s="195"/>
      <c r="D507" s="196"/>
      <c r="E507" s="195"/>
      <c r="F507" s="197"/>
      <c r="G507" s="198"/>
      <c r="H507" s="198"/>
      <c r="I507" s="199"/>
      <c r="J507" s="195"/>
      <c r="K507" s="195"/>
      <c r="L507" s="195"/>
      <c r="M507" s="195"/>
      <c r="N507" s="199"/>
      <c r="O507" s="195"/>
      <c r="S507" s="32"/>
      <c r="T507" s="32"/>
      <c r="U507" s="32"/>
      <c r="V507" s="32"/>
    </row>
    <row r="508" ht="20.25" customHeight="1">
      <c r="A508" s="194"/>
      <c r="B508" s="195"/>
      <c r="C508" s="195"/>
      <c r="D508" s="196"/>
      <c r="E508" s="195"/>
      <c r="F508" s="197"/>
      <c r="G508" s="198"/>
      <c r="H508" s="198"/>
      <c r="I508" s="199"/>
      <c r="J508" s="195"/>
      <c r="K508" s="195"/>
      <c r="L508" s="195"/>
      <c r="M508" s="195"/>
      <c r="N508" s="199"/>
      <c r="O508" s="195"/>
      <c r="S508" s="32"/>
      <c r="T508" s="32"/>
      <c r="U508" s="32"/>
      <c r="V508" s="32"/>
    </row>
    <row r="509" ht="20.25" customHeight="1">
      <c r="A509" s="194"/>
      <c r="B509" s="195"/>
      <c r="C509" s="195"/>
      <c r="D509" s="196"/>
      <c r="E509" s="195"/>
      <c r="F509" s="197"/>
      <c r="G509" s="198"/>
      <c r="H509" s="198"/>
      <c r="I509" s="199"/>
      <c r="J509" s="195"/>
      <c r="K509" s="195"/>
      <c r="L509" s="195"/>
      <c r="M509" s="195"/>
      <c r="N509" s="199"/>
      <c r="O509" s="195"/>
      <c r="S509" s="32"/>
      <c r="T509" s="32"/>
      <c r="U509" s="32"/>
      <c r="V509" s="32"/>
    </row>
    <row r="510" ht="20.25" customHeight="1">
      <c r="A510" s="194"/>
      <c r="B510" s="195"/>
      <c r="C510" s="195"/>
      <c r="D510" s="196"/>
      <c r="E510" s="195"/>
      <c r="F510" s="197"/>
      <c r="G510" s="198"/>
      <c r="H510" s="198"/>
      <c r="I510" s="199"/>
      <c r="J510" s="195"/>
      <c r="K510" s="195"/>
      <c r="L510" s="195"/>
      <c r="M510" s="195"/>
      <c r="N510" s="199"/>
      <c r="O510" s="195"/>
      <c r="S510" s="32"/>
      <c r="T510" s="32"/>
      <c r="U510" s="32"/>
      <c r="V510" s="32"/>
    </row>
    <row r="511" ht="20.25" customHeight="1">
      <c r="A511" s="194"/>
      <c r="B511" s="195"/>
      <c r="C511" s="195"/>
      <c r="D511" s="196"/>
      <c r="E511" s="195"/>
      <c r="F511" s="197"/>
      <c r="G511" s="198"/>
      <c r="H511" s="198"/>
      <c r="I511" s="199"/>
      <c r="J511" s="195"/>
      <c r="K511" s="195"/>
      <c r="L511" s="195"/>
      <c r="M511" s="195"/>
      <c r="N511" s="199"/>
      <c r="O511" s="195"/>
      <c r="S511" s="32"/>
      <c r="T511" s="32"/>
      <c r="U511" s="32"/>
      <c r="V511" s="32"/>
    </row>
    <row r="512" ht="20.25" customHeight="1">
      <c r="A512" s="194"/>
      <c r="B512" s="195"/>
      <c r="C512" s="195"/>
      <c r="D512" s="196"/>
      <c r="E512" s="195"/>
      <c r="F512" s="197"/>
      <c r="G512" s="198"/>
      <c r="H512" s="198"/>
      <c r="I512" s="199"/>
      <c r="J512" s="195"/>
      <c r="K512" s="195"/>
      <c r="L512" s="195"/>
      <c r="M512" s="195"/>
      <c r="N512" s="199"/>
      <c r="O512" s="195"/>
      <c r="S512" s="32"/>
      <c r="T512" s="32"/>
      <c r="U512" s="32"/>
      <c r="V512" s="32"/>
    </row>
    <row r="513" ht="20.25" customHeight="1">
      <c r="A513" s="194"/>
      <c r="B513" s="195"/>
      <c r="C513" s="195"/>
      <c r="D513" s="196"/>
      <c r="E513" s="195"/>
      <c r="F513" s="197"/>
      <c r="G513" s="198"/>
      <c r="H513" s="198"/>
      <c r="I513" s="199"/>
      <c r="J513" s="195"/>
      <c r="K513" s="195"/>
      <c r="L513" s="195"/>
      <c r="M513" s="195"/>
      <c r="N513" s="199"/>
      <c r="O513" s="195"/>
      <c r="S513" s="32"/>
      <c r="T513" s="32"/>
      <c r="U513" s="32"/>
      <c r="V513" s="32"/>
    </row>
    <row r="514" ht="20.25" customHeight="1">
      <c r="A514" s="194"/>
      <c r="B514" s="195"/>
      <c r="C514" s="195"/>
      <c r="D514" s="196"/>
      <c r="E514" s="195"/>
      <c r="F514" s="197"/>
      <c r="G514" s="198"/>
      <c r="H514" s="198"/>
      <c r="I514" s="199"/>
      <c r="J514" s="195"/>
      <c r="K514" s="195"/>
      <c r="L514" s="195"/>
      <c r="M514" s="195"/>
      <c r="N514" s="199"/>
      <c r="O514" s="195"/>
      <c r="S514" s="32"/>
      <c r="T514" s="32"/>
      <c r="U514" s="32"/>
      <c r="V514" s="32"/>
    </row>
    <row r="515" ht="20.25" customHeight="1">
      <c r="A515" s="194"/>
      <c r="B515" s="195"/>
      <c r="C515" s="195"/>
      <c r="D515" s="196"/>
      <c r="E515" s="195"/>
      <c r="F515" s="197"/>
      <c r="G515" s="198"/>
      <c r="H515" s="198"/>
      <c r="I515" s="199"/>
      <c r="J515" s="195"/>
      <c r="K515" s="195"/>
      <c r="L515" s="195"/>
      <c r="M515" s="195"/>
      <c r="N515" s="199"/>
      <c r="O515" s="195"/>
      <c r="S515" s="32"/>
      <c r="T515" s="32"/>
      <c r="U515" s="32"/>
      <c r="V515" s="32"/>
    </row>
    <row r="516" ht="20.25" customHeight="1">
      <c r="A516" s="194"/>
      <c r="B516" s="195"/>
      <c r="C516" s="195"/>
      <c r="D516" s="196"/>
      <c r="E516" s="195"/>
      <c r="F516" s="197"/>
      <c r="G516" s="198"/>
      <c r="H516" s="198"/>
      <c r="I516" s="199"/>
      <c r="J516" s="195"/>
      <c r="K516" s="195"/>
      <c r="L516" s="195"/>
      <c r="M516" s="195"/>
      <c r="N516" s="199"/>
      <c r="O516" s="195"/>
      <c r="S516" s="32"/>
      <c r="T516" s="32"/>
      <c r="U516" s="32"/>
      <c r="V516" s="32"/>
    </row>
    <row r="517" ht="20.25" customHeight="1">
      <c r="A517" s="194"/>
      <c r="B517" s="195"/>
      <c r="C517" s="195"/>
      <c r="D517" s="196"/>
      <c r="E517" s="195"/>
      <c r="F517" s="197"/>
      <c r="G517" s="198"/>
      <c r="H517" s="198"/>
      <c r="I517" s="199"/>
      <c r="J517" s="195"/>
      <c r="K517" s="195"/>
      <c r="L517" s="195"/>
      <c r="M517" s="195"/>
      <c r="N517" s="199"/>
      <c r="O517" s="195"/>
      <c r="S517" s="32"/>
      <c r="T517" s="32"/>
      <c r="U517" s="32"/>
      <c r="V517" s="32"/>
    </row>
    <row r="518" ht="20.25" customHeight="1">
      <c r="A518" s="194"/>
      <c r="B518" s="195"/>
      <c r="C518" s="195"/>
      <c r="D518" s="196"/>
      <c r="E518" s="195"/>
      <c r="F518" s="197"/>
      <c r="G518" s="198"/>
      <c r="H518" s="198"/>
      <c r="I518" s="199"/>
      <c r="J518" s="195"/>
      <c r="K518" s="195"/>
      <c r="L518" s="195"/>
      <c r="M518" s="195"/>
      <c r="N518" s="199"/>
      <c r="O518" s="195"/>
      <c r="S518" s="32"/>
      <c r="T518" s="32"/>
      <c r="U518" s="32"/>
      <c r="V518" s="32"/>
    </row>
    <row r="519" ht="20.25" customHeight="1">
      <c r="A519" s="194"/>
      <c r="B519" s="195"/>
      <c r="C519" s="195"/>
      <c r="D519" s="196"/>
      <c r="E519" s="195"/>
      <c r="F519" s="197"/>
      <c r="G519" s="198"/>
      <c r="H519" s="198"/>
      <c r="I519" s="199"/>
      <c r="J519" s="195"/>
      <c r="K519" s="195"/>
      <c r="L519" s="195"/>
      <c r="M519" s="195"/>
      <c r="N519" s="199"/>
      <c r="O519" s="195"/>
      <c r="S519" s="32"/>
      <c r="T519" s="32"/>
      <c r="U519" s="32"/>
      <c r="V519" s="32"/>
    </row>
    <row r="520" ht="20.25" customHeight="1">
      <c r="A520" s="194"/>
      <c r="B520" s="195"/>
      <c r="C520" s="195"/>
      <c r="D520" s="196"/>
      <c r="E520" s="195"/>
      <c r="F520" s="197"/>
      <c r="G520" s="198"/>
      <c r="H520" s="198"/>
      <c r="I520" s="199"/>
      <c r="J520" s="195"/>
      <c r="K520" s="195"/>
      <c r="L520" s="195"/>
      <c r="M520" s="195"/>
      <c r="N520" s="199"/>
      <c r="O520" s="195"/>
      <c r="S520" s="32"/>
      <c r="T520" s="32"/>
      <c r="U520" s="32"/>
      <c r="V520" s="32"/>
    </row>
    <row r="521" ht="20.25" customHeight="1">
      <c r="A521" s="194"/>
      <c r="B521" s="195"/>
      <c r="C521" s="195"/>
      <c r="D521" s="196"/>
      <c r="E521" s="195"/>
      <c r="F521" s="197"/>
      <c r="G521" s="198"/>
      <c r="H521" s="198"/>
      <c r="I521" s="199"/>
      <c r="J521" s="195"/>
      <c r="K521" s="195"/>
      <c r="L521" s="195"/>
      <c r="M521" s="195"/>
      <c r="N521" s="199"/>
      <c r="O521" s="195"/>
      <c r="S521" s="32"/>
      <c r="T521" s="32"/>
      <c r="U521" s="32"/>
      <c r="V521" s="32"/>
    </row>
    <row r="522" ht="20.25" customHeight="1">
      <c r="A522" s="194"/>
      <c r="B522" s="195"/>
      <c r="C522" s="195"/>
      <c r="D522" s="196"/>
      <c r="E522" s="195"/>
      <c r="F522" s="197"/>
      <c r="G522" s="198"/>
      <c r="H522" s="198"/>
      <c r="I522" s="199"/>
      <c r="J522" s="195"/>
      <c r="K522" s="195"/>
      <c r="L522" s="195"/>
      <c r="M522" s="195"/>
      <c r="N522" s="199"/>
      <c r="O522" s="195"/>
      <c r="S522" s="32"/>
      <c r="T522" s="32"/>
      <c r="U522" s="32"/>
      <c r="V522" s="32"/>
    </row>
    <row r="523" ht="20.25" customHeight="1">
      <c r="A523" s="194"/>
      <c r="B523" s="195"/>
      <c r="C523" s="195"/>
      <c r="D523" s="196"/>
      <c r="E523" s="195"/>
      <c r="F523" s="197"/>
      <c r="G523" s="198"/>
      <c r="H523" s="198"/>
      <c r="I523" s="199"/>
      <c r="J523" s="195"/>
      <c r="K523" s="195"/>
      <c r="L523" s="195"/>
      <c r="M523" s="195"/>
      <c r="N523" s="199"/>
      <c r="O523" s="195"/>
      <c r="S523" s="32"/>
      <c r="T523" s="32"/>
      <c r="U523" s="32"/>
      <c r="V523" s="32"/>
    </row>
    <row r="524" ht="20.25" customHeight="1">
      <c r="A524" s="194"/>
      <c r="B524" s="195"/>
      <c r="C524" s="195"/>
      <c r="D524" s="196"/>
      <c r="E524" s="195"/>
      <c r="F524" s="197"/>
      <c r="G524" s="198"/>
      <c r="H524" s="198"/>
      <c r="I524" s="199"/>
      <c r="J524" s="195"/>
      <c r="K524" s="195"/>
      <c r="L524" s="195"/>
      <c r="M524" s="195"/>
      <c r="N524" s="199"/>
      <c r="O524" s="195"/>
      <c r="S524" s="32"/>
      <c r="T524" s="32"/>
      <c r="U524" s="32"/>
      <c r="V524" s="32"/>
    </row>
    <row r="525" ht="20.25" customHeight="1">
      <c r="A525" s="194"/>
      <c r="B525" s="195"/>
      <c r="C525" s="195"/>
      <c r="D525" s="196"/>
      <c r="E525" s="195"/>
      <c r="F525" s="197"/>
      <c r="G525" s="198"/>
      <c r="H525" s="198"/>
      <c r="I525" s="199"/>
      <c r="J525" s="195"/>
      <c r="K525" s="195"/>
      <c r="L525" s="195"/>
      <c r="M525" s="195"/>
      <c r="N525" s="199"/>
      <c r="O525" s="195"/>
      <c r="S525" s="32"/>
      <c r="T525" s="32"/>
      <c r="U525" s="32"/>
      <c r="V525" s="32"/>
    </row>
    <row r="526" ht="20.25" customHeight="1">
      <c r="A526" s="194"/>
      <c r="B526" s="195"/>
      <c r="C526" s="195"/>
      <c r="D526" s="196"/>
      <c r="E526" s="195"/>
      <c r="F526" s="197"/>
      <c r="G526" s="198"/>
      <c r="H526" s="198"/>
      <c r="I526" s="199"/>
      <c r="J526" s="195"/>
      <c r="K526" s="195"/>
      <c r="L526" s="195"/>
      <c r="M526" s="195"/>
      <c r="N526" s="199"/>
      <c r="O526" s="195"/>
      <c r="S526" s="32"/>
      <c r="T526" s="32"/>
      <c r="U526" s="32"/>
      <c r="V526" s="32"/>
    </row>
    <row r="527" ht="20.25" customHeight="1">
      <c r="A527" s="194"/>
      <c r="B527" s="195"/>
      <c r="C527" s="195"/>
      <c r="D527" s="196"/>
      <c r="E527" s="195"/>
      <c r="F527" s="197"/>
      <c r="G527" s="198"/>
      <c r="H527" s="198"/>
      <c r="I527" s="199"/>
      <c r="J527" s="195"/>
      <c r="K527" s="195"/>
      <c r="L527" s="195"/>
      <c r="M527" s="195"/>
      <c r="N527" s="199"/>
      <c r="O527" s="195"/>
      <c r="S527" s="32"/>
      <c r="T527" s="32"/>
      <c r="U527" s="32"/>
      <c r="V527" s="32"/>
    </row>
    <row r="528" ht="20.25" customHeight="1">
      <c r="A528" s="194"/>
      <c r="B528" s="195"/>
      <c r="C528" s="195"/>
      <c r="D528" s="196"/>
      <c r="E528" s="195"/>
      <c r="F528" s="197"/>
      <c r="G528" s="198"/>
      <c r="H528" s="198"/>
      <c r="I528" s="199"/>
      <c r="J528" s="195"/>
      <c r="K528" s="195"/>
      <c r="L528" s="195"/>
      <c r="M528" s="195"/>
      <c r="N528" s="199"/>
      <c r="O528" s="195"/>
      <c r="S528" s="32"/>
      <c r="T528" s="32"/>
      <c r="U528" s="32"/>
      <c r="V528" s="32"/>
    </row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W$328"/>
  <customSheetViews>
    <customSheetView guid="{F5DB5A3F-7583-4B92-99C0-CF52C14651D9}" filter="1" showAutoFilter="1">
      <autoFilter ref="$A$1:$T$528"/>
      <extLst>
        <ext uri="GoogleSheetsCustomDataVersion1">
          <go:sheetsCustomData xmlns:go="http://customooxmlschemas.google.com/" filterViewId="1593117146"/>
        </ext>
      </extLst>
    </customSheetView>
    <customSheetView guid="{9DC66B8D-3299-42D7-9836-F5B3CA475685}" filter="1" showAutoFilter="1">
      <autoFilter ref="$A$1:$X$328">
        <filterColumn colId="14">
          <filters>
            <filter val="Oct-2022"/>
          </filters>
        </filterColumn>
      </autoFilter>
      <extLst>
        <ext uri="GoogleSheetsCustomDataVersion1">
          <go:sheetsCustomData xmlns:go="http://customooxmlschemas.google.com/" filterViewId="959459104"/>
        </ext>
      </extLst>
    </customSheetView>
  </customSheetViews>
  <drawing r:id="rId1"/>
</worksheet>
</file>