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11" activeTab="11"/>
  </bookViews>
  <sheets>
    <sheet name="Augt-2021" sheetId="1" state="hidden" r:id="rId1"/>
    <sheet name="OCT-2021" sheetId="2" state="hidden" r:id="rId2"/>
    <sheet name="Nov-2021" sheetId="4" state="hidden" r:id="rId3"/>
    <sheet name="Dec-2021" sheetId="8" state="hidden" r:id="rId4"/>
    <sheet name="Cost save-Dec-201" sheetId="10" state="hidden" r:id="rId5"/>
    <sheet name="Jan-2022" sheetId="9" state="hidden" r:id="rId6"/>
    <sheet name="Feb-22" sheetId="11" state="hidden" r:id="rId7"/>
    <sheet name="Sheet1" sheetId="13" state="hidden" r:id="rId8"/>
    <sheet name="Mar-2022" sheetId="12" state="hidden" r:id="rId9"/>
    <sheet name="April-22" sheetId="14" state="hidden" r:id="rId10"/>
    <sheet name="May-2022" sheetId="15" state="hidden" r:id="rId11"/>
    <sheet name="June-2022" sheetId="16" r:id="rId12"/>
    <sheet name="Sheet2" sheetId="17" state="hidden" r:id="rId13"/>
    <sheet name="Costing Save" sheetId="6" state="hidden" r:id="rId14"/>
    <sheet name="Sep-2021" sheetId="7" state="hidden" r:id="rId15"/>
  </sheets>
  <definedNames>
    <definedName name="_xlnm._FilterDatabase" localSheetId="9" hidden="1">'April-22'!$D$1:$D$91</definedName>
    <definedName name="_xlnm._FilterDatabase" localSheetId="0" hidden="1">'Augt-2021'!$C$1:$C$71</definedName>
    <definedName name="_xlnm._FilterDatabase" localSheetId="3" hidden="1">'Dec-2021'!$C$1:$C$50</definedName>
    <definedName name="_xlnm._FilterDatabase" localSheetId="6" hidden="1">'Feb-22'!$C$1:$C$84</definedName>
    <definedName name="_xlnm._FilterDatabase" localSheetId="5" hidden="1">'Jan-2022'!$C$1:$C$60</definedName>
    <definedName name="_xlnm._FilterDatabase" localSheetId="8" hidden="1">'Mar-2022'!$D$1:$D$137</definedName>
    <definedName name="_xlnm._FilterDatabase" localSheetId="10" hidden="1">'May-2022'!$D$1:$D$72</definedName>
    <definedName name="_xlnm._FilterDatabase" localSheetId="2" hidden="1">'Nov-2021'!$C$1:$C$63</definedName>
    <definedName name="_xlnm._FilterDatabase" localSheetId="1" hidden="1">'OCT-2021'!$C$1:$C$78</definedName>
  </definedNames>
  <calcPr calcId="162913"/>
</workbook>
</file>

<file path=xl/calcChain.xml><?xml version="1.0" encoding="utf-8"?>
<calcChain xmlns="http://schemas.openxmlformats.org/spreadsheetml/2006/main">
  <c r="K48" i="16" l="1"/>
  <c r="H48" i="16"/>
  <c r="I48" i="16"/>
  <c r="K47" i="16"/>
  <c r="H47" i="16"/>
  <c r="I47" i="16"/>
  <c r="K46" i="16"/>
  <c r="H46" i="16"/>
  <c r="I46" i="16"/>
  <c r="I45" i="16"/>
  <c r="K45" i="16" s="1"/>
  <c r="H45" i="16"/>
  <c r="N49" i="16" l="1"/>
  <c r="N32" i="16"/>
  <c r="N33" i="16"/>
  <c r="N34" i="16"/>
  <c r="N35" i="16"/>
  <c r="N36" i="16"/>
  <c r="N37" i="16"/>
  <c r="N38" i="16"/>
  <c r="N39" i="16"/>
  <c r="N40" i="16"/>
  <c r="N41" i="16"/>
  <c r="N42" i="16"/>
  <c r="N43" i="16"/>
  <c r="K43" i="16" l="1"/>
  <c r="H43" i="16"/>
  <c r="I43" i="16"/>
  <c r="K42" i="16"/>
  <c r="H42" i="16"/>
  <c r="I42" i="16"/>
  <c r="K41" i="16"/>
  <c r="H41" i="16"/>
  <c r="I41" i="16"/>
  <c r="K40" i="16"/>
  <c r="H40" i="16"/>
  <c r="I40" i="16"/>
  <c r="K39" i="16" l="1"/>
  <c r="H39" i="16"/>
  <c r="I39" i="16"/>
  <c r="K38" i="16"/>
  <c r="H38" i="16"/>
  <c r="I38" i="16"/>
  <c r="K37" i="16"/>
  <c r="H37" i="16"/>
  <c r="I37" i="16"/>
  <c r="K36" i="16"/>
  <c r="H36" i="16"/>
  <c r="I36" i="16"/>
  <c r="K35" i="16"/>
  <c r="H35" i="16"/>
  <c r="I35" i="16"/>
  <c r="K34" i="16"/>
  <c r="H34" i="16"/>
  <c r="I34" i="16"/>
  <c r="K33" i="16"/>
  <c r="H33" i="16"/>
  <c r="I33" i="16"/>
  <c r="K32" i="16"/>
  <c r="H32" i="16"/>
  <c r="I32" i="16"/>
  <c r="N31" i="16"/>
  <c r="N30" i="16" l="1"/>
  <c r="N29" i="16"/>
  <c r="N28" i="16"/>
  <c r="K23" i="16"/>
  <c r="K24" i="16"/>
  <c r="I26" i="16"/>
  <c r="K26" i="16" s="1"/>
  <c r="I27" i="16"/>
  <c r="K27" i="16" s="1"/>
  <c r="I28" i="16"/>
  <c r="K28" i="16" s="1"/>
  <c r="I29" i="16"/>
  <c r="K29" i="16" s="1"/>
  <c r="I30" i="16"/>
  <c r="K30" i="16" s="1"/>
  <c r="I31" i="16"/>
  <c r="K31" i="16" s="1"/>
  <c r="H26" i="16"/>
  <c r="H27" i="16"/>
  <c r="H28" i="16"/>
  <c r="H29" i="16"/>
  <c r="H30" i="16"/>
  <c r="H31" i="16"/>
  <c r="I25" i="16"/>
  <c r="K25" i="16" s="1"/>
  <c r="H25" i="16"/>
  <c r="M7" i="17" l="1"/>
  <c r="H7" i="17"/>
  <c r="J7" i="17" s="1"/>
  <c r="G7" i="17"/>
  <c r="M6" i="17"/>
  <c r="H6" i="17"/>
  <c r="J6" i="17" s="1"/>
  <c r="G6" i="17"/>
  <c r="M5" i="17"/>
  <c r="J5" i="17"/>
  <c r="H5" i="17"/>
  <c r="G5" i="17"/>
  <c r="M4" i="17"/>
  <c r="J4" i="17"/>
  <c r="H4" i="17"/>
  <c r="G4" i="17"/>
  <c r="M3" i="17"/>
  <c r="H3" i="17"/>
  <c r="J3" i="17" s="1"/>
  <c r="G3" i="17"/>
  <c r="M2" i="17"/>
  <c r="J2" i="17"/>
  <c r="H2" i="17"/>
  <c r="G2" i="17"/>
  <c r="N18" i="16"/>
  <c r="N19" i="16"/>
  <c r="N20" i="16"/>
  <c r="N21" i="16"/>
  <c r="N22" i="16"/>
  <c r="N23" i="16"/>
  <c r="N24" i="16"/>
  <c r="N25" i="16"/>
  <c r="N26" i="16"/>
  <c r="N27" i="16"/>
  <c r="H22" i="16" l="1"/>
  <c r="I22" i="16"/>
  <c r="K22" i="16" s="1"/>
  <c r="H21" i="16"/>
  <c r="I21" i="16"/>
  <c r="K21" i="16" s="1"/>
  <c r="H20" i="16" l="1"/>
  <c r="I20" i="16"/>
  <c r="K20" i="16" s="1"/>
  <c r="H19" i="16"/>
  <c r="I19" i="16"/>
  <c r="K19" i="16" s="1"/>
  <c r="H18" i="16"/>
  <c r="I18" i="16"/>
  <c r="K18" i="16" s="1"/>
  <c r="N17" i="16" l="1"/>
  <c r="N16" i="16"/>
  <c r="N15" i="16"/>
  <c r="I14" i="16"/>
  <c r="I13" i="16"/>
  <c r="I12" i="16"/>
  <c r="N3" i="16" l="1"/>
  <c r="N4" i="16"/>
  <c r="N5" i="16"/>
  <c r="N6" i="16"/>
  <c r="N7" i="16"/>
  <c r="N8" i="16"/>
  <c r="N9" i="16"/>
  <c r="N10" i="16"/>
  <c r="N11" i="16"/>
  <c r="N12" i="16"/>
  <c r="N13" i="16"/>
  <c r="N14" i="16"/>
  <c r="N2" i="16"/>
  <c r="I11" i="16" l="1"/>
  <c r="K11" i="16" s="1"/>
  <c r="I10" i="16"/>
  <c r="K10" i="16" s="1"/>
  <c r="I9" i="16"/>
  <c r="K9" i="16" s="1"/>
  <c r="K12" i="16"/>
  <c r="K13" i="16"/>
  <c r="K14" i="16"/>
  <c r="H4" i="16"/>
  <c r="H5" i="16"/>
  <c r="H6" i="16"/>
  <c r="H7" i="16"/>
  <c r="H8" i="16"/>
  <c r="H9" i="16"/>
  <c r="H10" i="16"/>
  <c r="H11" i="16"/>
  <c r="H12" i="16"/>
  <c r="H13" i="16"/>
  <c r="H14" i="16"/>
  <c r="I8" i="16"/>
  <c r="K8" i="16" s="1"/>
  <c r="I7" i="16" l="1"/>
  <c r="K7" i="16" s="1"/>
  <c r="I4" i="16"/>
  <c r="K4" i="16" s="1"/>
  <c r="I5" i="16"/>
  <c r="K5" i="16" s="1"/>
  <c r="I6" i="16"/>
  <c r="I17" i="16"/>
  <c r="K17" i="16" s="1"/>
  <c r="H17" i="16"/>
  <c r="I16" i="16"/>
  <c r="K16" i="16" s="1"/>
  <c r="H16" i="16"/>
  <c r="I15" i="16"/>
  <c r="K15" i="16" s="1"/>
  <c r="H15" i="16"/>
  <c r="K6" i="16"/>
  <c r="I3" i="16"/>
  <c r="K3" i="16" s="1"/>
  <c r="H3" i="16"/>
  <c r="I2" i="16"/>
  <c r="K2" i="16" s="1"/>
  <c r="H2" i="16"/>
  <c r="N71" i="15" l="1"/>
  <c r="N70" i="15"/>
  <c r="N69" i="15"/>
  <c r="H71" i="15" l="1"/>
  <c r="I71" i="15"/>
  <c r="K71" i="15" s="1"/>
  <c r="H70" i="15"/>
  <c r="I70" i="15"/>
  <c r="K70" i="15" s="1"/>
  <c r="H69" i="15"/>
  <c r="I69" i="15"/>
  <c r="K69" i="15" s="1"/>
  <c r="N65" i="15" l="1"/>
  <c r="N66" i="15"/>
  <c r="N67" i="15"/>
  <c r="N68" i="15"/>
  <c r="K67" i="15" l="1"/>
  <c r="I68" i="15"/>
  <c r="K68" i="15" s="1"/>
  <c r="H68" i="15"/>
  <c r="H66" i="15"/>
  <c r="I66" i="15"/>
  <c r="K66" i="15" s="1"/>
  <c r="H65" i="15"/>
  <c r="I65" i="15"/>
  <c r="K65" i="15" s="1"/>
  <c r="N64" i="15" l="1"/>
  <c r="H64" i="15"/>
  <c r="I64" i="15"/>
  <c r="K64" i="15" s="1"/>
  <c r="N63" i="15"/>
  <c r="H63" i="15"/>
  <c r="I63" i="15"/>
  <c r="K63" i="15" s="1"/>
  <c r="N62" i="15" l="1"/>
  <c r="H62" i="15"/>
  <c r="I62" i="15"/>
  <c r="K62" i="15" s="1"/>
  <c r="N61" i="15"/>
  <c r="H61" i="15"/>
  <c r="I61" i="15"/>
  <c r="K61" i="15" s="1"/>
  <c r="N60" i="15"/>
  <c r="H60" i="15"/>
  <c r="I60" i="15"/>
  <c r="K60" i="15" s="1"/>
  <c r="N59" i="15"/>
  <c r="N58" i="15"/>
  <c r="N57" i="15"/>
  <c r="N56" i="15"/>
  <c r="N55" i="15"/>
  <c r="H54" i="15"/>
  <c r="H55" i="15"/>
  <c r="H56" i="15"/>
  <c r="H57" i="15"/>
  <c r="H58" i="15"/>
  <c r="H59" i="15"/>
  <c r="I54" i="15"/>
  <c r="K54" i="15" s="1"/>
  <c r="I55" i="15"/>
  <c r="K55" i="15" s="1"/>
  <c r="I56" i="15"/>
  <c r="K56" i="15" s="1"/>
  <c r="I57" i="15"/>
  <c r="K57" i="15" s="1"/>
  <c r="I58" i="15"/>
  <c r="K58" i="15" s="1"/>
  <c r="I59" i="15"/>
  <c r="K59" i="15" s="1"/>
  <c r="K51" i="15"/>
  <c r="K52" i="15"/>
  <c r="I53" i="15"/>
  <c r="K53" i="15" s="1"/>
  <c r="H53" i="15"/>
  <c r="N39" i="15" l="1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H50" i="15" l="1"/>
  <c r="I50" i="15"/>
  <c r="K50" i="15" s="1"/>
  <c r="H49" i="15"/>
  <c r="I49" i="15"/>
  <c r="K49" i="15" s="1"/>
  <c r="H48" i="15"/>
  <c r="I48" i="15"/>
  <c r="K48" i="15" s="1"/>
  <c r="H47" i="15"/>
  <c r="I47" i="15"/>
  <c r="K47" i="15" s="1"/>
  <c r="H46" i="15" l="1"/>
  <c r="I46" i="15"/>
  <c r="K46" i="15" s="1"/>
  <c r="H45" i="15"/>
  <c r="I45" i="15"/>
  <c r="K45" i="15" s="1"/>
  <c r="H44" i="15"/>
  <c r="I44" i="15"/>
  <c r="K44" i="15" s="1"/>
  <c r="H43" i="15"/>
  <c r="I43" i="15"/>
  <c r="K43" i="15" s="1"/>
  <c r="H42" i="15"/>
  <c r="I42" i="15"/>
  <c r="K42" i="15" s="1"/>
  <c r="H41" i="15"/>
  <c r="I41" i="15"/>
  <c r="K41" i="15" s="1"/>
  <c r="H40" i="15"/>
  <c r="I40" i="15"/>
  <c r="K40" i="15" s="1"/>
  <c r="H39" i="15"/>
  <c r="I39" i="15"/>
  <c r="K39" i="15" s="1"/>
  <c r="N38" i="15" l="1"/>
  <c r="H38" i="15"/>
  <c r="I38" i="15"/>
  <c r="K38" i="15" s="1"/>
  <c r="N37" i="15"/>
  <c r="H37" i="15"/>
  <c r="I37" i="15"/>
  <c r="K37" i="15" s="1"/>
  <c r="N36" i="15" l="1"/>
  <c r="H36" i="15"/>
  <c r="I36" i="15"/>
  <c r="K36" i="15" s="1"/>
  <c r="N35" i="15"/>
  <c r="H35" i="15"/>
  <c r="I35" i="15"/>
  <c r="K35" i="15" s="1"/>
  <c r="N23" i="15"/>
  <c r="N24" i="15"/>
  <c r="N25" i="15"/>
  <c r="N26" i="15"/>
  <c r="N27" i="15"/>
  <c r="N28" i="15"/>
  <c r="N29" i="15"/>
  <c r="N30" i="15"/>
  <c r="N31" i="15"/>
  <c r="N32" i="15"/>
  <c r="N33" i="15"/>
  <c r="N34" i="15"/>
  <c r="H34" i="15" l="1"/>
  <c r="I34" i="15"/>
  <c r="K34" i="15" s="1"/>
  <c r="H33" i="15"/>
  <c r="I33" i="15"/>
  <c r="K33" i="15" s="1"/>
  <c r="H32" i="15"/>
  <c r="I32" i="15"/>
  <c r="K32" i="15" s="1"/>
  <c r="H31" i="15" l="1"/>
  <c r="I31" i="15"/>
  <c r="K31" i="15" s="1"/>
  <c r="H30" i="15"/>
  <c r="I30" i="15"/>
  <c r="K30" i="15" s="1"/>
  <c r="H29" i="15" l="1"/>
  <c r="I29" i="15"/>
  <c r="K29" i="15" s="1"/>
  <c r="N22" i="15" l="1"/>
  <c r="N21" i="15"/>
  <c r="N20" i="15"/>
  <c r="N19" i="15"/>
  <c r="N18" i="15"/>
  <c r="N17" i="15"/>
  <c r="H28" i="15"/>
  <c r="I28" i="15"/>
  <c r="K28" i="15" s="1"/>
  <c r="H27" i="15"/>
  <c r="I27" i="15"/>
  <c r="K27" i="15" s="1"/>
  <c r="H26" i="15"/>
  <c r="I26" i="15"/>
  <c r="K26" i="15" s="1"/>
  <c r="H25" i="15" l="1"/>
  <c r="I25" i="15"/>
  <c r="K25" i="15" s="1"/>
  <c r="H24" i="15"/>
  <c r="I24" i="15"/>
  <c r="K24" i="15" s="1"/>
  <c r="H23" i="15"/>
  <c r="I23" i="15"/>
  <c r="K23" i="15" s="1"/>
  <c r="H22" i="15" l="1"/>
  <c r="I22" i="15"/>
  <c r="K22" i="15" s="1"/>
  <c r="H21" i="15"/>
  <c r="I21" i="15"/>
  <c r="K21" i="15" s="1"/>
  <c r="H18" i="15" l="1"/>
  <c r="H17" i="15"/>
  <c r="I18" i="15"/>
  <c r="K18" i="15" s="1"/>
  <c r="I17" i="15"/>
  <c r="K17" i="15" s="1"/>
  <c r="N16" i="15"/>
  <c r="I16" i="15"/>
  <c r="K16" i="15" s="1"/>
  <c r="H16" i="15"/>
  <c r="N15" i="15"/>
  <c r="H15" i="15"/>
  <c r="I15" i="15"/>
  <c r="K15" i="15" s="1"/>
  <c r="H14" i="15"/>
  <c r="I14" i="15"/>
  <c r="K14" i="15" s="1"/>
  <c r="H13" i="15"/>
  <c r="I13" i="15"/>
  <c r="K13" i="15" s="1"/>
  <c r="H12" i="15"/>
  <c r="I12" i="15"/>
  <c r="N7" i="15"/>
  <c r="N8" i="15"/>
  <c r="N9" i="15"/>
  <c r="N10" i="15"/>
  <c r="N11" i="15"/>
  <c r="N12" i="15"/>
  <c r="N13" i="15"/>
  <c r="N14" i="15"/>
  <c r="N6" i="15"/>
  <c r="I7" i="15" l="1"/>
  <c r="K7" i="15" s="1"/>
  <c r="I8" i="15"/>
  <c r="K8" i="15" s="1"/>
  <c r="I9" i="15"/>
  <c r="K9" i="15" s="1"/>
  <c r="H7" i="15"/>
  <c r="H8" i="15"/>
  <c r="H9" i="15"/>
  <c r="I20" i="15"/>
  <c r="K20" i="15" s="1"/>
  <c r="H20" i="15"/>
  <c r="I19" i="15"/>
  <c r="K19" i="15" s="1"/>
  <c r="H19" i="15"/>
  <c r="K12" i="15"/>
  <c r="I11" i="15"/>
  <c r="K11" i="15" s="1"/>
  <c r="H11" i="15"/>
  <c r="I10" i="15"/>
  <c r="K10" i="15" s="1"/>
  <c r="H10" i="15"/>
  <c r="I6" i="15"/>
  <c r="K6" i="15" s="1"/>
  <c r="H6" i="15"/>
  <c r="N72" i="15" l="1"/>
  <c r="N91" i="14"/>
  <c r="N84" i="14"/>
  <c r="N85" i="14"/>
  <c r="N86" i="14"/>
  <c r="N87" i="14"/>
  <c r="N88" i="14"/>
  <c r="N89" i="14"/>
  <c r="N90" i="14"/>
  <c r="K84" i="14" l="1"/>
  <c r="K85" i="14"/>
  <c r="I81" i="14"/>
  <c r="I82" i="14"/>
  <c r="I83" i="14"/>
  <c r="I86" i="14"/>
  <c r="K86" i="14" s="1"/>
  <c r="I87" i="14"/>
  <c r="K87" i="14" s="1"/>
  <c r="I88" i="14"/>
  <c r="K88" i="14" s="1"/>
  <c r="I89" i="14"/>
  <c r="K89" i="14" s="1"/>
  <c r="I90" i="14"/>
  <c r="K90" i="14" s="1"/>
  <c r="H87" i="14"/>
  <c r="H88" i="14"/>
  <c r="H89" i="14"/>
  <c r="H90" i="14"/>
  <c r="H86" i="14"/>
  <c r="N83" i="14"/>
  <c r="N82" i="14"/>
  <c r="N81" i="14"/>
  <c r="N80" i="14"/>
  <c r="N79" i="14"/>
  <c r="N78" i="14"/>
  <c r="K83" i="14" l="1"/>
  <c r="H83" i="14"/>
  <c r="K82" i="14"/>
  <c r="H82" i="14"/>
  <c r="K81" i="14"/>
  <c r="H81" i="14"/>
  <c r="H80" i="14"/>
  <c r="I80" i="14"/>
  <c r="K80" i="14" s="1"/>
  <c r="H79" i="14"/>
  <c r="I79" i="14"/>
  <c r="K79" i="14" s="1"/>
  <c r="H78" i="14"/>
  <c r="I78" i="14"/>
  <c r="K78" i="14" s="1"/>
  <c r="N77" i="14"/>
  <c r="N76" i="14"/>
  <c r="N75" i="14"/>
  <c r="H77" i="14" l="1"/>
  <c r="I77" i="14"/>
  <c r="K77" i="14" s="1"/>
  <c r="H76" i="14"/>
  <c r="I76" i="14"/>
  <c r="K76" i="14" s="1"/>
  <c r="H75" i="14"/>
  <c r="I75" i="14"/>
  <c r="K75" i="14" s="1"/>
  <c r="N74" i="14"/>
  <c r="H74" i="14" l="1"/>
  <c r="I74" i="14"/>
  <c r="K74" i="14" s="1"/>
  <c r="N72" i="14"/>
  <c r="N73" i="14"/>
  <c r="H73" i="14" l="1"/>
  <c r="I73" i="14"/>
  <c r="K73" i="14" s="1"/>
  <c r="H72" i="14"/>
  <c r="I72" i="14"/>
  <c r="K72" i="14" s="1"/>
  <c r="N71" i="14" l="1"/>
  <c r="H71" i="14"/>
  <c r="I71" i="14"/>
  <c r="K71" i="14" s="1"/>
  <c r="N65" i="14" l="1"/>
  <c r="N66" i="14"/>
  <c r="N67" i="14"/>
  <c r="N68" i="14"/>
  <c r="N69" i="14"/>
  <c r="N70" i="14"/>
  <c r="H70" i="14" l="1"/>
  <c r="I70" i="14"/>
  <c r="K70" i="14" s="1"/>
  <c r="H69" i="14"/>
  <c r="I69" i="14"/>
  <c r="K69" i="14" s="1"/>
  <c r="H68" i="14"/>
  <c r="I68" i="14"/>
  <c r="K68" i="14" s="1"/>
  <c r="H67" i="14"/>
  <c r="I67" i="14"/>
  <c r="K67" i="14" s="1"/>
  <c r="H66" i="14"/>
  <c r="I66" i="14"/>
  <c r="K66" i="14" s="1"/>
  <c r="H65" i="14"/>
  <c r="I65" i="14"/>
  <c r="K65" i="14" s="1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H64" i="14" l="1"/>
  <c r="I64" i="14"/>
  <c r="K64" i="14" s="1"/>
  <c r="I57" i="14"/>
  <c r="K57" i="14" s="1"/>
  <c r="I58" i="14"/>
  <c r="K58" i="14" s="1"/>
  <c r="I59" i="14"/>
  <c r="K59" i="14" s="1"/>
  <c r="I60" i="14"/>
  <c r="K60" i="14" s="1"/>
  <c r="I61" i="14"/>
  <c r="K61" i="14" s="1"/>
  <c r="I62" i="14"/>
  <c r="K62" i="14" s="1"/>
  <c r="I63" i="14"/>
  <c r="K63" i="14" s="1"/>
  <c r="H57" i="14"/>
  <c r="H58" i="14"/>
  <c r="H59" i="14"/>
  <c r="H60" i="14"/>
  <c r="H61" i="14"/>
  <c r="H62" i="14"/>
  <c r="H63" i="14"/>
  <c r="I56" i="14" l="1"/>
  <c r="K56" i="14" s="1"/>
  <c r="H56" i="14"/>
  <c r="H53" i="14" l="1"/>
  <c r="I53" i="14"/>
  <c r="K53" i="14" s="1"/>
  <c r="H52" i="14" l="1"/>
  <c r="I52" i="14"/>
  <c r="K52" i="14" s="1"/>
  <c r="K51" i="14"/>
  <c r="H51" i="14"/>
  <c r="I51" i="14"/>
  <c r="N42" i="14" l="1"/>
  <c r="N43" i="14"/>
  <c r="N44" i="14"/>
  <c r="N45" i="14"/>
  <c r="N46" i="14"/>
  <c r="N47" i="14"/>
  <c r="N48" i="14"/>
  <c r="N49" i="14"/>
  <c r="N50" i="14"/>
  <c r="H50" i="14" l="1"/>
  <c r="I50" i="14"/>
  <c r="K50" i="14" s="1"/>
  <c r="H49" i="14"/>
  <c r="I49" i="14"/>
  <c r="K49" i="14" s="1"/>
  <c r="H48" i="14"/>
  <c r="I48" i="14"/>
  <c r="K48" i="14" s="1"/>
  <c r="H47" i="14"/>
  <c r="I47" i="14"/>
  <c r="K47" i="14" s="1"/>
  <c r="H46" i="14"/>
  <c r="I46" i="14"/>
  <c r="K46" i="14" s="1"/>
  <c r="H45" i="14" l="1"/>
  <c r="I45" i="14"/>
  <c r="K45" i="14" s="1"/>
  <c r="H44" i="14"/>
  <c r="I44" i="14"/>
  <c r="K44" i="14" s="1"/>
  <c r="H43" i="14"/>
  <c r="I43" i="14"/>
  <c r="K43" i="14" s="1"/>
  <c r="H42" i="14"/>
  <c r="I42" i="14"/>
  <c r="K42" i="14" s="1"/>
  <c r="N41" i="14"/>
  <c r="N40" i="14"/>
  <c r="N39" i="14"/>
  <c r="N38" i="14"/>
  <c r="N37" i="14"/>
  <c r="I37" i="14" l="1"/>
  <c r="H41" i="14" l="1"/>
  <c r="I41" i="14"/>
  <c r="K41" i="14" s="1"/>
  <c r="H40" i="14"/>
  <c r="I40" i="14"/>
  <c r="K40" i="14" s="1"/>
  <c r="H39" i="14"/>
  <c r="I39" i="14"/>
  <c r="K39" i="14" s="1"/>
  <c r="H38" i="14"/>
  <c r="I38" i="14"/>
  <c r="K38" i="14" s="1"/>
  <c r="K37" i="14"/>
  <c r="H37" i="14"/>
  <c r="N33" i="14"/>
  <c r="N34" i="14"/>
  <c r="N35" i="14"/>
  <c r="N36" i="14"/>
  <c r="H36" i="14" l="1"/>
  <c r="I36" i="14"/>
  <c r="K36" i="14" s="1"/>
  <c r="H35" i="14"/>
  <c r="I35" i="14"/>
  <c r="K35" i="14" s="1"/>
  <c r="H34" i="14"/>
  <c r="I34" i="14"/>
  <c r="K34" i="14" s="1"/>
  <c r="H33" i="14"/>
  <c r="I33" i="14"/>
  <c r="K33" i="14" s="1"/>
  <c r="N26" i="14" l="1"/>
  <c r="N27" i="14"/>
  <c r="N28" i="14"/>
  <c r="N29" i="14"/>
  <c r="N30" i="14"/>
  <c r="N31" i="14"/>
  <c r="N32" i="14"/>
  <c r="N25" i="14"/>
  <c r="H32" i="14"/>
  <c r="I32" i="14"/>
  <c r="K32" i="14" s="1"/>
  <c r="H31" i="14"/>
  <c r="I31" i="14"/>
  <c r="K31" i="14" s="1"/>
  <c r="H30" i="14"/>
  <c r="I30" i="14"/>
  <c r="K30" i="14" s="1"/>
  <c r="H29" i="14" l="1"/>
  <c r="I29" i="14"/>
  <c r="K29" i="14" s="1"/>
  <c r="H28" i="14"/>
  <c r="I28" i="14"/>
  <c r="K28" i="14" s="1"/>
  <c r="H27" i="14" l="1"/>
  <c r="I27" i="14"/>
  <c r="K27" i="14" s="1"/>
  <c r="H26" i="14"/>
  <c r="I26" i="14"/>
  <c r="K26" i="14" s="1"/>
  <c r="H25" i="14" l="1"/>
  <c r="I25" i="14"/>
  <c r="K25" i="14" s="1"/>
  <c r="N24" i="14" l="1"/>
  <c r="N23" i="14" l="1"/>
  <c r="N22" i="14"/>
  <c r="N21" i="14"/>
  <c r="I21" i="14"/>
  <c r="K21" i="14" s="1"/>
  <c r="I22" i="14"/>
  <c r="K22" i="14" s="1"/>
  <c r="I23" i="14"/>
  <c r="K23" i="14" s="1"/>
  <c r="I24" i="14"/>
  <c r="K24" i="14" s="1"/>
  <c r="N20" i="14"/>
  <c r="I20" i="14"/>
  <c r="K20" i="14" s="1"/>
  <c r="H21" i="14"/>
  <c r="H22" i="14"/>
  <c r="H23" i="14"/>
  <c r="H24" i="14"/>
  <c r="H20" i="14"/>
  <c r="N19" i="14"/>
  <c r="I19" i="14"/>
  <c r="K19" i="14" s="1"/>
  <c r="H19" i="14"/>
  <c r="N18" i="14" l="1"/>
  <c r="N17" i="14"/>
  <c r="N16" i="14"/>
  <c r="N15" i="14"/>
  <c r="I15" i="14"/>
  <c r="K15" i="14" s="1"/>
  <c r="H15" i="14"/>
  <c r="N14" i="14"/>
  <c r="I14" i="14"/>
  <c r="K14" i="14" s="1"/>
  <c r="H14" i="14"/>
  <c r="N13" i="14"/>
  <c r="I13" i="14"/>
  <c r="K13" i="14" s="1"/>
  <c r="H13" i="14"/>
  <c r="N12" i="14"/>
  <c r="I12" i="14"/>
  <c r="K12" i="14" s="1"/>
  <c r="H12" i="14"/>
  <c r="N11" i="14"/>
  <c r="I11" i="14"/>
  <c r="K11" i="14" s="1"/>
  <c r="H11" i="14"/>
  <c r="N10" i="14"/>
  <c r="I10" i="14"/>
  <c r="K10" i="14" s="1"/>
  <c r="H10" i="14"/>
  <c r="N9" i="14"/>
  <c r="I9" i="14"/>
  <c r="K9" i="14" s="1"/>
  <c r="H9" i="14"/>
  <c r="N8" i="14"/>
  <c r="I8" i="14"/>
  <c r="K8" i="14" s="1"/>
  <c r="H8" i="14"/>
  <c r="N7" i="14"/>
  <c r="I7" i="14"/>
  <c r="K7" i="14" s="1"/>
  <c r="H7" i="14"/>
  <c r="N6" i="14"/>
  <c r="I6" i="14"/>
  <c r="K6" i="14" s="1"/>
  <c r="H6" i="14"/>
  <c r="N88" i="12" l="1"/>
  <c r="N89" i="12"/>
  <c r="N90" i="12"/>
  <c r="N91" i="12"/>
  <c r="N92" i="12"/>
  <c r="N93" i="12"/>
  <c r="N87" i="12"/>
  <c r="H93" i="12" l="1"/>
  <c r="I93" i="12"/>
  <c r="K93" i="12" s="1"/>
  <c r="H92" i="12"/>
  <c r="I92" i="12"/>
  <c r="K92" i="12" s="1"/>
  <c r="H91" i="12"/>
  <c r="I91" i="12"/>
  <c r="K91" i="12" s="1"/>
  <c r="H90" i="12"/>
  <c r="I90" i="12"/>
  <c r="K90" i="12" s="1"/>
  <c r="H89" i="12"/>
  <c r="I89" i="12"/>
  <c r="K89" i="12" s="1"/>
  <c r="H88" i="12"/>
  <c r="I88" i="12"/>
  <c r="K88" i="12" s="1"/>
  <c r="H87" i="12"/>
  <c r="I87" i="12"/>
  <c r="K87" i="12" s="1"/>
  <c r="N81" i="12" l="1"/>
  <c r="N82" i="12"/>
  <c r="N83" i="12"/>
  <c r="N84" i="12"/>
  <c r="N85" i="12"/>
  <c r="N86" i="12"/>
  <c r="H86" i="12" l="1"/>
  <c r="I86" i="12"/>
  <c r="K86" i="12" s="1"/>
  <c r="H85" i="12"/>
  <c r="I85" i="12"/>
  <c r="K85" i="12" s="1"/>
  <c r="H84" i="12" l="1"/>
  <c r="I84" i="12"/>
  <c r="K84" i="12" s="1"/>
  <c r="H83" i="12"/>
  <c r="I83" i="12"/>
  <c r="K83" i="12" s="1"/>
  <c r="H82" i="12"/>
  <c r="I82" i="12"/>
  <c r="K82" i="12" s="1"/>
  <c r="H81" i="12"/>
  <c r="I81" i="12"/>
  <c r="K81" i="12" s="1"/>
  <c r="N79" i="12" l="1"/>
  <c r="N80" i="12"/>
  <c r="N78" i="12"/>
  <c r="H80" i="12" l="1"/>
  <c r="I80" i="12"/>
  <c r="K80" i="12" s="1"/>
  <c r="H79" i="12"/>
  <c r="I79" i="12"/>
  <c r="K79" i="12" s="1"/>
  <c r="H78" i="12"/>
  <c r="I78" i="12"/>
  <c r="K78" i="12" s="1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H77" i="12" l="1"/>
  <c r="I77" i="12"/>
  <c r="K77" i="12" s="1"/>
  <c r="H76" i="12"/>
  <c r="I76" i="12"/>
  <c r="K76" i="12" s="1"/>
  <c r="H75" i="12"/>
  <c r="I75" i="12"/>
  <c r="K75" i="12" s="1"/>
  <c r="H74" i="12"/>
  <c r="I74" i="12"/>
  <c r="K74" i="12" s="1"/>
  <c r="H73" i="12"/>
  <c r="I73" i="12"/>
  <c r="K73" i="12" s="1"/>
  <c r="H72" i="12" l="1"/>
  <c r="I72" i="12"/>
  <c r="K72" i="12" s="1"/>
  <c r="H71" i="12"/>
  <c r="I71" i="12"/>
  <c r="K71" i="12" s="1"/>
  <c r="H70" i="12"/>
  <c r="I70" i="12"/>
  <c r="K70" i="12" s="1"/>
  <c r="H69" i="12"/>
  <c r="I69" i="12"/>
  <c r="K69" i="12" s="1"/>
  <c r="H68" i="12"/>
  <c r="I68" i="12"/>
  <c r="K68" i="12" s="1"/>
  <c r="H67" i="12" l="1"/>
  <c r="I67" i="12"/>
  <c r="K67" i="12" s="1"/>
  <c r="H66" i="12"/>
  <c r="I66" i="12"/>
  <c r="K66" i="12" s="1"/>
  <c r="H65" i="12"/>
  <c r="I65" i="12"/>
  <c r="K65" i="12" s="1"/>
  <c r="H64" i="12"/>
  <c r="I64" i="12"/>
  <c r="K64" i="12" s="1"/>
  <c r="N63" i="12" l="1"/>
  <c r="N62" i="12"/>
  <c r="N61" i="12"/>
  <c r="N60" i="12"/>
  <c r="N59" i="12"/>
  <c r="H63" i="12" l="1"/>
  <c r="I63" i="12"/>
  <c r="K63" i="12" s="1"/>
  <c r="H61" i="12"/>
  <c r="I61" i="12"/>
  <c r="K61" i="12" s="1"/>
  <c r="I60" i="12"/>
  <c r="K60" i="12" s="1"/>
  <c r="I59" i="12"/>
  <c r="K59" i="12" s="1"/>
  <c r="H60" i="12"/>
  <c r="H59" i="12"/>
  <c r="N55" i="12" l="1"/>
  <c r="N56" i="12"/>
  <c r="N57" i="12"/>
  <c r="N58" i="12"/>
  <c r="I62" i="12" l="1"/>
  <c r="K62" i="12" s="1"/>
  <c r="H62" i="12"/>
  <c r="I58" i="12"/>
  <c r="I55" i="12" l="1"/>
  <c r="K55" i="12" s="1"/>
  <c r="I56" i="12"/>
  <c r="K56" i="12" s="1"/>
  <c r="I57" i="12"/>
  <c r="K57" i="12" s="1"/>
  <c r="K58" i="12"/>
  <c r="H55" i="12"/>
  <c r="H56" i="12"/>
  <c r="H57" i="12"/>
  <c r="H58" i="12"/>
  <c r="N54" i="12"/>
  <c r="I54" i="12"/>
  <c r="K54" i="12" s="1"/>
  <c r="H54" i="12"/>
  <c r="N53" i="12"/>
  <c r="I53" i="12"/>
  <c r="K53" i="12" s="1"/>
  <c r="H53" i="12"/>
  <c r="N52" i="12" l="1"/>
  <c r="N51" i="12"/>
  <c r="N50" i="12"/>
  <c r="N49" i="12" l="1"/>
  <c r="H49" i="12"/>
  <c r="I49" i="12"/>
  <c r="K49" i="12" s="1"/>
  <c r="N48" i="12"/>
  <c r="H48" i="12"/>
  <c r="I48" i="12"/>
  <c r="K48" i="12" s="1"/>
  <c r="N47" i="12"/>
  <c r="H47" i="12"/>
  <c r="I47" i="12"/>
  <c r="K47" i="12" s="1"/>
  <c r="N46" i="12" l="1"/>
  <c r="H46" i="12"/>
  <c r="I46" i="12"/>
  <c r="K46" i="12" s="1"/>
  <c r="N45" i="12"/>
  <c r="H45" i="12"/>
  <c r="I45" i="12"/>
  <c r="K45" i="12" s="1"/>
  <c r="N35" i="12"/>
  <c r="N36" i="12"/>
  <c r="N37" i="12"/>
  <c r="N38" i="12"/>
  <c r="N39" i="12"/>
  <c r="N40" i="12"/>
  <c r="N41" i="12"/>
  <c r="N42" i="12"/>
  <c r="N43" i="12"/>
  <c r="N44" i="12"/>
  <c r="H44" i="12" l="1"/>
  <c r="I44" i="12"/>
  <c r="K44" i="12" s="1"/>
  <c r="H43" i="12" l="1"/>
  <c r="I43" i="12"/>
  <c r="K43" i="12" s="1"/>
  <c r="H42" i="12"/>
  <c r="I42" i="12"/>
  <c r="K42" i="12" s="1"/>
  <c r="H41" i="12"/>
  <c r="I41" i="12"/>
  <c r="K41" i="12" s="1"/>
  <c r="H40" i="12"/>
  <c r="I40" i="12"/>
  <c r="K40" i="12" s="1"/>
  <c r="H39" i="12" l="1"/>
  <c r="I39" i="12"/>
  <c r="K39" i="12" s="1"/>
  <c r="H38" i="12"/>
  <c r="I38" i="12"/>
  <c r="K38" i="12" s="1"/>
  <c r="H37" i="12" l="1"/>
  <c r="I37" i="12"/>
  <c r="K37" i="12" s="1"/>
  <c r="H36" i="12"/>
  <c r="I36" i="12"/>
  <c r="K36" i="12" s="1"/>
  <c r="H35" i="12"/>
  <c r="I35" i="12"/>
  <c r="K35" i="12" s="1"/>
  <c r="N34" i="12" l="1"/>
  <c r="N27" i="12" l="1"/>
  <c r="N28" i="12"/>
  <c r="N29" i="12"/>
  <c r="N30" i="12"/>
  <c r="N31" i="12"/>
  <c r="N32" i="12"/>
  <c r="N33" i="12"/>
  <c r="H34" i="12"/>
  <c r="I34" i="12"/>
  <c r="K34" i="12" s="1"/>
  <c r="H33" i="12" l="1"/>
  <c r="I33" i="12"/>
  <c r="K33" i="12" s="1"/>
  <c r="H32" i="12" l="1"/>
  <c r="I32" i="12"/>
  <c r="K32" i="12" s="1"/>
  <c r="H31" i="12" l="1"/>
  <c r="I31" i="12"/>
  <c r="K31" i="12" s="1"/>
  <c r="H30" i="12"/>
  <c r="I30" i="12"/>
  <c r="K30" i="12" s="1"/>
  <c r="H29" i="12"/>
  <c r="I29" i="12"/>
  <c r="K29" i="12" s="1"/>
  <c r="H28" i="12" l="1"/>
  <c r="I28" i="12"/>
  <c r="K28" i="12" s="1"/>
  <c r="H27" i="12"/>
  <c r="I27" i="12"/>
  <c r="K27" i="12" s="1"/>
  <c r="N26" i="12"/>
  <c r="N25" i="12"/>
  <c r="N24" i="12"/>
  <c r="H26" i="12" l="1"/>
  <c r="I26" i="12"/>
  <c r="K26" i="12" s="1"/>
  <c r="H25" i="12"/>
  <c r="I25" i="12"/>
  <c r="K25" i="12" s="1"/>
  <c r="H24" i="12" l="1"/>
  <c r="I24" i="12"/>
  <c r="K24" i="12" s="1"/>
  <c r="E14" i="13" l="1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" i="13"/>
  <c r="D17" i="13" l="1"/>
  <c r="N19" i="12" l="1"/>
  <c r="N23" i="12"/>
  <c r="N21" i="12"/>
  <c r="N16" i="12"/>
  <c r="N17" i="12"/>
  <c r="N18" i="12"/>
  <c r="N20" i="12"/>
  <c r="N22" i="12"/>
  <c r="H23" i="12" l="1"/>
  <c r="I23" i="12"/>
  <c r="K23" i="12" s="1"/>
  <c r="H22" i="12"/>
  <c r="I22" i="12"/>
  <c r="K22" i="12" s="1"/>
  <c r="H21" i="12"/>
  <c r="I21" i="12"/>
  <c r="K21" i="12" s="1"/>
  <c r="H20" i="12"/>
  <c r="I20" i="12"/>
  <c r="K20" i="12" s="1"/>
  <c r="H19" i="12"/>
  <c r="I19" i="12"/>
  <c r="K19" i="12" s="1"/>
  <c r="H18" i="12" l="1"/>
  <c r="I18" i="12"/>
  <c r="K18" i="12" s="1"/>
  <c r="H17" i="12"/>
  <c r="I17" i="12"/>
  <c r="K17" i="12" s="1"/>
  <c r="H16" i="12"/>
  <c r="I16" i="12"/>
  <c r="K16" i="12" s="1"/>
  <c r="N15" i="12" l="1"/>
  <c r="H15" i="12"/>
  <c r="I15" i="12"/>
  <c r="K15" i="12" s="1"/>
  <c r="N14" i="12"/>
  <c r="H14" i="12"/>
  <c r="I14" i="12"/>
  <c r="K14" i="12" s="1"/>
  <c r="N13" i="12"/>
  <c r="H13" i="12"/>
  <c r="I13" i="12"/>
  <c r="K13" i="12" s="1"/>
  <c r="N12" i="12"/>
  <c r="H12" i="12"/>
  <c r="I12" i="12"/>
  <c r="K12" i="12" s="1"/>
  <c r="N6" i="12" l="1"/>
  <c r="N11" i="12"/>
  <c r="I11" i="12"/>
  <c r="K11" i="12" s="1"/>
  <c r="H11" i="12"/>
  <c r="N10" i="12"/>
  <c r="I10" i="12"/>
  <c r="K10" i="12" s="1"/>
  <c r="H10" i="12"/>
  <c r="N9" i="12"/>
  <c r="I9" i="12"/>
  <c r="K9" i="12" s="1"/>
  <c r="H9" i="12"/>
  <c r="N8" i="12"/>
  <c r="I8" i="12"/>
  <c r="K8" i="12" s="1"/>
  <c r="H8" i="12"/>
  <c r="N7" i="12"/>
  <c r="I7" i="12"/>
  <c r="K7" i="12" s="1"/>
  <c r="H7" i="12"/>
  <c r="I6" i="12"/>
  <c r="K6" i="12" s="1"/>
  <c r="H6" i="12"/>
  <c r="N94" i="12" l="1"/>
  <c r="H94" i="12"/>
  <c r="K94" i="12"/>
  <c r="M77" i="11"/>
  <c r="M78" i="11"/>
  <c r="M79" i="11"/>
  <c r="M80" i="11"/>
  <c r="M81" i="11"/>
  <c r="M82" i="11"/>
  <c r="M83" i="11"/>
  <c r="G83" i="11" l="1"/>
  <c r="H83" i="11"/>
  <c r="J83" i="11" s="1"/>
  <c r="G82" i="11"/>
  <c r="H82" i="11"/>
  <c r="J82" i="11" s="1"/>
  <c r="G81" i="11"/>
  <c r="H81" i="11"/>
  <c r="J81" i="11" s="1"/>
  <c r="G80" i="11"/>
  <c r="H80" i="11"/>
  <c r="J80" i="11" s="1"/>
  <c r="G79" i="11"/>
  <c r="H79" i="11"/>
  <c r="J79" i="11" s="1"/>
  <c r="G78" i="11"/>
  <c r="H78" i="11"/>
  <c r="J78" i="11" s="1"/>
  <c r="G77" i="11"/>
  <c r="H77" i="11"/>
  <c r="J77" i="11" s="1"/>
  <c r="M76" i="11" l="1"/>
  <c r="G76" i="11"/>
  <c r="H76" i="11"/>
  <c r="J76" i="11" s="1"/>
  <c r="M75" i="11"/>
  <c r="G75" i="11"/>
  <c r="H75" i="11"/>
  <c r="J75" i="11" s="1"/>
  <c r="M74" i="11"/>
  <c r="G74" i="11"/>
  <c r="H74" i="11"/>
  <c r="J74" i="11" s="1"/>
  <c r="M73" i="11" l="1"/>
  <c r="G73" i="11"/>
  <c r="H73" i="11"/>
  <c r="J73" i="11" s="1"/>
  <c r="M72" i="11"/>
  <c r="G72" i="11"/>
  <c r="H72" i="11"/>
  <c r="J72" i="11" s="1"/>
  <c r="M71" i="11"/>
  <c r="G71" i="11"/>
  <c r="H71" i="11"/>
  <c r="J71" i="11" s="1"/>
  <c r="M70" i="11"/>
  <c r="G70" i="11"/>
  <c r="H70" i="11"/>
  <c r="J70" i="11" s="1"/>
  <c r="M69" i="11" l="1"/>
  <c r="G69" i="11"/>
  <c r="H69" i="11"/>
  <c r="J69" i="11" s="1"/>
  <c r="M68" i="11"/>
  <c r="G68" i="11"/>
  <c r="H68" i="11"/>
  <c r="J68" i="11" s="1"/>
  <c r="H67" i="11" l="1"/>
  <c r="J67" i="11" s="1"/>
  <c r="G67" i="11"/>
  <c r="M53" i="11" l="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52" i="11"/>
  <c r="G65" i="11" l="1"/>
  <c r="G66" i="11"/>
  <c r="H66" i="11"/>
  <c r="J66" i="11" s="1"/>
  <c r="J61" i="11"/>
  <c r="J62" i="11"/>
  <c r="J63" i="11"/>
  <c r="G61" i="11"/>
  <c r="G62" i="11"/>
  <c r="G63" i="11"/>
  <c r="G64" i="11"/>
  <c r="H64" i="11"/>
  <c r="J64" i="11" s="1"/>
  <c r="H65" i="11"/>
  <c r="J65" i="11" s="1"/>
  <c r="G60" i="11"/>
  <c r="H60" i="11"/>
  <c r="J60" i="11" s="1"/>
  <c r="G59" i="11"/>
  <c r="H59" i="11"/>
  <c r="J59" i="11" s="1"/>
  <c r="G58" i="11"/>
  <c r="H58" i="11"/>
  <c r="J58" i="11" s="1"/>
  <c r="G57" i="11"/>
  <c r="H57" i="11"/>
  <c r="J57" i="11" s="1"/>
  <c r="G56" i="11"/>
  <c r="H56" i="11"/>
  <c r="J56" i="11" s="1"/>
  <c r="G55" i="11"/>
  <c r="H55" i="11"/>
  <c r="J55" i="11" s="1"/>
  <c r="G54" i="11"/>
  <c r="H54" i="11"/>
  <c r="J54" i="11" s="1"/>
  <c r="G53" i="11"/>
  <c r="H53" i="11"/>
  <c r="J53" i="11" s="1"/>
  <c r="G52" i="11"/>
  <c r="H52" i="11"/>
  <c r="J52" i="11" s="1"/>
  <c r="M60" i="9" l="1"/>
  <c r="M46" i="11" l="1"/>
  <c r="M47" i="11"/>
  <c r="M48" i="11"/>
  <c r="M49" i="11"/>
  <c r="M50" i="11"/>
  <c r="M51" i="11"/>
  <c r="M45" i="11"/>
  <c r="M44" i="11"/>
  <c r="M43" i="11"/>
  <c r="G51" i="11" l="1"/>
  <c r="H51" i="11"/>
  <c r="J51" i="11" s="1"/>
  <c r="G50" i="11" l="1"/>
  <c r="H50" i="11"/>
  <c r="J50" i="11" s="1"/>
  <c r="G49" i="11"/>
  <c r="H49" i="11"/>
  <c r="J49" i="11" s="1"/>
  <c r="G48" i="11"/>
  <c r="H48" i="11"/>
  <c r="J48" i="11" s="1"/>
  <c r="G47" i="11"/>
  <c r="H47" i="11"/>
  <c r="J47" i="11" s="1"/>
  <c r="G46" i="11"/>
  <c r="H46" i="11"/>
  <c r="J46" i="11" s="1"/>
  <c r="G45" i="11"/>
  <c r="H45" i="11"/>
  <c r="J45" i="11" s="1"/>
  <c r="G44" i="11"/>
  <c r="H44" i="11"/>
  <c r="J44" i="11" s="1"/>
  <c r="G43" i="11"/>
  <c r="H43" i="11"/>
  <c r="J43" i="11" s="1"/>
  <c r="M42" i="11" l="1"/>
  <c r="G42" i="11"/>
  <c r="H42" i="11"/>
  <c r="J42" i="11" s="1"/>
  <c r="M41" i="11"/>
  <c r="G41" i="11"/>
  <c r="H41" i="11"/>
  <c r="J41" i="11" s="1"/>
  <c r="M40" i="11"/>
  <c r="G40" i="11"/>
  <c r="H40" i="11"/>
  <c r="J40" i="11" s="1"/>
  <c r="M39" i="11"/>
  <c r="G39" i="11"/>
  <c r="H39" i="11"/>
  <c r="J39" i="11" s="1"/>
  <c r="M35" i="11"/>
  <c r="M36" i="11"/>
  <c r="M37" i="11"/>
  <c r="M38" i="11"/>
  <c r="G38" i="11" l="1"/>
  <c r="H38" i="11"/>
  <c r="J38" i="11" s="1"/>
  <c r="G37" i="11"/>
  <c r="H37" i="11"/>
  <c r="J37" i="11" s="1"/>
  <c r="G36" i="11"/>
  <c r="H36" i="11"/>
  <c r="J36" i="11" s="1"/>
  <c r="G35" i="11"/>
  <c r="H35" i="11"/>
  <c r="J35" i="11" s="1"/>
  <c r="M34" i="11"/>
  <c r="M33" i="11"/>
  <c r="M32" i="11"/>
  <c r="G34" i="11" l="1"/>
  <c r="H34" i="11"/>
  <c r="J34" i="11" s="1"/>
  <c r="G33" i="11"/>
  <c r="H33" i="11"/>
  <c r="J33" i="11" s="1"/>
  <c r="G32" i="11"/>
  <c r="H32" i="11"/>
  <c r="J32" i="11" s="1"/>
  <c r="M31" i="11"/>
  <c r="M30" i="11"/>
  <c r="M29" i="11"/>
  <c r="M27" i="11" l="1"/>
  <c r="M28" i="11"/>
  <c r="M26" i="11"/>
  <c r="G31" i="11"/>
  <c r="H31" i="11"/>
  <c r="J31" i="11" s="1"/>
  <c r="G30" i="11"/>
  <c r="H30" i="11"/>
  <c r="J30" i="11" s="1"/>
  <c r="G29" i="11" l="1"/>
  <c r="H29" i="11"/>
  <c r="J29" i="11" s="1"/>
  <c r="G28" i="11"/>
  <c r="H28" i="11"/>
  <c r="J28" i="11" s="1"/>
  <c r="G27" i="11" l="1"/>
  <c r="H27" i="11"/>
  <c r="J27" i="11" s="1"/>
  <c r="G26" i="11" l="1"/>
  <c r="H26" i="11"/>
  <c r="J26" i="11" s="1"/>
  <c r="M25" i="11"/>
  <c r="G25" i="11" l="1"/>
  <c r="H25" i="11"/>
  <c r="J25" i="11" s="1"/>
  <c r="M13" i="11" l="1"/>
  <c r="M14" i="11"/>
  <c r="M15" i="11"/>
  <c r="M16" i="11"/>
  <c r="M17" i="11"/>
  <c r="M18" i="11"/>
  <c r="M19" i="11"/>
  <c r="M20" i="11"/>
  <c r="M21" i="11"/>
  <c r="M22" i="11"/>
  <c r="M23" i="11"/>
  <c r="M24" i="11"/>
  <c r="G24" i="11" l="1"/>
  <c r="H24" i="11"/>
  <c r="J24" i="11" s="1"/>
  <c r="G23" i="11"/>
  <c r="H23" i="11"/>
  <c r="J23" i="11" s="1"/>
  <c r="G22" i="11"/>
  <c r="H22" i="11"/>
  <c r="J22" i="11" s="1"/>
  <c r="G21" i="11"/>
  <c r="H21" i="11"/>
  <c r="J21" i="11" s="1"/>
  <c r="G20" i="11"/>
  <c r="H20" i="11"/>
  <c r="J20" i="11" s="1"/>
  <c r="G19" i="11"/>
  <c r="H19" i="11"/>
  <c r="J19" i="11" s="1"/>
  <c r="G18" i="11"/>
  <c r="H18" i="11"/>
  <c r="J18" i="11" s="1"/>
  <c r="G17" i="11" l="1"/>
  <c r="H17" i="11"/>
  <c r="J17" i="11" s="1"/>
  <c r="G16" i="11"/>
  <c r="H16" i="11"/>
  <c r="J16" i="11" s="1"/>
  <c r="G15" i="11"/>
  <c r="H15" i="11"/>
  <c r="J15" i="11" s="1"/>
  <c r="G14" i="11"/>
  <c r="H14" i="11"/>
  <c r="J14" i="11" s="1"/>
  <c r="G13" i="11"/>
  <c r="H13" i="11"/>
  <c r="J13" i="11" s="1"/>
  <c r="M7" i="11" l="1"/>
  <c r="M8" i="11"/>
  <c r="M9" i="11"/>
  <c r="M10" i="11"/>
  <c r="M11" i="11"/>
  <c r="M12" i="11"/>
  <c r="M6" i="11"/>
  <c r="M84" i="11" l="1"/>
  <c r="H12" i="11"/>
  <c r="J12" i="11" s="1"/>
  <c r="H11" i="11"/>
  <c r="J11" i="11" s="1"/>
  <c r="H10" i="11"/>
  <c r="J10" i="11" s="1"/>
  <c r="H9" i="11"/>
  <c r="J9" i="11" s="1"/>
  <c r="G7" i="11"/>
  <c r="G8" i="11"/>
  <c r="G9" i="11"/>
  <c r="G10" i="11"/>
  <c r="G11" i="11"/>
  <c r="G12" i="11"/>
  <c r="H8" i="11"/>
  <c r="J8" i="11" s="1"/>
  <c r="H7" i="11"/>
  <c r="J7" i="11" s="1"/>
  <c r="H6" i="11"/>
  <c r="J6" i="11" s="1"/>
  <c r="G6" i="11"/>
  <c r="G84" i="11" l="1"/>
  <c r="J84" i="11"/>
  <c r="M49" i="9"/>
  <c r="M50" i="9"/>
  <c r="M51" i="9"/>
  <c r="M52" i="9"/>
  <c r="M53" i="9"/>
  <c r="M54" i="9"/>
  <c r="M55" i="9"/>
  <c r="M56" i="9"/>
  <c r="M57" i="9"/>
  <c r="M58" i="9"/>
  <c r="M59" i="9"/>
  <c r="J59" i="9"/>
  <c r="G59" i="9"/>
  <c r="H59" i="9"/>
  <c r="J58" i="9" l="1"/>
  <c r="G58" i="9"/>
  <c r="H58" i="9"/>
  <c r="J57" i="9"/>
  <c r="G57" i="9"/>
  <c r="H57" i="9"/>
  <c r="G56" i="9"/>
  <c r="H56" i="9"/>
  <c r="J56" i="9" s="1"/>
  <c r="G55" i="9"/>
  <c r="H55" i="9"/>
  <c r="J55" i="9" s="1"/>
  <c r="J54" i="9"/>
  <c r="G54" i="9"/>
  <c r="H54" i="9"/>
  <c r="G53" i="9" l="1"/>
  <c r="H53" i="9"/>
  <c r="J53" i="9" s="1"/>
  <c r="J52" i="9"/>
  <c r="G52" i="9"/>
  <c r="H52" i="9"/>
  <c r="J51" i="9" l="1"/>
  <c r="G51" i="9"/>
  <c r="G50" i="9"/>
  <c r="G49" i="9"/>
  <c r="H51" i="9"/>
  <c r="H50" i="9"/>
  <c r="J50" i="9" s="1"/>
  <c r="H49" i="9"/>
  <c r="J49" i="9" s="1"/>
  <c r="M47" i="9"/>
  <c r="M48" i="9"/>
  <c r="M46" i="9"/>
  <c r="M45" i="9"/>
  <c r="M44" i="9"/>
  <c r="M43" i="9"/>
  <c r="J48" i="9" l="1"/>
  <c r="G48" i="9"/>
  <c r="H48" i="9"/>
  <c r="J47" i="9"/>
  <c r="G47" i="9"/>
  <c r="H47" i="9"/>
  <c r="G46" i="9" l="1"/>
  <c r="H46" i="9"/>
  <c r="J46" i="9" s="1"/>
  <c r="J45" i="9"/>
  <c r="G45" i="9"/>
  <c r="H45" i="9"/>
  <c r="G44" i="9"/>
  <c r="H44" i="9"/>
  <c r="J44" i="9" s="1"/>
  <c r="M42" i="9" l="1"/>
  <c r="G43" i="9" l="1"/>
  <c r="H43" i="9"/>
  <c r="J43" i="9" s="1"/>
  <c r="J42" i="9"/>
  <c r="G42" i="9"/>
  <c r="H42" i="9"/>
  <c r="M34" i="9"/>
  <c r="M35" i="9"/>
  <c r="M36" i="9"/>
  <c r="M37" i="9"/>
  <c r="M38" i="9"/>
  <c r="M39" i="9"/>
  <c r="M40" i="9"/>
  <c r="M41" i="9"/>
  <c r="J41" i="9"/>
  <c r="G41" i="9"/>
  <c r="H41" i="9"/>
  <c r="G40" i="9"/>
  <c r="H40" i="9"/>
  <c r="J40" i="9" s="1"/>
  <c r="G39" i="9"/>
  <c r="H39" i="9"/>
  <c r="J39" i="9" s="1"/>
  <c r="J38" i="9"/>
  <c r="G38" i="9"/>
  <c r="H38" i="9"/>
  <c r="G37" i="9" l="1"/>
  <c r="H37" i="9"/>
  <c r="J37" i="9" s="1"/>
  <c r="J35" i="9"/>
  <c r="G35" i="9"/>
  <c r="H35" i="9"/>
  <c r="J34" i="9"/>
  <c r="G34" i="9"/>
  <c r="H34" i="9"/>
  <c r="G33" i="9" l="1"/>
  <c r="H33" i="9"/>
  <c r="J33" i="9" s="1"/>
  <c r="M32" i="9"/>
  <c r="M33" i="9"/>
  <c r="G32" i="9"/>
  <c r="H32" i="9"/>
  <c r="J32" i="9" s="1"/>
  <c r="M31" i="9"/>
  <c r="G31" i="9"/>
  <c r="H31" i="9"/>
  <c r="J31" i="9" s="1"/>
  <c r="M23" i="9" l="1"/>
  <c r="M24" i="9"/>
  <c r="M25" i="9"/>
  <c r="M26" i="9"/>
  <c r="M27" i="9"/>
  <c r="M28" i="9"/>
  <c r="M29" i="9"/>
  <c r="M30" i="9"/>
  <c r="G30" i="9"/>
  <c r="H30" i="9"/>
  <c r="J30" i="9" s="1"/>
  <c r="J29" i="9"/>
  <c r="G29" i="9"/>
  <c r="H29" i="9"/>
  <c r="J28" i="9"/>
  <c r="G28" i="9"/>
  <c r="H28" i="9"/>
  <c r="G27" i="9"/>
  <c r="H27" i="9"/>
  <c r="J27" i="9" s="1"/>
  <c r="G26" i="9"/>
  <c r="H26" i="9"/>
  <c r="J26" i="9" s="1"/>
  <c r="G25" i="9" l="1"/>
  <c r="H25" i="9"/>
  <c r="J25" i="9" s="1"/>
  <c r="J24" i="9"/>
  <c r="G24" i="9"/>
  <c r="H24" i="9"/>
  <c r="G23" i="9"/>
  <c r="H23" i="9"/>
  <c r="J23" i="9" s="1"/>
  <c r="M22" i="9" l="1"/>
  <c r="G22" i="9"/>
  <c r="H22" i="9"/>
  <c r="J22" i="9" s="1"/>
  <c r="M21" i="9" l="1"/>
  <c r="G21" i="9"/>
  <c r="H21" i="9"/>
  <c r="J21" i="9" s="1"/>
  <c r="M20" i="9"/>
  <c r="G20" i="9"/>
  <c r="H20" i="9"/>
  <c r="J20" i="9" s="1"/>
  <c r="M19" i="9"/>
  <c r="G19" i="9"/>
  <c r="H19" i="9"/>
  <c r="J19" i="9" s="1"/>
  <c r="M18" i="9" l="1"/>
  <c r="G18" i="9"/>
  <c r="H18" i="9"/>
  <c r="J18" i="9" s="1"/>
  <c r="M9" i="9"/>
  <c r="M10" i="9"/>
  <c r="M11" i="9"/>
  <c r="M12" i="9"/>
  <c r="M13" i="9"/>
  <c r="M14" i="9"/>
  <c r="M15" i="9"/>
  <c r="M16" i="9"/>
  <c r="M17" i="9"/>
  <c r="G17" i="9" l="1"/>
  <c r="H17" i="9"/>
  <c r="J17" i="9" s="1"/>
  <c r="J16" i="9"/>
  <c r="G16" i="9"/>
  <c r="H16" i="9"/>
  <c r="G15" i="9" l="1"/>
  <c r="H15" i="9"/>
  <c r="J15" i="9" s="1"/>
  <c r="G14" i="9" l="1"/>
  <c r="H14" i="9"/>
  <c r="J14" i="9" s="1"/>
  <c r="G9" i="9" l="1"/>
  <c r="G10" i="9"/>
  <c r="G11" i="9"/>
  <c r="G12" i="9"/>
  <c r="G13" i="9"/>
  <c r="H10" i="9"/>
  <c r="J10" i="9" s="1"/>
  <c r="H11" i="9"/>
  <c r="J11" i="9" s="1"/>
  <c r="H12" i="9"/>
  <c r="J12" i="9" s="1"/>
  <c r="H13" i="9"/>
  <c r="J13" i="9" s="1"/>
  <c r="H9" i="9"/>
  <c r="J9" i="9" s="1"/>
  <c r="H16" i="10" l="1"/>
  <c r="H6" i="10"/>
  <c r="H7" i="10"/>
  <c r="H8" i="10"/>
  <c r="H9" i="10"/>
  <c r="H10" i="10"/>
  <c r="H11" i="10"/>
  <c r="H12" i="10"/>
  <c r="H13" i="10"/>
  <c r="H14" i="10"/>
  <c r="H15" i="10"/>
  <c r="H5" i="10"/>
  <c r="G6" i="9" l="1"/>
  <c r="H6" i="9"/>
  <c r="J6" i="9" s="1"/>
  <c r="M6" i="9"/>
  <c r="G7" i="9"/>
  <c r="H7" i="9"/>
  <c r="J7" i="9" s="1"/>
  <c r="M7" i="9"/>
  <c r="G8" i="9"/>
  <c r="H8" i="9"/>
  <c r="J8" i="9" s="1"/>
  <c r="M8" i="9"/>
  <c r="H36" i="9"/>
  <c r="J36" i="9" s="1"/>
  <c r="G36" i="9"/>
  <c r="G60" i="9"/>
  <c r="J60" i="9" l="1"/>
  <c r="M44" i="8"/>
  <c r="M45" i="8"/>
  <c r="M46" i="8"/>
  <c r="M47" i="8"/>
  <c r="M48" i="8"/>
  <c r="M49" i="8"/>
  <c r="G49" i="8" l="1"/>
  <c r="H49" i="8"/>
  <c r="J49" i="8" s="1"/>
  <c r="G48" i="8"/>
  <c r="H48" i="8"/>
  <c r="J48" i="8" s="1"/>
  <c r="G47" i="8" l="1"/>
  <c r="H47" i="8"/>
  <c r="J47" i="8" s="1"/>
  <c r="G46" i="8" l="1"/>
  <c r="H46" i="8"/>
  <c r="J46" i="8" s="1"/>
  <c r="G45" i="8"/>
  <c r="H45" i="8"/>
  <c r="J45" i="8" s="1"/>
  <c r="M39" i="8" l="1"/>
  <c r="M40" i="8"/>
  <c r="M41" i="8"/>
  <c r="M42" i="8"/>
  <c r="M43" i="8"/>
  <c r="G44" i="8" l="1"/>
  <c r="H44" i="8"/>
  <c r="J44" i="8" s="1"/>
  <c r="G43" i="8"/>
  <c r="H43" i="8"/>
  <c r="J43" i="8" s="1"/>
  <c r="G42" i="8"/>
  <c r="H42" i="8"/>
  <c r="J42" i="8" s="1"/>
  <c r="J41" i="8"/>
  <c r="G41" i="8"/>
  <c r="H41" i="8"/>
  <c r="G40" i="8"/>
  <c r="H40" i="8"/>
  <c r="J40" i="8" s="1"/>
  <c r="M38" i="8" l="1"/>
  <c r="M37" i="8"/>
  <c r="H37" i="8"/>
  <c r="J37" i="8" s="1"/>
  <c r="H38" i="8"/>
  <c r="J38" i="8" s="1"/>
  <c r="H39" i="8"/>
  <c r="J39" i="8" s="1"/>
  <c r="G37" i="8"/>
  <c r="G38" i="8"/>
  <c r="G39" i="8"/>
  <c r="M36" i="8" l="1"/>
  <c r="G36" i="8"/>
  <c r="H36" i="8"/>
  <c r="J36" i="8" s="1"/>
  <c r="J35" i="8"/>
  <c r="M35" i="8"/>
  <c r="G35" i="8"/>
  <c r="H35" i="8"/>
  <c r="M34" i="8" l="1"/>
  <c r="G34" i="8"/>
  <c r="H34" i="8"/>
  <c r="J34" i="8" s="1"/>
  <c r="M33" i="8"/>
  <c r="G33" i="8"/>
  <c r="H33" i="8"/>
  <c r="J33" i="8" s="1"/>
  <c r="M32" i="8" l="1"/>
  <c r="G32" i="8"/>
  <c r="H32" i="8"/>
  <c r="J32" i="8" s="1"/>
  <c r="M31" i="8"/>
  <c r="G31" i="8"/>
  <c r="H31" i="8"/>
  <c r="J31" i="8" s="1"/>
  <c r="M30" i="8"/>
  <c r="G30" i="8"/>
  <c r="H30" i="8"/>
  <c r="J30" i="8" s="1"/>
  <c r="M23" i="8" l="1"/>
  <c r="M24" i="8"/>
  <c r="M25" i="8"/>
  <c r="M26" i="8"/>
  <c r="M27" i="8"/>
  <c r="M28" i="8"/>
  <c r="M29" i="8"/>
  <c r="G29" i="8" l="1"/>
  <c r="H29" i="8"/>
  <c r="J29" i="8" s="1"/>
  <c r="G28" i="8" l="1"/>
  <c r="H28" i="8"/>
  <c r="J28" i="8" s="1"/>
  <c r="J27" i="8"/>
  <c r="G27" i="8"/>
  <c r="H27" i="8"/>
  <c r="G26" i="8"/>
  <c r="H26" i="8"/>
  <c r="J26" i="8" s="1"/>
  <c r="G25" i="8"/>
  <c r="H25" i="8"/>
  <c r="J25" i="8" s="1"/>
  <c r="G24" i="8"/>
  <c r="H24" i="8"/>
  <c r="J24" i="8" s="1"/>
  <c r="G23" i="8"/>
  <c r="H23" i="8"/>
  <c r="J23" i="8" s="1"/>
  <c r="M22" i="8" l="1"/>
  <c r="M19" i="8"/>
  <c r="M20" i="8"/>
  <c r="M21" i="8"/>
  <c r="M18" i="8"/>
  <c r="G22" i="8" l="1"/>
  <c r="H22" i="8"/>
  <c r="J22" i="8" s="1"/>
  <c r="J21" i="8"/>
  <c r="G21" i="8"/>
  <c r="H21" i="8"/>
  <c r="G20" i="8"/>
  <c r="H20" i="8"/>
  <c r="J20" i="8" s="1"/>
  <c r="G18" i="8" l="1"/>
  <c r="H18" i="8"/>
  <c r="J18" i="8" s="1"/>
  <c r="M17" i="8" l="1"/>
  <c r="G17" i="8"/>
  <c r="H17" i="8"/>
  <c r="J17" i="8" s="1"/>
  <c r="M16" i="8" l="1"/>
  <c r="G16" i="8"/>
  <c r="H16" i="8"/>
  <c r="J16" i="8" s="1"/>
  <c r="M15" i="8"/>
  <c r="H15" i="8"/>
  <c r="J15" i="8" s="1"/>
  <c r="G15" i="8"/>
  <c r="M14" i="8" l="1"/>
  <c r="H14" i="8"/>
  <c r="J14" i="8" s="1"/>
  <c r="G14" i="8"/>
  <c r="M13" i="8" l="1"/>
  <c r="H13" i="8"/>
  <c r="J13" i="8" s="1"/>
  <c r="M12" i="8" l="1"/>
  <c r="G8" i="8"/>
  <c r="G9" i="8"/>
  <c r="G10" i="8"/>
  <c r="G11" i="8"/>
  <c r="G12" i="8"/>
  <c r="G13" i="8"/>
  <c r="H12" i="8"/>
  <c r="J12" i="8" s="1"/>
  <c r="M11" i="8" l="1"/>
  <c r="H11" i="8"/>
  <c r="J11" i="8" s="1"/>
  <c r="M10" i="8"/>
  <c r="H10" i="8"/>
  <c r="J10" i="8" s="1"/>
  <c r="M7" i="8" l="1"/>
  <c r="M8" i="8"/>
  <c r="M9" i="8"/>
  <c r="M6" i="8"/>
  <c r="H9" i="8" l="1"/>
  <c r="J9" i="8" s="1"/>
  <c r="H8" i="8"/>
  <c r="J8" i="8" s="1"/>
  <c r="H19" i="8"/>
  <c r="J19" i="8" s="1"/>
  <c r="G19" i="8"/>
  <c r="M50" i="8"/>
  <c r="H7" i="8"/>
  <c r="J7" i="8" s="1"/>
  <c r="G7" i="8"/>
  <c r="H6" i="8"/>
  <c r="J6" i="8" s="1"/>
  <c r="J50" i="8" s="1"/>
  <c r="G6" i="8"/>
  <c r="G50" i="8" l="1"/>
  <c r="J44" i="7"/>
  <c r="G44" i="7"/>
  <c r="H44" i="7"/>
  <c r="J99" i="7" l="1"/>
  <c r="H99" i="7"/>
  <c r="G99" i="7"/>
  <c r="H98" i="7"/>
  <c r="J98" i="7" s="1"/>
  <c r="G98" i="7"/>
  <c r="J94" i="7"/>
  <c r="G94" i="7"/>
  <c r="H93" i="7"/>
  <c r="J93" i="7" s="1"/>
  <c r="G93" i="7"/>
  <c r="J92" i="7"/>
  <c r="H92" i="7"/>
  <c r="G92" i="7"/>
  <c r="H91" i="7"/>
  <c r="J91" i="7" s="1"/>
  <c r="G91" i="7"/>
  <c r="H90" i="7"/>
  <c r="J90" i="7" s="1"/>
  <c r="G90" i="7"/>
  <c r="H89" i="7"/>
  <c r="J89" i="7" s="1"/>
  <c r="G89" i="7"/>
  <c r="J88" i="7"/>
  <c r="H88" i="7"/>
  <c r="G88" i="7"/>
  <c r="H87" i="7"/>
  <c r="J87" i="7" s="1"/>
  <c r="G87" i="7"/>
  <c r="H86" i="7"/>
  <c r="J86" i="7" s="1"/>
  <c r="G86" i="7"/>
  <c r="H85" i="7"/>
  <c r="J85" i="7" s="1"/>
  <c r="G85" i="7"/>
  <c r="J84" i="7"/>
  <c r="H84" i="7"/>
  <c r="G84" i="7"/>
  <c r="H83" i="7"/>
  <c r="J83" i="7" s="1"/>
  <c r="G83" i="7"/>
  <c r="H82" i="7"/>
  <c r="J82" i="7" s="1"/>
  <c r="G82" i="7"/>
  <c r="H81" i="7"/>
  <c r="J81" i="7" s="1"/>
  <c r="G81" i="7"/>
  <c r="J80" i="7"/>
  <c r="H80" i="7"/>
  <c r="G80" i="7"/>
  <c r="H79" i="7"/>
  <c r="J79" i="7" s="1"/>
  <c r="G79" i="7"/>
  <c r="H78" i="7"/>
  <c r="J78" i="7" s="1"/>
  <c r="G78" i="7"/>
  <c r="H77" i="7"/>
  <c r="J77" i="7" s="1"/>
  <c r="G77" i="7"/>
  <c r="J76" i="7"/>
  <c r="H76" i="7"/>
  <c r="G76" i="7"/>
  <c r="H75" i="7"/>
  <c r="J75" i="7" s="1"/>
  <c r="G75" i="7"/>
  <c r="H74" i="7"/>
  <c r="G74" i="7"/>
  <c r="J73" i="7"/>
  <c r="H73" i="7"/>
  <c r="G73" i="7"/>
  <c r="H72" i="7"/>
  <c r="J72" i="7" s="1"/>
  <c r="G72" i="7"/>
  <c r="H71" i="7"/>
  <c r="J71" i="7" s="1"/>
  <c r="G71" i="7"/>
  <c r="H70" i="7"/>
  <c r="J70" i="7" s="1"/>
  <c r="G70" i="7"/>
  <c r="J69" i="7"/>
  <c r="H69" i="7"/>
  <c r="G69" i="7"/>
  <c r="H68" i="7"/>
  <c r="J68" i="7" s="1"/>
  <c r="G68" i="7"/>
  <c r="H67" i="7"/>
  <c r="J67" i="7" s="1"/>
  <c r="G67" i="7"/>
  <c r="H66" i="7"/>
  <c r="J66" i="7" s="1"/>
  <c r="G66" i="7"/>
  <c r="J65" i="7"/>
  <c r="G65" i="7"/>
  <c r="J64" i="7"/>
  <c r="G64" i="7"/>
  <c r="J63" i="7"/>
  <c r="G63" i="7"/>
  <c r="J62" i="7"/>
  <c r="G62" i="7"/>
  <c r="J61" i="7"/>
  <c r="G61" i="7"/>
  <c r="J60" i="7"/>
  <c r="G60" i="7"/>
  <c r="J59" i="7"/>
  <c r="G59" i="7"/>
  <c r="J58" i="7"/>
  <c r="G58" i="7"/>
  <c r="J57" i="7"/>
  <c r="G57" i="7"/>
  <c r="J56" i="7"/>
  <c r="G56" i="7"/>
  <c r="J55" i="7"/>
  <c r="H55" i="7"/>
  <c r="G55" i="7"/>
  <c r="H54" i="7"/>
  <c r="J54" i="7" s="1"/>
  <c r="G54" i="7"/>
  <c r="H53" i="7"/>
  <c r="J53" i="7" s="1"/>
  <c r="G53" i="7"/>
  <c r="H52" i="7"/>
  <c r="J52" i="7" s="1"/>
  <c r="G52" i="7"/>
  <c r="J51" i="7"/>
  <c r="H51" i="7"/>
  <c r="G51" i="7"/>
  <c r="H50" i="7"/>
  <c r="J50" i="7" s="1"/>
  <c r="G50" i="7"/>
  <c r="H49" i="7"/>
  <c r="J49" i="7" s="1"/>
  <c r="G49" i="7"/>
  <c r="H48" i="7"/>
  <c r="J48" i="7" s="1"/>
  <c r="G48" i="7"/>
  <c r="J47" i="7"/>
  <c r="H47" i="7"/>
  <c r="G47" i="7"/>
  <c r="H46" i="7"/>
  <c r="J46" i="7" s="1"/>
  <c r="G46" i="7"/>
  <c r="H45" i="7"/>
  <c r="J45" i="7" s="1"/>
  <c r="G45" i="7"/>
  <c r="H43" i="7"/>
  <c r="J43" i="7" s="1"/>
  <c r="G43" i="7"/>
  <c r="J42" i="7"/>
  <c r="H42" i="7"/>
  <c r="G42" i="7"/>
  <c r="H41" i="7"/>
  <c r="J41" i="7" s="1"/>
  <c r="G41" i="7"/>
  <c r="H40" i="7"/>
  <c r="J40" i="7" s="1"/>
  <c r="G40" i="7"/>
  <c r="H39" i="7"/>
  <c r="J39" i="7" s="1"/>
  <c r="G39" i="7"/>
  <c r="J38" i="7"/>
  <c r="H38" i="7"/>
  <c r="G38" i="7"/>
  <c r="H37" i="7"/>
  <c r="J37" i="7" s="1"/>
  <c r="G37" i="7"/>
  <c r="H36" i="7"/>
  <c r="J36" i="7" s="1"/>
  <c r="G36" i="7"/>
  <c r="H35" i="7"/>
  <c r="J35" i="7" s="1"/>
  <c r="G35" i="7"/>
  <c r="J34" i="7"/>
  <c r="H34" i="7"/>
  <c r="G34" i="7"/>
  <c r="H33" i="7"/>
  <c r="J33" i="7" s="1"/>
  <c r="G33" i="7"/>
  <c r="H32" i="7"/>
  <c r="J32" i="7" s="1"/>
  <c r="G32" i="7"/>
  <c r="H31" i="7"/>
  <c r="J31" i="7" s="1"/>
  <c r="G31" i="7"/>
  <c r="J30" i="7"/>
  <c r="H30" i="7"/>
  <c r="G30" i="7"/>
  <c r="H29" i="7"/>
  <c r="J29" i="7" s="1"/>
  <c r="G29" i="7"/>
  <c r="H28" i="7"/>
  <c r="J28" i="7" s="1"/>
  <c r="G28" i="7"/>
  <c r="H27" i="7"/>
  <c r="J27" i="7" s="1"/>
  <c r="G27" i="7"/>
  <c r="J26" i="7"/>
  <c r="H26" i="7"/>
  <c r="G26" i="7"/>
  <c r="H25" i="7"/>
  <c r="J25" i="7" s="1"/>
  <c r="G25" i="7"/>
  <c r="H24" i="7"/>
  <c r="J24" i="7" s="1"/>
  <c r="G24" i="7"/>
  <c r="H23" i="7"/>
  <c r="J23" i="7" s="1"/>
  <c r="G23" i="7"/>
  <c r="J22" i="7"/>
  <c r="H22" i="7"/>
  <c r="G22" i="7"/>
  <c r="H21" i="7"/>
  <c r="J21" i="7" s="1"/>
  <c r="G21" i="7"/>
  <c r="H20" i="7"/>
  <c r="J20" i="7" s="1"/>
  <c r="G20" i="7"/>
  <c r="J19" i="7"/>
  <c r="H19" i="7"/>
  <c r="G19" i="7"/>
  <c r="J18" i="7"/>
  <c r="H18" i="7"/>
  <c r="G18" i="7"/>
  <c r="H17" i="7"/>
  <c r="J17" i="7" s="1"/>
  <c r="G17" i="7"/>
  <c r="H16" i="7"/>
  <c r="J16" i="7" s="1"/>
  <c r="G16" i="7"/>
  <c r="H15" i="7"/>
  <c r="J15" i="7" s="1"/>
  <c r="G15" i="7"/>
  <c r="J14" i="7"/>
  <c r="H14" i="7"/>
  <c r="G14" i="7"/>
  <c r="H13" i="7"/>
  <c r="J13" i="7" s="1"/>
  <c r="G13" i="7"/>
  <c r="H12" i="7"/>
  <c r="J12" i="7" s="1"/>
  <c r="G12" i="7"/>
  <c r="H11" i="7"/>
  <c r="J11" i="7" s="1"/>
  <c r="G11" i="7"/>
  <c r="J10" i="7"/>
  <c r="H10" i="7"/>
  <c r="G10" i="7"/>
  <c r="H9" i="7"/>
  <c r="J9" i="7" s="1"/>
  <c r="G9" i="7"/>
  <c r="H8" i="7"/>
  <c r="J8" i="7" s="1"/>
  <c r="G8" i="7"/>
  <c r="H7" i="7"/>
  <c r="J7" i="7" s="1"/>
  <c r="G7" i="7"/>
  <c r="J6" i="7"/>
  <c r="H6" i="7"/>
  <c r="G6" i="7"/>
  <c r="J95" i="7" l="1"/>
  <c r="J24" i="6" l="1"/>
  <c r="M24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3" i="6"/>
  <c r="M59" i="4" l="1"/>
  <c r="M60" i="4"/>
  <c r="M61" i="4"/>
  <c r="M62" i="4"/>
  <c r="H62" i="4" l="1"/>
  <c r="J62" i="4" s="1"/>
  <c r="H61" i="4"/>
  <c r="J61" i="4" s="1"/>
  <c r="H60" i="4" l="1"/>
  <c r="J60" i="4" s="1"/>
  <c r="M50" i="4" l="1"/>
  <c r="M51" i="4"/>
  <c r="M53" i="4"/>
  <c r="M54" i="4"/>
  <c r="M55" i="4"/>
  <c r="M56" i="4"/>
  <c r="M57" i="4"/>
  <c r="M58" i="4"/>
  <c r="G54" i="4" l="1"/>
  <c r="H54" i="4"/>
  <c r="J54" i="4" s="1"/>
  <c r="J53" i="4"/>
  <c r="G53" i="4"/>
  <c r="H53" i="4"/>
  <c r="M49" i="4" l="1"/>
  <c r="G52" i="4" l="1"/>
  <c r="H52" i="4"/>
  <c r="G51" i="4"/>
  <c r="H51" i="4"/>
  <c r="J51" i="4" s="1"/>
  <c r="G50" i="4"/>
  <c r="H50" i="4"/>
  <c r="J50" i="4" s="1"/>
  <c r="J49" i="4"/>
  <c r="G49" i="4"/>
  <c r="H49" i="4"/>
  <c r="M48" i="4" l="1"/>
  <c r="G48" i="4"/>
  <c r="H48" i="4"/>
  <c r="J48" i="4" s="1"/>
  <c r="M47" i="4"/>
  <c r="G47" i="4"/>
  <c r="H47" i="4"/>
  <c r="J47" i="4" s="1"/>
  <c r="G46" i="4" l="1"/>
  <c r="H46" i="4"/>
  <c r="G45" i="4"/>
  <c r="H45" i="4"/>
  <c r="G44" i="4"/>
  <c r="H44" i="4"/>
  <c r="G43" i="4" l="1"/>
  <c r="H43" i="4"/>
  <c r="G42" i="4" l="1"/>
  <c r="H42" i="4"/>
  <c r="J42" i="4" l="1"/>
  <c r="J43" i="4"/>
  <c r="J44" i="4"/>
  <c r="J45" i="4"/>
  <c r="J46" i="4"/>
  <c r="J52" i="4"/>
  <c r="M42" i="4"/>
  <c r="M43" i="4"/>
  <c r="M44" i="4"/>
  <c r="M45" i="4"/>
  <c r="M46" i="4"/>
  <c r="M52" i="4"/>
  <c r="M41" i="4" l="1"/>
  <c r="G41" i="4"/>
  <c r="H41" i="4"/>
  <c r="J41" i="4" s="1"/>
  <c r="M40" i="4" l="1"/>
  <c r="G40" i="4"/>
  <c r="H40" i="4"/>
  <c r="J40" i="4" s="1"/>
  <c r="M39" i="4"/>
  <c r="G39" i="4"/>
  <c r="H39" i="4"/>
  <c r="J39" i="4" s="1"/>
  <c r="M38" i="4" l="1"/>
  <c r="G38" i="4"/>
  <c r="H38" i="4"/>
  <c r="J38" i="4" s="1"/>
  <c r="M37" i="4"/>
  <c r="G37" i="4"/>
  <c r="H37" i="4"/>
  <c r="J37" i="4" s="1"/>
  <c r="M36" i="4" l="1"/>
  <c r="G36" i="4"/>
  <c r="H36" i="4"/>
  <c r="J36" i="4" s="1"/>
  <c r="M35" i="4"/>
  <c r="G35" i="4"/>
  <c r="H35" i="4"/>
  <c r="J35" i="4" s="1"/>
  <c r="M34" i="4" l="1"/>
  <c r="G34" i="4"/>
  <c r="H34" i="4"/>
  <c r="J34" i="4" s="1"/>
  <c r="M29" i="4"/>
  <c r="M30" i="4"/>
  <c r="M31" i="4"/>
  <c r="M32" i="4"/>
  <c r="M33" i="4"/>
  <c r="G33" i="4" l="1"/>
  <c r="H33" i="4"/>
  <c r="J33" i="4" s="1"/>
  <c r="G32" i="4"/>
  <c r="H32" i="4"/>
  <c r="J32" i="4" s="1"/>
  <c r="G31" i="4"/>
  <c r="H31" i="4"/>
  <c r="J31" i="4" s="1"/>
  <c r="G30" i="4" l="1"/>
  <c r="H30" i="4"/>
  <c r="J30" i="4" s="1"/>
  <c r="G29" i="4"/>
  <c r="H29" i="4"/>
  <c r="J29" i="4" s="1"/>
  <c r="M28" i="4"/>
  <c r="G28" i="4"/>
  <c r="H28" i="4"/>
  <c r="J28" i="4" s="1"/>
  <c r="M27" i="4" l="1"/>
  <c r="G27" i="4"/>
  <c r="H27" i="4"/>
  <c r="J27" i="4" s="1"/>
  <c r="M26" i="4" l="1"/>
  <c r="G26" i="4"/>
  <c r="J25" i="4"/>
  <c r="M25" i="4"/>
  <c r="H25" i="4"/>
  <c r="H26" i="4"/>
  <c r="J26" i="4" s="1"/>
  <c r="G25" i="4"/>
  <c r="M24" i="4" l="1"/>
  <c r="H24" i="4"/>
  <c r="J24" i="4" s="1"/>
  <c r="G24" i="4"/>
  <c r="M23" i="4" l="1"/>
  <c r="H23" i="4"/>
  <c r="J23" i="4" s="1"/>
  <c r="G23" i="4"/>
  <c r="J22" i="4"/>
  <c r="M22" i="4"/>
  <c r="M18" i="4"/>
  <c r="M19" i="4"/>
  <c r="M20" i="4"/>
  <c r="M21" i="4"/>
  <c r="J21" i="4" l="1"/>
  <c r="G20" i="4"/>
  <c r="H20" i="4"/>
  <c r="J20" i="4" s="1"/>
  <c r="G19" i="4"/>
  <c r="H19" i="4"/>
  <c r="J19" i="4" s="1"/>
  <c r="G18" i="4" l="1"/>
  <c r="H18" i="4"/>
  <c r="J18" i="4" s="1"/>
  <c r="M6" i="4"/>
  <c r="M14" i="4"/>
  <c r="M15" i="4"/>
  <c r="M16" i="4"/>
  <c r="M17" i="4"/>
  <c r="G17" i="4" l="1"/>
  <c r="H17" i="4"/>
  <c r="J17" i="4" s="1"/>
  <c r="G16" i="4"/>
  <c r="H16" i="4"/>
  <c r="J16" i="4" s="1"/>
  <c r="G15" i="4"/>
  <c r="H15" i="4"/>
  <c r="J15" i="4" s="1"/>
  <c r="G14" i="4"/>
  <c r="H14" i="4"/>
  <c r="J14" i="4" s="1"/>
  <c r="M8" i="4"/>
  <c r="M9" i="4"/>
  <c r="M10" i="4"/>
  <c r="M11" i="4"/>
  <c r="M12" i="4"/>
  <c r="M13" i="4"/>
  <c r="M7" i="4"/>
  <c r="G13" i="4" l="1"/>
  <c r="H13" i="4"/>
  <c r="J13" i="4" s="1"/>
  <c r="G12" i="4"/>
  <c r="H12" i="4"/>
  <c r="J12" i="4" s="1"/>
  <c r="G11" i="4" l="1"/>
  <c r="H11" i="4"/>
  <c r="J11" i="4" s="1"/>
  <c r="G10" i="4"/>
  <c r="H10" i="4"/>
  <c r="J10" i="4" s="1"/>
  <c r="G9" i="4"/>
  <c r="H9" i="4"/>
  <c r="J9" i="4" s="1"/>
  <c r="M76" i="2" l="1"/>
  <c r="H7" i="4" l="1"/>
  <c r="J7" i="4" s="1"/>
  <c r="H8" i="4"/>
  <c r="J8" i="4" s="1"/>
  <c r="G7" i="4"/>
  <c r="G8" i="4"/>
  <c r="G6" i="4"/>
  <c r="H6" i="4"/>
  <c r="J6" i="4" s="1"/>
  <c r="J63" i="4" s="1"/>
  <c r="M63" i="4"/>
  <c r="G63" i="4" l="1"/>
  <c r="G76" i="2"/>
  <c r="H76" i="2"/>
  <c r="J76" i="2" s="1"/>
  <c r="M74" i="2" l="1"/>
  <c r="M75" i="2"/>
  <c r="M77" i="2"/>
  <c r="G77" i="2"/>
  <c r="H77" i="2"/>
  <c r="J77" i="2" s="1"/>
  <c r="G75" i="2"/>
  <c r="H75" i="2"/>
  <c r="J75" i="2" s="1"/>
  <c r="G74" i="2"/>
  <c r="H74" i="2"/>
  <c r="J74" i="2" s="1"/>
  <c r="M73" i="2" l="1"/>
  <c r="M72" i="2"/>
  <c r="M71" i="2"/>
  <c r="G73" i="2" l="1"/>
  <c r="H73" i="2"/>
  <c r="J73" i="2" s="1"/>
  <c r="G72" i="2"/>
  <c r="H72" i="2"/>
  <c r="J72" i="2" s="1"/>
  <c r="G71" i="2"/>
  <c r="H71" i="2"/>
  <c r="J71" i="2" s="1"/>
  <c r="M65" i="2" l="1"/>
  <c r="M66" i="2"/>
  <c r="M67" i="2"/>
  <c r="M68" i="2"/>
  <c r="M69" i="2"/>
  <c r="M70" i="2"/>
  <c r="G70" i="2" l="1"/>
  <c r="H70" i="2"/>
  <c r="J70" i="2" s="1"/>
  <c r="G69" i="2"/>
  <c r="H69" i="2"/>
  <c r="J69" i="2" s="1"/>
  <c r="G68" i="2"/>
  <c r="H68" i="2"/>
  <c r="J68" i="2" s="1"/>
  <c r="G67" i="2"/>
  <c r="H67" i="2"/>
  <c r="J67" i="2" s="1"/>
  <c r="G66" i="2"/>
  <c r="H66" i="2"/>
  <c r="J66" i="2" s="1"/>
  <c r="G65" i="2"/>
  <c r="H65" i="2"/>
  <c r="J65" i="2" s="1"/>
  <c r="M64" i="2" l="1"/>
  <c r="G64" i="2"/>
  <c r="H64" i="2"/>
  <c r="J64" i="2" s="1"/>
  <c r="M63" i="2"/>
  <c r="G63" i="2"/>
  <c r="H63" i="2"/>
  <c r="J63" i="2" s="1"/>
  <c r="M62" i="2"/>
  <c r="G62" i="2"/>
  <c r="H62" i="2"/>
  <c r="J62" i="2" s="1"/>
  <c r="M61" i="2" l="1"/>
  <c r="H61" i="2"/>
  <c r="J61" i="2" s="1"/>
  <c r="G61" i="2"/>
  <c r="J60" i="2" l="1"/>
  <c r="M52" i="2" l="1"/>
  <c r="M53" i="2"/>
  <c r="M54" i="2"/>
  <c r="M55" i="2"/>
  <c r="M56" i="2"/>
  <c r="M57" i="2"/>
  <c r="M58" i="2"/>
  <c r="M59" i="2"/>
  <c r="M60" i="2"/>
  <c r="G59" i="2" l="1"/>
  <c r="H59" i="2"/>
  <c r="J59" i="2" s="1"/>
  <c r="J58" i="2"/>
  <c r="G58" i="2"/>
  <c r="H58" i="2"/>
  <c r="G57" i="2"/>
  <c r="H57" i="2"/>
  <c r="J57" i="2" s="1"/>
  <c r="G56" i="2"/>
  <c r="H56" i="2"/>
  <c r="J56" i="2" s="1"/>
  <c r="G55" i="2"/>
  <c r="H55" i="2"/>
  <c r="J55" i="2" s="1"/>
  <c r="G54" i="2"/>
  <c r="H54" i="2"/>
  <c r="J54" i="2" s="1"/>
  <c r="G53" i="2"/>
  <c r="H53" i="2"/>
  <c r="J53" i="2" s="1"/>
  <c r="M46" i="2"/>
  <c r="M47" i="2"/>
  <c r="M48" i="2"/>
  <c r="M49" i="2"/>
  <c r="M50" i="2"/>
  <c r="M44" i="2"/>
  <c r="M45" i="2"/>
  <c r="G52" i="2" l="1"/>
  <c r="H52" i="2"/>
  <c r="J52" i="2" s="1"/>
  <c r="H51" i="2"/>
  <c r="J50" i="2"/>
  <c r="J44" i="2"/>
  <c r="G49" i="2"/>
  <c r="H49" i="2"/>
  <c r="J49" i="2" s="1"/>
  <c r="G48" i="2"/>
  <c r="H48" i="2"/>
  <c r="J48" i="2" s="1"/>
  <c r="G47" i="2"/>
  <c r="H47" i="2"/>
  <c r="J47" i="2" s="1"/>
  <c r="G46" i="2"/>
  <c r="H46" i="2"/>
  <c r="J46" i="2" s="1"/>
  <c r="H45" i="2"/>
  <c r="J45" i="2" s="1"/>
  <c r="G45" i="2"/>
  <c r="M42" i="2" l="1"/>
  <c r="M43" i="2"/>
  <c r="G43" i="2" l="1"/>
  <c r="H43" i="2"/>
  <c r="J43" i="2" s="1"/>
  <c r="G42" i="2"/>
  <c r="H42" i="2"/>
  <c r="J42" i="2" s="1"/>
  <c r="M39" i="2" l="1"/>
  <c r="G39" i="2"/>
  <c r="H39" i="2"/>
  <c r="J39" i="2" s="1"/>
  <c r="M34" i="2" l="1"/>
  <c r="M35" i="2"/>
  <c r="M36" i="2"/>
  <c r="M37" i="2"/>
  <c r="M38" i="2"/>
  <c r="M40" i="2"/>
  <c r="M41" i="2"/>
  <c r="H23" i="2" l="1"/>
  <c r="H21" i="2"/>
  <c r="G41" i="2" l="1"/>
  <c r="H41" i="2"/>
  <c r="J41" i="2" s="1"/>
  <c r="G40" i="2"/>
  <c r="H40" i="2"/>
  <c r="J40" i="2" s="1"/>
  <c r="G38" i="2"/>
  <c r="H38" i="2"/>
  <c r="J38" i="2" s="1"/>
  <c r="G37" i="2"/>
  <c r="H37" i="2"/>
  <c r="J37" i="2" s="1"/>
  <c r="G36" i="2"/>
  <c r="H36" i="2"/>
  <c r="J36" i="2" s="1"/>
  <c r="H35" i="2"/>
  <c r="J35" i="2" s="1"/>
  <c r="G34" i="2"/>
  <c r="G35" i="2"/>
  <c r="J34" i="2"/>
  <c r="M33" i="2" l="1"/>
  <c r="G33" i="2"/>
  <c r="H33" i="2"/>
  <c r="J33" i="2" s="1"/>
  <c r="M32" i="2"/>
  <c r="G32" i="2"/>
  <c r="H32" i="2"/>
  <c r="J32" i="2" s="1"/>
  <c r="M31" i="2"/>
  <c r="H31" i="2"/>
  <c r="J31" i="2" s="1"/>
  <c r="G31" i="2"/>
  <c r="M30" i="2" l="1"/>
  <c r="H30" i="2"/>
  <c r="J30" i="2" s="1"/>
  <c r="G30" i="2"/>
  <c r="M29" i="2"/>
  <c r="G29" i="2"/>
  <c r="H29" i="2"/>
  <c r="J29" i="2" s="1"/>
  <c r="M28" i="2"/>
  <c r="H28" i="2"/>
  <c r="J28" i="2" s="1"/>
  <c r="G28" i="2"/>
  <c r="M27" i="2"/>
  <c r="G27" i="2"/>
  <c r="H27" i="2"/>
  <c r="J27" i="2" s="1"/>
  <c r="M26" i="2"/>
  <c r="G26" i="2"/>
  <c r="H26" i="2"/>
  <c r="J26" i="2" s="1"/>
  <c r="M25" i="2"/>
  <c r="G25" i="2"/>
  <c r="H25" i="2"/>
  <c r="J25" i="2" s="1"/>
  <c r="M24" i="2"/>
  <c r="G24" i="2"/>
  <c r="H24" i="2"/>
  <c r="J24" i="2" s="1"/>
  <c r="M23" i="2"/>
  <c r="G23" i="2" l="1"/>
  <c r="J23" i="2"/>
  <c r="M22" i="2"/>
  <c r="G22" i="2"/>
  <c r="H22" i="2"/>
  <c r="J22" i="2" s="1"/>
  <c r="M21" i="2"/>
  <c r="G21" i="2"/>
  <c r="J21" i="2"/>
  <c r="M20" i="2" l="1"/>
  <c r="G20" i="2"/>
  <c r="H20" i="2"/>
  <c r="J20" i="2" s="1"/>
  <c r="M19" i="2"/>
  <c r="G19" i="2"/>
  <c r="H19" i="2"/>
  <c r="J19" i="2" s="1"/>
  <c r="M18" i="2"/>
  <c r="G18" i="2"/>
  <c r="H18" i="2"/>
  <c r="J18" i="2" s="1"/>
  <c r="M17" i="2"/>
  <c r="G17" i="2"/>
  <c r="H17" i="2"/>
  <c r="J17" i="2" s="1"/>
  <c r="M16" i="2"/>
  <c r="G16" i="2"/>
  <c r="H16" i="2"/>
  <c r="J16" i="2" s="1"/>
  <c r="M7" i="2" l="1"/>
  <c r="M8" i="2"/>
  <c r="M9" i="2"/>
  <c r="M10" i="2"/>
  <c r="M11" i="2"/>
  <c r="M12" i="2"/>
  <c r="M13" i="2"/>
  <c r="M14" i="2"/>
  <c r="M15" i="2"/>
  <c r="G15" i="2" l="1"/>
  <c r="H15" i="2"/>
  <c r="J15" i="2" s="1"/>
  <c r="G14" i="2"/>
  <c r="H14" i="2"/>
  <c r="J14" i="2" s="1"/>
  <c r="H13" i="2"/>
  <c r="J13" i="2" s="1"/>
  <c r="H12" i="2"/>
  <c r="J12" i="2" s="1"/>
  <c r="G13" i="2"/>
  <c r="G12" i="2"/>
  <c r="H11" i="2" l="1"/>
  <c r="J11" i="2" s="1"/>
  <c r="G11" i="2"/>
  <c r="G10" i="2"/>
  <c r="H10" i="2"/>
  <c r="J10" i="2" s="1"/>
  <c r="H7" i="2"/>
  <c r="J7" i="2" s="1"/>
  <c r="H8" i="2"/>
  <c r="J8" i="2" s="1"/>
  <c r="H9" i="2"/>
  <c r="J9" i="2" s="1"/>
  <c r="G7" i="2"/>
  <c r="G8" i="2"/>
  <c r="G9" i="2"/>
  <c r="G6" i="2" l="1"/>
  <c r="H6" i="2"/>
  <c r="J6" i="2" s="1"/>
  <c r="M6" i="2"/>
  <c r="M51" i="2" l="1"/>
  <c r="M78" i="2" s="1"/>
  <c r="J51" i="2"/>
  <c r="J78" i="2" s="1"/>
  <c r="G51" i="2"/>
  <c r="G78" i="2" s="1"/>
  <c r="M61" i="1" l="1"/>
  <c r="M62" i="1"/>
  <c r="M63" i="1"/>
  <c r="M64" i="1"/>
  <c r="M65" i="1"/>
  <c r="M66" i="1"/>
  <c r="J61" i="1"/>
  <c r="J62" i="1"/>
  <c r="J63" i="1"/>
  <c r="J64" i="1"/>
  <c r="J65" i="1"/>
  <c r="J66" i="1"/>
  <c r="G61" i="1"/>
  <c r="G62" i="1"/>
  <c r="G63" i="1"/>
  <c r="G64" i="1"/>
  <c r="G65" i="1"/>
  <c r="G66" i="1"/>
  <c r="G55" i="1"/>
  <c r="G56" i="1"/>
  <c r="G57" i="1"/>
  <c r="G58" i="1"/>
  <c r="G59" i="1"/>
  <c r="J55" i="1"/>
  <c r="J56" i="1"/>
  <c r="J57" i="1"/>
  <c r="J58" i="1"/>
  <c r="J59" i="1"/>
  <c r="M55" i="1"/>
  <c r="M56" i="1"/>
  <c r="M57" i="1"/>
  <c r="M58" i="1"/>
  <c r="M59" i="1"/>
  <c r="E51" i="1" l="1"/>
  <c r="G7" i="1" l="1"/>
  <c r="M25" i="1" l="1"/>
  <c r="J25" i="1"/>
  <c r="G2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60" i="1"/>
  <c r="J67" i="1"/>
  <c r="J68" i="1"/>
  <c r="J69" i="1"/>
  <c r="J7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60" i="1"/>
  <c r="M67" i="1"/>
  <c r="M68" i="1"/>
  <c r="M69" i="1"/>
  <c r="M70" i="1"/>
  <c r="M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60" i="1"/>
  <c r="G67" i="1"/>
  <c r="G68" i="1"/>
  <c r="G69" i="1"/>
  <c r="G70" i="1"/>
  <c r="G8" i="1"/>
  <c r="G9" i="1"/>
  <c r="G10" i="1"/>
  <c r="G11" i="1"/>
  <c r="G6" i="1"/>
  <c r="M71" i="1" l="1"/>
  <c r="J71" i="1"/>
  <c r="G71" i="1"/>
</calcChain>
</file>

<file path=xl/comments1.xml><?xml version="1.0" encoding="utf-8"?>
<comments xmlns="http://schemas.openxmlformats.org/spreadsheetml/2006/main">
  <authors>
    <author>Author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without challan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Jan-2022 GRN done</t>
        </r>
      </text>
    </comment>
    <comment ref="N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Jan-2022 GRN done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Jan-2022 GRN done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Jan-2022 GRN done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Jan-2022 GRN done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N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GRN Done 01-03-2022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Month Bill Payment all up items.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L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Month GRN posting</t>
        </r>
      </text>
    </comment>
    <comment ref="L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GRN pending</t>
        </r>
      </text>
    </comment>
    <comment ref="L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Month GRN posting</t>
        </r>
      </text>
    </comment>
    <comment ref="L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Month GRN posting</t>
        </r>
      </text>
    </comment>
    <comment ref="L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Month GRN posting</t>
        </r>
      </text>
    </comment>
  </commentList>
</comments>
</file>

<file path=xl/sharedStrings.xml><?xml version="1.0" encoding="utf-8"?>
<sst xmlns="http://schemas.openxmlformats.org/spreadsheetml/2006/main" count="2641" uniqueCount="410">
  <si>
    <t xml:space="preserve">      Navana Engineering Ltd      </t>
  </si>
  <si>
    <t>Ghorashal Bypass Road,Baligaon,Kaligonj, Gazipur</t>
  </si>
  <si>
    <t>Raw Material (Local) Received Report</t>
  </si>
  <si>
    <t>SL</t>
  </si>
  <si>
    <t>Date</t>
  </si>
  <si>
    <t>Raw Materials Name</t>
  </si>
  <si>
    <t>Challan No</t>
  </si>
  <si>
    <t>Challan Qty/Bag</t>
  </si>
  <si>
    <t>Unload Qty/Bag</t>
  </si>
  <si>
    <t>Short/ Bag</t>
  </si>
  <si>
    <t>Challan Qty/Kg</t>
  </si>
  <si>
    <t>Unload Qty/Kg</t>
  </si>
  <si>
    <t>Short/Kg</t>
  </si>
  <si>
    <t>P.O. Number</t>
  </si>
  <si>
    <t>PO Rate</t>
  </si>
  <si>
    <t>Total Amount</t>
  </si>
  <si>
    <t>GRN Number</t>
  </si>
  <si>
    <t>Supplier Name</t>
  </si>
  <si>
    <t>V# No</t>
  </si>
  <si>
    <t>Remarks</t>
  </si>
  <si>
    <t>Valinex Ltd</t>
  </si>
  <si>
    <t>DM-NA-13-3466</t>
  </si>
  <si>
    <t>PP HP-Local</t>
  </si>
  <si>
    <t>PVC Resin -Local</t>
  </si>
  <si>
    <t>HDPE Virgin-Local</t>
  </si>
  <si>
    <t>HDPE Modified PE-Local</t>
  </si>
  <si>
    <t>DM-TA-16-2116</t>
  </si>
  <si>
    <t>H.N Corporation</t>
  </si>
  <si>
    <t>Pvc Stabilizer-Local</t>
  </si>
  <si>
    <t>DM-NA-13-3310</t>
  </si>
  <si>
    <t xml:space="preserve">RC PP White PE </t>
  </si>
  <si>
    <t>DM-NA-19-3552</t>
  </si>
  <si>
    <t>DM-NA-13-0522</t>
  </si>
  <si>
    <t>DM-NA-15-6533</t>
  </si>
  <si>
    <t>DM-TA-16-4952</t>
  </si>
  <si>
    <t>MB HDPE Yellow-Local</t>
  </si>
  <si>
    <t>Coimex Trade BD.</t>
  </si>
  <si>
    <t>Valinex Ltd.</t>
  </si>
  <si>
    <t>Norsindi-11-0188</t>
  </si>
  <si>
    <t>DM-DA-14-2822</t>
  </si>
  <si>
    <t>M/S Nur Amin Plastic Store</t>
  </si>
  <si>
    <t>DM-MA-51-9009</t>
  </si>
  <si>
    <t>RC PP Natural-Local</t>
  </si>
  <si>
    <t>Dhaka Polymer</t>
  </si>
  <si>
    <t>DM-TA-20-0472</t>
  </si>
  <si>
    <t>MB PP Yellow-Local</t>
  </si>
  <si>
    <t>Durable Plastic limited</t>
  </si>
  <si>
    <t>DM-MA-55-0492</t>
  </si>
  <si>
    <t>DM-TA-13-5628</t>
  </si>
  <si>
    <t>Pvc Stearic Acid-Local</t>
  </si>
  <si>
    <t>M/S Unique Enterprise</t>
  </si>
  <si>
    <t>Pvc Parafin Wax-Local</t>
  </si>
  <si>
    <t>MB HDPE Black-Local</t>
  </si>
  <si>
    <t>M/S Onic interprise</t>
  </si>
  <si>
    <t>DM-NA-17-0116</t>
  </si>
  <si>
    <t>DM-NA-21-1355</t>
  </si>
  <si>
    <t>DM-MA-51-6741</t>
  </si>
  <si>
    <t>DM-NA-17-0224</t>
  </si>
  <si>
    <t>DM-TA-18-0157</t>
  </si>
  <si>
    <t>PP CP-Local</t>
  </si>
  <si>
    <t>DM-NA-13-1035</t>
  </si>
  <si>
    <t>DM-NA-17-8167</t>
  </si>
  <si>
    <t>M/S Munna plastic &amp; Co.</t>
  </si>
  <si>
    <t>Month of August'2021</t>
  </si>
  <si>
    <t>DM-NA-17-3667</t>
  </si>
  <si>
    <t>DM-TA-18-1881</t>
  </si>
  <si>
    <t>Saleha Metal Industries</t>
  </si>
  <si>
    <t>MB Rosewood</t>
  </si>
  <si>
    <t>MB Sandal Wood</t>
  </si>
  <si>
    <t>M/S Noor Amin Plastic Store</t>
  </si>
  <si>
    <t>Sample</t>
  </si>
  <si>
    <t>DM-NA-15-3310</t>
  </si>
  <si>
    <t>PP CP (Battery)-local</t>
  </si>
  <si>
    <t>BS Trading</t>
  </si>
  <si>
    <t>CM-TA-11-4291</t>
  </si>
  <si>
    <t>CM-TA-11-1701</t>
  </si>
  <si>
    <t>PVC Calcium carbonat</t>
  </si>
  <si>
    <t>Golden Trade Co.</t>
  </si>
  <si>
    <t>DM-TA-13-7873</t>
  </si>
  <si>
    <t>DM-TA-24-2396</t>
  </si>
  <si>
    <t>MB HDPE White -Local</t>
  </si>
  <si>
    <t>M/S onik Interprise</t>
  </si>
  <si>
    <t>Noursindi-N-11-0184</t>
  </si>
  <si>
    <t>PP Filler</t>
  </si>
  <si>
    <t>HDPE Modified White-Local</t>
  </si>
  <si>
    <t>Nur Amin Plastic</t>
  </si>
  <si>
    <t>ECO Trade BD</t>
  </si>
  <si>
    <t>HDPE Extrusion PE100-Local(Vergin)</t>
  </si>
  <si>
    <t>M/S Munna Plastic</t>
  </si>
  <si>
    <t>DM-Au-11-0565</t>
  </si>
  <si>
    <t>Coimex Trade BD</t>
  </si>
  <si>
    <t>Onik International</t>
  </si>
  <si>
    <t>Munna Plastic</t>
  </si>
  <si>
    <t>DM-NA-11-1200</t>
  </si>
  <si>
    <t>Month of October'2021</t>
  </si>
  <si>
    <t>DM-MA-15-6741</t>
  </si>
  <si>
    <t xml:space="preserve">NRJ Limited </t>
  </si>
  <si>
    <t xml:space="preserve">PP Filler </t>
  </si>
  <si>
    <t>DM-Au-13-0858</t>
  </si>
  <si>
    <t>Dm-Ta-20-0472</t>
  </si>
  <si>
    <t>DM-Na-13-3466</t>
  </si>
  <si>
    <t>PVC PC Gray</t>
  </si>
  <si>
    <t>DM-MA-15-2596</t>
  </si>
  <si>
    <t>DM-Na-20-8356</t>
  </si>
  <si>
    <t>MB HDPE White-Local</t>
  </si>
  <si>
    <t>DM-Na-17-0116</t>
  </si>
  <si>
    <t>DM-Na-19-2814</t>
  </si>
  <si>
    <t>Stearic Acid</t>
  </si>
  <si>
    <t>M/S Unik Interprize</t>
  </si>
  <si>
    <t>DM-Ma-15-9008</t>
  </si>
  <si>
    <t xml:space="preserve">IRC PP Nature </t>
  </si>
  <si>
    <t>Nor-Na-11-0184</t>
  </si>
  <si>
    <t>DM-Na-17-3552</t>
  </si>
  <si>
    <t xml:space="preserve">Stabilizer </t>
  </si>
  <si>
    <t>DM-Na-20-8001</t>
  </si>
  <si>
    <t>Calcium Carbonate</t>
  </si>
  <si>
    <t>DM-Ta-24-5387</t>
  </si>
  <si>
    <t>DM-Ta-24-5386</t>
  </si>
  <si>
    <t xml:space="preserve">CP PP Battery </t>
  </si>
  <si>
    <t>CM-Ta-11-1701</t>
  </si>
  <si>
    <t xml:space="preserve">MB HDPE White </t>
  </si>
  <si>
    <t>DM-Au-11-1384</t>
  </si>
  <si>
    <t>DM-Na-20-6022</t>
  </si>
  <si>
    <t>DM-Na-51-9008</t>
  </si>
  <si>
    <t>DM-Na-11-0565</t>
  </si>
  <si>
    <t>DM-Na-20-6496</t>
  </si>
  <si>
    <t>DM-Na-11-3767</t>
  </si>
  <si>
    <t>DM-Na-14-6431</t>
  </si>
  <si>
    <t>DM-Na-19-3814</t>
  </si>
  <si>
    <t>DM-Na-13-0552</t>
  </si>
  <si>
    <t>PVC Compound Local</t>
  </si>
  <si>
    <t>DM-Ma-51-9008</t>
  </si>
  <si>
    <t>PVC Gray Chips</t>
  </si>
  <si>
    <t>DM-Na-11-3389</t>
  </si>
  <si>
    <t>DM-Na-17-1633</t>
  </si>
  <si>
    <t>Nor-Na-11-0046</t>
  </si>
  <si>
    <t>MB HDPE Orange-Local</t>
  </si>
  <si>
    <t xml:space="preserve">IRC Red color Nature </t>
  </si>
  <si>
    <t>DM-Na-18-6969</t>
  </si>
  <si>
    <t>DM-Na-21-3070</t>
  </si>
  <si>
    <t>DM-Na-15-7372</t>
  </si>
  <si>
    <t>PP-CP Local</t>
  </si>
  <si>
    <t>DM-Na-20-0622</t>
  </si>
  <si>
    <t>PP-HP Local</t>
  </si>
  <si>
    <t>Kul-Ta-11-1864</t>
  </si>
  <si>
    <t>CM-Ta-11-4742</t>
  </si>
  <si>
    <t>DM-Na-14-8236</t>
  </si>
  <si>
    <t>DM-Na-20-1340</t>
  </si>
  <si>
    <t>DM-Ma-51-6741</t>
  </si>
  <si>
    <t>DM-Na-13-3389</t>
  </si>
  <si>
    <t>DM-Na-13-1035</t>
  </si>
  <si>
    <t>Titanium Di Oxide-Local</t>
  </si>
  <si>
    <t>DM-Na-51-6741</t>
  </si>
  <si>
    <t>Stabilizer Local</t>
  </si>
  <si>
    <t>DM-Na-21-1355</t>
  </si>
  <si>
    <t>IRC PP Nature Local</t>
  </si>
  <si>
    <t>DM-Na-11-1200</t>
  </si>
  <si>
    <t>M/S Onik International</t>
  </si>
  <si>
    <t>DM-Ta-24-5003</t>
  </si>
  <si>
    <t>M/S Colour Vision</t>
  </si>
  <si>
    <t>DM-Na-18-6583</t>
  </si>
  <si>
    <t>DM-Na=11-1200</t>
  </si>
  <si>
    <t>Nar-Na-11-0046</t>
  </si>
  <si>
    <t>DM-Da-14-3323</t>
  </si>
  <si>
    <t>M/S Jaynal Plastic</t>
  </si>
  <si>
    <t>2 Vehicle</t>
  </si>
  <si>
    <t>DM-Na-17-8167</t>
  </si>
  <si>
    <t>PP. CP Battary Local</t>
  </si>
  <si>
    <t>D\M-Na-13-3389</t>
  </si>
  <si>
    <t>DM-Na-11-8683</t>
  </si>
  <si>
    <t>DM-Au-13-1121</t>
  </si>
  <si>
    <t>DM-Na-13-1731</t>
  </si>
  <si>
    <t>Month of Nov'2021</t>
  </si>
  <si>
    <t>Norsindi Na 11-0046</t>
  </si>
  <si>
    <t>DM-NA-20-6496</t>
  </si>
  <si>
    <t>DM-Na-17-9887</t>
  </si>
  <si>
    <t>DM-Na-11-0188</t>
  </si>
  <si>
    <t>DM-Ta-13-1079</t>
  </si>
  <si>
    <t>PP. CP  Local</t>
  </si>
  <si>
    <t>PP RCP - Local</t>
  </si>
  <si>
    <t>M/S Munna Plastic &amp; Store</t>
  </si>
  <si>
    <t xml:space="preserve">Antimonial lead </t>
  </si>
  <si>
    <t>Navana Batteries</t>
  </si>
  <si>
    <t>DM-Ta-13-2928</t>
  </si>
  <si>
    <t>DM-Na-21-1555</t>
  </si>
  <si>
    <t>Navana Batteries Ltd</t>
  </si>
  <si>
    <t>Month of September'2021</t>
  </si>
  <si>
    <t>DM-NA-19-0290</t>
  </si>
  <si>
    <t>HDPE Extrusion PE100-Local</t>
  </si>
  <si>
    <t>PP- CP-Local</t>
  </si>
  <si>
    <t>DM-Na-15-3321</t>
  </si>
  <si>
    <t>DM-NA-20-0142</t>
  </si>
  <si>
    <t>FC-PP-Natural-Local</t>
  </si>
  <si>
    <t>DM-NA-51-9008</t>
  </si>
  <si>
    <t>DM-TA-11-6073</t>
  </si>
  <si>
    <t>DM-NA-17-9688</t>
  </si>
  <si>
    <t>DM-Na-15-6533</t>
  </si>
  <si>
    <t>PVC Stabilizer-Local</t>
  </si>
  <si>
    <t>DM-Na-15-9135</t>
  </si>
  <si>
    <t>Nar-Na-11-0110</t>
  </si>
  <si>
    <t>HDPE Modified PE White-Local</t>
  </si>
  <si>
    <t>DM-NA-11-8683</t>
  </si>
  <si>
    <t>RC-PP-Natural Local</t>
  </si>
  <si>
    <t>DM-NA-11-3814</t>
  </si>
  <si>
    <t>DM-NA-17-3552</t>
  </si>
  <si>
    <t>DM-NA-15-3321</t>
  </si>
  <si>
    <t>DM-Ma-51-9009</t>
  </si>
  <si>
    <t>DM-Na-15-1617</t>
  </si>
  <si>
    <t>DM-NA-20-0523</t>
  </si>
  <si>
    <t>DM-NA-14-1987</t>
  </si>
  <si>
    <t>DM-NA-20-06222</t>
  </si>
  <si>
    <t>DM-NA-11-4445</t>
  </si>
  <si>
    <t>Coimex Trade</t>
  </si>
  <si>
    <t>DM-NA-51-9009</t>
  </si>
  <si>
    <t>DM-NA-11-1035</t>
  </si>
  <si>
    <t>PP RCP-local</t>
  </si>
  <si>
    <t>DM-NA-11-3767</t>
  </si>
  <si>
    <t>PP CP -local</t>
  </si>
  <si>
    <t>PVC Compound</t>
  </si>
  <si>
    <t>DM-NA-51-6741</t>
  </si>
  <si>
    <t xml:space="preserve">H.N Corporation </t>
  </si>
  <si>
    <t>DM-NA-11-8652</t>
  </si>
  <si>
    <t>DM-NA-15-7372</t>
  </si>
  <si>
    <t>DM-NA-13-3389</t>
  </si>
  <si>
    <t>Nor-Na-11-0188</t>
  </si>
  <si>
    <t>Nor-Na-17-0116</t>
  </si>
  <si>
    <t>DM-NA-19-3814</t>
  </si>
  <si>
    <t xml:space="preserve"> </t>
  </si>
  <si>
    <t>DM-NA-19-1487</t>
  </si>
  <si>
    <t>DM-Na-17-1513</t>
  </si>
  <si>
    <t>IRC-PP-Natural Local</t>
  </si>
  <si>
    <t>DM-Ma-51-9010</t>
  </si>
  <si>
    <t>Nor-Na-11-0150</t>
  </si>
  <si>
    <t>Paraffin Wax Local</t>
  </si>
  <si>
    <t>M/S Onik Anterprize</t>
  </si>
  <si>
    <t>P.P RC-Red Local</t>
  </si>
  <si>
    <t>Eagle Brown</t>
  </si>
  <si>
    <t>Mistake by Faruqe Bhai below 2 items</t>
  </si>
  <si>
    <t>Note:</t>
  </si>
  <si>
    <t xml:space="preserve">November Month GRN 6518 </t>
  </si>
  <si>
    <t>DM-Na-21-1255</t>
  </si>
  <si>
    <t>Nor-Na-11-0110</t>
  </si>
  <si>
    <t>Month of Dec-2021</t>
  </si>
  <si>
    <t>P.Wax Mom</t>
  </si>
  <si>
    <t>DM-Na-17-1944</t>
  </si>
  <si>
    <t>DM-Na-21-4666</t>
  </si>
  <si>
    <t>PVC Resin Local</t>
  </si>
  <si>
    <t>DM-Na-11-8682</t>
  </si>
  <si>
    <t>MB HDPE Black</t>
  </si>
  <si>
    <t>DM-Na-17-9688</t>
  </si>
  <si>
    <t>DM-Na-14-7830</t>
  </si>
  <si>
    <t>NRJ Limited</t>
  </si>
  <si>
    <t>DM-Ta-11-8187</t>
  </si>
  <si>
    <t>DM-Na-11-8216</t>
  </si>
  <si>
    <t>S.M Packaging</t>
  </si>
  <si>
    <t>DM-Na-18-8545</t>
  </si>
  <si>
    <t>PP Filler Local</t>
  </si>
  <si>
    <t>PP CP Local</t>
  </si>
  <si>
    <t>DM-Na-19-6662</t>
  </si>
  <si>
    <t>MB HDPE Yellow</t>
  </si>
  <si>
    <t>DM-Na-16-0270</t>
  </si>
  <si>
    <t>MB HDPE Green</t>
  </si>
  <si>
    <t>DM-Na-15-1203</t>
  </si>
  <si>
    <t>DM-Dha-11-5034</t>
  </si>
  <si>
    <t>FC.PP Natural Local</t>
  </si>
  <si>
    <t>DM-Na-20-0322</t>
  </si>
  <si>
    <t>Calcium Carbonate Uncoated-Local</t>
  </si>
  <si>
    <t>DM-Da-11-3668</t>
  </si>
  <si>
    <t>DM-Na-19-4216</t>
  </si>
  <si>
    <t>DM-Na-19-1487</t>
  </si>
  <si>
    <t>DM-Na-21-2646</t>
  </si>
  <si>
    <t>DM-Na-18-5660</t>
  </si>
  <si>
    <t>DM-Na-11-8656</t>
  </si>
  <si>
    <t>DM-Na--11-8216</t>
  </si>
  <si>
    <t>DM-Na-20-6446</t>
  </si>
  <si>
    <t>PP. CP Local</t>
  </si>
  <si>
    <t>DM_Na-15-3321</t>
  </si>
  <si>
    <t>RC PP Red</t>
  </si>
  <si>
    <t>DM-Na-14-3323</t>
  </si>
  <si>
    <t>DN-Na-13-2559</t>
  </si>
  <si>
    <t>Stearic Acid-Local</t>
  </si>
  <si>
    <t>FC.PP Blue</t>
  </si>
  <si>
    <t>FC.PP Parrot Green</t>
  </si>
  <si>
    <t>SM Packaging IND</t>
  </si>
  <si>
    <t>PP. CP Battary (961)Local</t>
  </si>
  <si>
    <t>HDPE Extrusion PE100-Local(TR-144)</t>
  </si>
  <si>
    <t>FC.PP Red Local</t>
  </si>
  <si>
    <t>DM-Na-21-666</t>
  </si>
  <si>
    <t>Nill</t>
  </si>
  <si>
    <t>DM-Na-13-0522</t>
  </si>
  <si>
    <t>MB HDPE White</t>
  </si>
  <si>
    <t xml:space="preserve">FC PP Natural </t>
  </si>
  <si>
    <t>PP CP Battery (961)</t>
  </si>
  <si>
    <t>PP RCP Local(420)</t>
  </si>
  <si>
    <t>45862-45882</t>
  </si>
  <si>
    <t>6769-6790</t>
  </si>
  <si>
    <t>DM-Na-21-1054</t>
  </si>
  <si>
    <t>DM-Na-21-5666</t>
  </si>
  <si>
    <t>DM-Na-15-6969</t>
  </si>
  <si>
    <t>Month of Feb-2022</t>
  </si>
  <si>
    <t>Month of Jan-2022</t>
  </si>
  <si>
    <t>UPVC Compound</t>
  </si>
  <si>
    <t>Gaz-Na-11-0101</t>
  </si>
  <si>
    <t>DM-Na-11-7763</t>
  </si>
  <si>
    <t>Stabilizer</t>
  </si>
  <si>
    <t>FC-HDPE Injection Green</t>
  </si>
  <si>
    <t>FC-HDPE Injection Blue</t>
  </si>
  <si>
    <t>FC-HDPE Injection Red</t>
  </si>
  <si>
    <t>Valinex LTD</t>
  </si>
  <si>
    <t>Previous received QC pending</t>
  </si>
  <si>
    <t>DM-Na-19-3466</t>
  </si>
  <si>
    <t>M/S Tahera Hoque</t>
  </si>
  <si>
    <t>Gaz-Na-110062</t>
  </si>
  <si>
    <t>MB HDPE Black Local</t>
  </si>
  <si>
    <t>DM-Au-11-0316</t>
  </si>
  <si>
    <t>PP CP Battery Local(265)</t>
  </si>
  <si>
    <t>DM-Na-13-7984</t>
  </si>
  <si>
    <t>HDPE BLOW 550 Local</t>
  </si>
  <si>
    <t>IRC Natural HDPE BLOW Local</t>
  </si>
  <si>
    <t>RC PP Natural Red</t>
  </si>
  <si>
    <t>DM-Na--20-1340</t>
  </si>
  <si>
    <t>PVC Stabilizer Local</t>
  </si>
  <si>
    <t>Month of Mar-2022</t>
  </si>
  <si>
    <t>DM-Na-20-1240</t>
  </si>
  <si>
    <t>DM-Ta-11-5443</t>
  </si>
  <si>
    <t>HDPE MB Black Local</t>
  </si>
  <si>
    <t>HDPE MB White Local</t>
  </si>
  <si>
    <t>Code</t>
  </si>
  <si>
    <t>Item Name</t>
  </si>
  <si>
    <t>Opening Balance
in Kg</t>
  </si>
  <si>
    <t>Received
in Kg</t>
  </si>
  <si>
    <t>Consumption (P/Day)</t>
  </si>
  <si>
    <t>Closing Balance</t>
  </si>
  <si>
    <t>FC PP  Blue (Cap)</t>
  </si>
  <si>
    <t>FC PP Green(Cap)</t>
  </si>
  <si>
    <t>FC PP Red(Cap)</t>
  </si>
  <si>
    <t>PP CP Battery (961+970)</t>
  </si>
  <si>
    <t>DM-Na-14-1255</t>
  </si>
  <si>
    <t>Nar-Na-11-0064</t>
  </si>
  <si>
    <t>DM-Na-17-3576</t>
  </si>
  <si>
    <t>MB HDPE Orange</t>
  </si>
  <si>
    <t>PP HP Local</t>
  </si>
  <si>
    <t>DM-Na-19-0290</t>
  </si>
  <si>
    <t>MB PP Tulip Green</t>
  </si>
  <si>
    <t>DM-Na-23-0233</t>
  </si>
  <si>
    <t>FC PP T/G(Cap)</t>
  </si>
  <si>
    <t xml:space="preserve"> MB HDPE Black Local</t>
  </si>
  <si>
    <t>DM-Na-14-8681</t>
  </si>
  <si>
    <t>Paraffin Wax-Local</t>
  </si>
  <si>
    <t>PVC Compound White-Local</t>
  </si>
  <si>
    <t>DM-Dha-14-3323</t>
  </si>
  <si>
    <t>PP CP Battery Local</t>
  </si>
  <si>
    <t>46024/46036</t>
  </si>
  <si>
    <t>3938/6947</t>
  </si>
  <si>
    <t>PP-RCP Local</t>
  </si>
  <si>
    <t xml:space="preserve"> MB HDPE Green Local</t>
  </si>
  <si>
    <t xml:space="preserve"> MB HDPE Orange Local</t>
  </si>
  <si>
    <t>DM-Da-11-5034</t>
  </si>
  <si>
    <t>FC-PP Natural-Local</t>
  </si>
  <si>
    <t>NWN Enterprise</t>
  </si>
  <si>
    <t>DM_Da-14-3323</t>
  </si>
  <si>
    <t>PP CP (Battery) Local</t>
  </si>
  <si>
    <t>DM-Na-11-7995</t>
  </si>
  <si>
    <t>MB HDPE White Local</t>
  </si>
  <si>
    <t>DM-Na-13-2863</t>
  </si>
  <si>
    <t>Taisox</t>
  </si>
  <si>
    <t>46078/46080</t>
  </si>
  <si>
    <t>6998/6999</t>
  </si>
  <si>
    <t>DM-Na-23-0534</t>
  </si>
  <si>
    <t>DM-Na-20-6469</t>
  </si>
  <si>
    <t>MB PP Parrot Green-Local</t>
  </si>
  <si>
    <t>PP CAP RED</t>
  </si>
  <si>
    <t>PP CAP BLUE</t>
  </si>
  <si>
    <t>PP CAP GREEN</t>
  </si>
  <si>
    <t>DM-Na-20-0142</t>
  </si>
  <si>
    <t>DM-Na-13-0356</t>
  </si>
  <si>
    <t>MB HDPE Green-Local</t>
  </si>
  <si>
    <t>DM-Na-19-1478</t>
  </si>
  <si>
    <t>Meghna pulp</t>
  </si>
  <si>
    <t>DM-Au-12-3065</t>
  </si>
  <si>
    <t>DM-Da-14-8681</t>
  </si>
  <si>
    <t>Month of April-2022</t>
  </si>
  <si>
    <t>NWV Enterprise</t>
  </si>
  <si>
    <t>DM-Na-13-4493</t>
  </si>
  <si>
    <t>DM-U-12-3326</t>
  </si>
  <si>
    <t>PP Filler-Local</t>
  </si>
  <si>
    <t>Month of May-2022</t>
  </si>
  <si>
    <t>Nor-Na-11-0120</t>
  </si>
  <si>
    <t>Paraffin Wax -Local</t>
  </si>
  <si>
    <t>DM-Na-14-1881</t>
  </si>
  <si>
    <t>MD-Na-19-1487</t>
  </si>
  <si>
    <t>DM-Au-23-0534</t>
  </si>
  <si>
    <t>DM-U-12-3066</t>
  </si>
  <si>
    <t>FC-PP Sandal Wood</t>
  </si>
  <si>
    <t>Nor-Na-11-0064</t>
  </si>
  <si>
    <t>DM-U-12-3065</t>
  </si>
  <si>
    <t>PP CAP Blue</t>
  </si>
  <si>
    <t>DM-Na-11-3885</t>
  </si>
  <si>
    <t>DM-NA-11-7995</t>
  </si>
  <si>
    <t>DM-Na-14-6084</t>
  </si>
  <si>
    <t>DM-Na-14-8230</t>
  </si>
  <si>
    <t>DM-Ta-11-9496</t>
  </si>
  <si>
    <t>DM-Na-178167</t>
  </si>
  <si>
    <t>FC-PVC Gray Local</t>
  </si>
  <si>
    <t>DM-Ta-13-0104</t>
  </si>
  <si>
    <t>DM-Na-15-0386</t>
  </si>
  <si>
    <t>DM-Na-13-4161</t>
  </si>
  <si>
    <t>DM-Ma-54-3558</t>
  </si>
  <si>
    <t>46291/46292</t>
  </si>
  <si>
    <t>FC-PP Sandal Wood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</si>
</sst>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43" fontId="1" fillId="0" borderId="3" xfId="1" applyNumberFormat="1" applyFont="1" applyFill="1" applyBorder="1" applyAlignment="1">
      <alignment horizontal="center" vertical="center"/>
    </xf>
    <xf numFmtId="0" fontId="1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65" fontId="0" fillId="0" borderId="3" xfId="0" applyNumberFormat="1" applyFont="1" applyFill="1" applyBorder="1" applyAlignment="1">
      <alignment horizontal="center" vertical="center"/>
    </xf>
    <xf numFmtId="0" fontId="0" fillId="0" borderId="4" xfId="0" applyFont="1" applyFill="1" applyBorder="1"/>
    <xf numFmtId="1" fontId="7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65" fontId="1" fillId="0" borderId="4" xfId="1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 vertical="center"/>
    </xf>
    <xf numFmtId="164" fontId="0" fillId="0" borderId="4" xfId="0" applyNumberFormat="1" applyFont="1" applyFill="1" applyBorder="1" applyAlignment="1">
      <alignment horizontal="center" vertical="center"/>
    </xf>
    <xf numFmtId="43" fontId="1" fillId="0" borderId="4" xfId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1" fontId="6" fillId="0" borderId="4" xfId="0" applyNumberFormat="1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center" vertical="center"/>
    </xf>
    <xf numFmtId="43" fontId="2" fillId="0" borderId="4" xfId="1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4" xfId="0" applyNumberFormat="1" applyFill="1" applyBorder="1" applyAlignment="1">
      <alignment horizontal="left"/>
    </xf>
    <xf numFmtId="3" fontId="0" fillId="0" borderId="4" xfId="0" applyNumberFormat="1" applyFill="1" applyBorder="1" applyAlignment="1">
      <alignment horizontal="center"/>
    </xf>
    <xf numFmtId="0" fontId="0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/>
    </xf>
    <xf numFmtId="0" fontId="1" fillId="3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165" fontId="1" fillId="2" borderId="3" xfId="1" applyNumberFormat="1" applyFont="1" applyFill="1" applyBorder="1" applyAlignment="1">
      <alignment horizontal="center" vertical="center"/>
    </xf>
    <xf numFmtId="43" fontId="1" fillId="2" borderId="3" xfId="1" applyNumberFormat="1" applyFont="1" applyFill="1" applyBorder="1" applyAlignment="1">
      <alignment horizontal="center" vertical="center"/>
    </xf>
    <xf numFmtId="0" fontId="1" fillId="2" borderId="3" xfId="1" applyNumberFormat="1" applyFont="1" applyFill="1" applyBorder="1" applyAlignment="1">
      <alignment horizontal="center" vertical="center"/>
    </xf>
    <xf numFmtId="165" fontId="0" fillId="2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0" fillId="0" borderId="4" xfId="1" applyNumberFormat="1" applyFont="1" applyFill="1" applyBorder="1" applyAlignment="1">
      <alignment horizontal="center" vertical="center"/>
    </xf>
    <xf numFmtId="0" fontId="1" fillId="4" borderId="4" xfId="1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 wrapText="1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164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43" fontId="1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65" fontId="0" fillId="0" borderId="3" xfId="0" applyNumberFormat="1" applyFont="1" applyFill="1" applyBorder="1" applyAlignment="1">
      <alignment horizontal="center" vertical="center"/>
    </xf>
    <xf numFmtId="165" fontId="1" fillId="0" borderId="4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" fillId="3" borderId="4" xfId="1" applyNumberFormat="1" applyFont="1" applyFill="1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3" fontId="0" fillId="2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65" fontId="0" fillId="0" borderId="0" xfId="0" applyNumberFormat="1"/>
    <xf numFmtId="165" fontId="0" fillId="0" borderId="4" xfId="0" applyNumberFormat="1" applyBorder="1"/>
    <xf numFmtId="165" fontId="1" fillId="2" borderId="4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13" fillId="0" borderId="3" xfId="0" applyNumberFormat="1" applyFont="1" applyFill="1" applyBorder="1" applyAlignment="1">
      <alignment horizontal="center" vertical="center" wrapText="1"/>
    </xf>
    <xf numFmtId="164" fontId="14" fillId="0" borderId="3" xfId="0" applyNumberFormat="1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 vertical="center"/>
    </xf>
    <xf numFmtId="165" fontId="14" fillId="0" borderId="3" xfId="1" applyNumberFormat="1" applyFont="1" applyFill="1" applyBorder="1" applyAlignment="1">
      <alignment horizontal="center" vertical="center"/>
    </xf>
    <xf numFmtId="43" fontId="14" fillId="0" borderId="3" xfId="1" applyNumberFormat="1" applyFont="1" applyFill="1" applyBorder="1" applyAlignment="1">
      <alignment horizontal="center" vertical="center"/>
    </xf>
    <xf numFmtId="0" fontId="14" fillId="0" borderId="3" xfId="1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1" fontId="15" fillId="0" borderId="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165" fontId="14" fillId="0" borderId="4" xfId="1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left"/>
    </xf>
    <xf numFmtId="0" fontId="14" fillId="0" borderId="4" xfId="1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3" fontId="14" fillId="0" borderId="4" xfId="0" applyNumberFormat="1" applyFont="1" applyFill="1" applyBorder="1" applyAlignment="1">
      <alignment horizontal="center"/>
    </xf>
    <xf numFmtId="16" fontId="14" fillId="8" borderId="4" xfId="0" applyNumberFormat="1" applyFont="1" applyFill="1" applyBorder="1" applyAlignment="1">
      <alignment horizontal="left"/>
    </xf>
    <xf numFmtId="165" fontId="5" fillId="0" borderId="4" xfId="1" applyNumberFormat="1" applyFont="1" applyFill="1" applyBorder="1" applyAlignment="1">
      <alignment horizontal="center" vertical="center"/>
    </xf>
    <xf numFmtId="165" fontId="18" fillId="0" borderId="4" xfId="1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/>
    </xf>
    <xf numFmtId="0" fontId="14" fillId="0" borderId="4" xfId="0" applyFont="1" applyBorder="1"/>
    <xf numFmtId="43" fontId="14" fillId="0" borderId="4" xfId="0" applyNumberFormat="1" applyFont="1" applyBorder="1"/>
    <xf numFmtId="0" fontId="14" fillId="9" borderId="5" xfId="0" applyFont="1" applyFill="1" applyBorder="1" applyAlignment="1">
      <alignment horizontal="left"/>
    </xf>
    <xf numFmtId="0" fontId="14" fillId="8" borderId="0" xfId="0" applyFont="1" applyFill="1"/>
    <xf numFmtId="43" fontId="14" fillId="0" borderId="4" xfId="1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 vertical="center"/>
    </xf>
    <xf numFmtId="165" fontId="1" fillId="8" borderId="4" xfId="1" applyNumberFormat="1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" fillId="8" borderId="4" xfId="1" applyNumberFormat="1" applyFont="1" applyFill="1" applyBorder="1" applyAlignment="1">
      <alignment horizontal="center" vertical="center"/>
    </xf>
    <xf numFmtId="165" fontId="18" fillId="3" borderId="4" xfId="1" applyNumberFormat="1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/>
    </xf>
    <xf numFmtId="165" fontId="5" fillId="8" borderId="4" xfId="1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horizontal="center" vertical="center"/>
    </xf>
    <xf numFmtId="3" fontId="1" fillId="3" borderId="4" xfId="1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0" fillId="0" borderId="4" xfId="0" applyBorder="1"/>
    <xf numFmtId="165" fontId="0" fillId="0" borderId="5" xfId="0" applyNumberFormat="1" applyFont="1" applyFill="1" applyBorder="1" applyAlignment="1">
      <alignment vertical="center"/>
    </xf>
    <xf numFmtId="0" fontId="6" fillId="3" borderId="4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3" fontId="1" fillId="2" borderId="4" xfId="1" applyNumberFormat="1" applyFont="1" applyFill="1" applyBorder="1" applyAlignment="1">
      <alignment horizontal="center" vertical="center"/>
    </xf>
    <xf numFmtId="0" fontId="0" fillId="3" borderId="4" xfId="1" applyNumberFormat="1" applyFont="1" applyFill="1" applyBorder="1" applyAlignment="1">
      <alignment horizontal="center" vertical="center"/>
    </xf>
    <xf numFmtId="0" fontId="19" fillId="0" borderId="0" xfId="0" applyFont="1"/>
    <xf numFmtId="0" fontId="0" fillId="3" borderId="4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9" fillId="0" borderId="4" xfId="0" applyFont="1" applyBorder="1"/>
    <xf numFmtId="0" fontId="1" fillId="0" borderId="4" xfId="0" applyFont="1" applyBorder="1"/>
    <xf numFmtId="165" fontId="1" fillId="3" borderId="3" xfId="1" applyNumberFormat="1" applyFont="1" applyFill="1" applyBorder="1" applyAlignment="1">
      <alignment horizontal="center" vertical="center"/>
    </xf>
    <xf numFmtId="3" fontId="0" fillId="3" borderId="4" xfId="1" applyNumberFormat="1" applyFont="1" applyFill="1" applyBorder="1" applyAlignment="1">
      <alignment horizontal="center" vertical="center"/>
    </xf>
    <xf numFmtId="3" fontId="1" fillId="0" borderId="4" xfId="1" applyNumberFormat="1" applyFont="1" applyFill="1" applyBorder="1" applyAlignment="1">
      <alignment horizontal="center" vertical="center"/>
    </xf>
    <xf numFmtId="0" fontId="20" fillId="0" borderId="4" xfId="0" applyFont="1" applyBorder="1"/>
    <xf numFmtId="0" fontId="11" fillId="0" borderId="4" xfId="0" applyFont="1" applyFill="1" applyBorder="1" applyAlignment="1">
      <alignment horizontal="left"/>
    </xf>
    <xf numFmtId="0" fontId="11" fillId="0" borderId="4" xfId="0" applyFont="1" applyBorder="1"/>
    <xf numFmtId="0" fontId="11" fillId="0" borderId="3" xfId="0" applyFont="1" applyFill="1" applyBorder="1" applyAlignment="1">
      <alignment horizontal="left"/>
    </xf>
    <xf numFmtId="0" fontId="11" fillId="0" borderId="4" xfId="0" applyFont="1" applyBorder="1" applyAlignment="1">
      <alignment vertical="center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6" fillId="0" borderId="4" xfId="0" applyFont="1" applyBorder="1"/>
    <xf numFmtId="0" fontId="0" fillId="0" borderId="0" xfId="0"/>
    <xf numFmtId="0" fontId="0" fillId="0" borderId="3" xfId="0" applyFont="1" applyFill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165" fontId="1" fillId="0" borderId="4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 wrapText="1"/>
    </xf>
    <xf numFmtId="165" fontId="0" fillId="0" borderId="4" xfId="0" applyNumberFormat="1" applyFont="1" applyFill="1" applyBorder="1" applyAlignment="1">
      <alignment horizontal="center" vertical="center"/>
    </xf>
    <xf numFmtId="3" fontId="1" fillId="3" borderId="4" xfId="1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/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 wrapText="1"/>
    </xf>
    <xf numFmtId="3" fontId="1" fillId="3" borderId="4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165" fontId="1" fillId="0" borderId="4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 wrapText="1"/>
    </xf>
    <xf numFmtId="3" fontId="1" fillId="3" borderId="4" xfId="1" applyNumberFormat="1" applyFont="1" applyFill="1" applyBorder="1" applyAlignment="1">
      <alignment horizontal="center" vertical="center"/>
    </xf>
    <xf numFmtId="165" fontId="6" fillId="0" borderId="3" xfId="1" applyNumberFormat="1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3" fontId="1" fillId="3" borderId="4" xfId="1" applyNumberFormat="1" applyFont="1" applyFill="1" applyBorder="1" applyAlignment="1">
      <alignment horizontal="center" vertical="center"/>
    </xf>
    <xf numFmtId="3" fontId="0" fillId="3" borderId="4" xfId="1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3" fillId="5" borderId="4" xfId="0" applyNumberFormat="1" applyFont="1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center" vertical="center"/>
    </xf>
    <xf numFmtId="1" fontId="5" fillId="7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pane xSplit="1" ySplit="5" topLeftCell="B48" activePane="bottomRight" state="frozen"/>
      <selection pane="topRight" activeCell="B1" sqref="B1"/>
      <selection pane="bottomLeft" activeCell="A6" sqref="A6"/>
      <selection pane="bottomRight" activeCell="C60" sqref="C60"/>
    </sheetView>
  </sheetViews>
  <sheetFormatPr defaultRowHeight="15" x14ac:dyDescent="0.25"/>
  <cols>
    <col min="1" max="1" width="5.140625" customWidth="1"/>
    <col min="2" max="2" width="13.28515625" customWidth="1"/>
    <col min="3" max="3" width="23.140625" customWidth="1"/>
    <col min="4" max="4" width="8.140625" customWidth="1"/>
    <col min="9" max="9" width="9.5703125" bestFit="1" customWidth="1"/>
    <col min="10" max="10" width="11.28515625" bestFit="1" customWidth="1"/>
    <col min="13" max="13" width="14.85546875" customWidth="1"/>
    <col min="15" max="15" width="26.28515625" customWidth="1"/>
    <col min="16" max="16" width="18.5703125" style="35" customWidth="1"/>
    <col min="17" max="17" width="9.140625" style="36"/>
  </cols>
  <sheetData>
    <row r="1" spans="1:17" ht="21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</row>
    <row r="2" spans="1:17" x14ac:dyDescent="0.25">
      <c r="A2" s="198" t="s">
        <v>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</row>
    <row r="3" spans="1:17" ht="18.75" x14ac:dyDescent="0.25">
      <c r="A3" s="199" t="s">
        <v>2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</row>
    <row r="4" spans="1:17" ht="16.5" thickBot="1" x14ac:dyDescent="0.3">
      <c r="A4" s="200" t="s">
        <v>63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</row>
    <row r="5" spans="1:17" ht="30.75" thickBot="1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2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3" t="s">
        <v>19</v>
      </c>
    </row>
    <row r="6" spans="1:17" x14ac:dyDescent="0.25">
      <c r="A6" s="4">
        <v>1</v>
      </c>
      <c r="B6" s="5">
        <v>44414</v>
      </c>
      <c r="C6" s="6" t="s">
        <v>24</v>
      </c>
      <c r="D6" s="7">
        <v>1484</v>
      </c>
      <c r="E6" s="7">
        <v>80</v>
      </c>
      <c r="F6" s="7">
        <v>80</v>
      </c>
      <c r="G6" s="8">
        <f>E6-F6</f>
        <v>0</v>
      </c>
      <c r="H6" s="8">
        <v>2000</v>
      </c>
      <c r="I6" s="8">
        <v>2000</v>
      </c>
      <c r="J6" s="9">
        <f>H6-I6</f>
        <v>0</v>
      </c>
      <c r="K6" s="10">
        <v>45369</v>
      </c>
      <c r="L6" s="11">
        <v>160</v>
      </c>
      <c r="M6" s="12">
        <f>L6*I6</f>
        <v>320000</v>
      </c>
      <c r="N6" s="11">
        <v>6193</v>
      </c>
      <c r="O6" s="11" t="s">
        <v>20</v>
      </c>
      <c r="P6" s="7" t="s">
        <v>21</v>
      </c>
      <c r="Q6" s="19"/>
    </row>
    <row r="7" spans="1:17" x14ac:dyDescent="0.25">
      <c r="A7" s="14">
        <v>2</v>
      </c>
      <c r="B7" s="5">
        <v>44414</v>
      </c>
      <c r="C7" s="6" t="s">
        <v>25</v>
      </c>
      <c r="D7" s="15">
        <v>1484</v>
      </c>
      <c r="E7" s="7">
        <v>80</v>
      </c>
      <c r="F7" s="7">
        <v>80</v>
      </c>
      <c r="G7" s="8">
        <f>E7-F7</f>
        <v>0</v>
      </c>
      <c r="H7" s="8">
        <v>2000</v>
      </c>
      <c r="I7" s="8">
        <v>2000</v>
      </c>
      <c r="J7" s="9">
        <f t="shared" ref="J7:J70" si="0">H7-I7</f>
        <v>0</v>
      </c>
      <c r="K7" s="10">
        <v>45369</v>
      </c>
      <c r="L7" s="15">
        <v>108</v>
      </c>
      <c r="M7" s="12">
        <f t="shared" ref="M7:M70" si="1">L7*I7</f>
        <v>216000</v>
      </c>
      <c r="N7" s="15">
        <v>6192</v>
      </c>
      <c r="O7" s="11" t="s">
        <v>20</v>
      </c>
      <c r="P7" s="7" t="s">
        <v>21</v>
      </c>
      <c r="Q7" s="19"/>
    </row>
    <row r="8" spans="1:17" x14ac:dyDescent="0.25">
      <c r="A8" s="4">
        <v>3</v>
      </c>
      <c r="B8" s="5">
        <v>44414</v>
      </c>
      <c r="C8" s="18" t="s">
        <v>22</v>
      </c>
      <c r="D8" s="15">
        <v>1484</v>
      </c>
      <c r="E8" s="15">
        <v>40</v>
      </c>
      <c r="F8" s="15">
        <v>40</v>
      </c>
      <c r="G8" s="8">
        <f t="shared" ref="G8:G70" si="2">E8-F8</f>
        <v>0</v>
      </c>
      <c r="H8" s="16">
        <v>1000</v>
      </c>
      <c r="I8" s="16">
        <v>1000</v>
      </c>
      <c r="J8" s="9">
        <f t="shared" si="0"/>
        <v>0</v>
      </c>
      <c r="K8" s="10">
        <v>45369</v>
      </c>
      <c r="L8" s="15">
        <v>172</v>
      </c>
      <c r="M8" s="12">
        <f t="shared" si="1"/>
        <v>172000</v>
      </c>
      <c r="N8" s="15">
        <v>6194</v>
      </c>
      <c r="O8" s="11" t="s">
        <v>20</v>
      </c>
      <c r="P8" s="7" t="s">
        <v>21</v>
      </c>
      <c r="Q8" s="19"/>
    </row>
    <row r="9" spans="1:17" x14ac:dyDescent="0.25">
      <c r="A9" s="14">
        <v>4</v>
      </c>
      <c r="B9" s="5">
        <v>44416</v>
      </c>
      <c r="C9" s="6" t="s">
        <v>23</v>
      </c>
      <c r="D9" s="19">
        <v>519</v>
      </c>
      <c r="E9" s="15">
        <v>540</v>
      </c>
      <c r="F9" s="15">
        <v>540</v>
      </c>
      <c r="G9" s="8">
        <f t="shared" si="2"/>
        <v>0</v>
      </c>
      <c r="H9" s="16">
        <v>13500</v>
      </c>
      <c r="I9" s="16">
        <v>13500</v>
      </c>
      <c r="J9" s="9">
        <f t="shared" si="0"/>
        <v>0</v>
      </c>
      <c r="K9" s="17">
        <v>45372</v>
      </c>
      <c r="L9" s="15">
        <v>175</v>
      </c>
      <c r="M9" s="12">
        <f t="shared" si="1"/>
        <v>2362500</v>
      </c>
      <c r="N9" s="15">
        <v>6197</v>
      </c>
      <c r="O9" s="11" t="s">
        <v>27</v>
      </c>
      <c r="P9" s="7" t="s">
        <v>26</v>
      </c>
      <c r="Q9" s="19"/>
    </row>
    <row r="10" spans="1:17" x14ac:dyDescent="0.25">
      <c r="A10" s="4">
        <v>5</v>
      </c>
      <c r="B10" s="5">
        <v>44417</v>
      </c>
      <c r="C10" s="6" t="s">
        <v>28</v>
      </c>
      <c r="D10" s="19">
        <v>1368</v>
      </c>
      <c r="E10" s="15">
        <v>40</v>
      </c>
      <c r="F10" s="15">
        <v>40</v>
      </c>
      <c r="G10" s="8">
        <f t="shared" si="2"/>
        <v>0</v>
      </c>
      <c r="H10" s="16">
        <v>1000</v>
      </c>
      <c r="I10" s="16">
        <v>1000</v>
      </c>
      <c r="J10" s="9">
        <f t="shared" si="0"/>
        <v>0</v>
      </c>
      <c r="K10" s="17">
        <v>45373</v>
      </c>
      <c r="L10" s="15">
        <v>178</v>
      </c>
      <c r="M10" s="12">
        <f t="shared" si="1"/>
        <v>178000</v>
      </c>
      <c r="N10" s="15">
        <v>6198</v>
      </c>
      <c r="O10" s="11" t="s">
        <v>20</v>
      </c>
      <c r="P10" s="7" t="s">
        <v>29</v>
      </c>
      <c r="Q10" s="19"/>
    </row>
    <row r="11" spans="1:17" x14ac:dyDescent="0.25">
      <c r="A11" s="14">
        <v>6</v>
      </c>
      <c r="B11" s="5">
        <v>44418</v>
      </c>
      <c r="C11" s="6" t="s">
        <v>24</v>
      </c>
      <c r="D11" s="19">
        <v>1230</v>
      </c>
      <c r="E11" s="15">
        <v>160</v>
      </c>
      <c r="F11" s="15">
        <v>160</v>
      </c>
      <c r="G11" s="8">
        <f t="shared" si="2"/>
        <v>0</v>
      </c>
      <c r="H11" s="16">
        <v>4000</v>
      </c>
      <c r="I11" s="16">
        <v>4000</v>
      </c>
      <c r="J11" s="9">
        <f t="shared" si="0"/>
        <v>0</v>
      </c>
      <c r="K11" s="17">
        <v>45374</v>
      </c>
      <c r="L11" s="15">
        <v>160</v>
      </c>
      <c r="M11" s="12">
        <f t="shared" si="1"/>
        <v>640000</v>
      </c>
      <c r="N11" s="15">
        <v>6201</v>
      </c>
      <c r="O11" s="11" t="s">
        <v>20</v>
      </c>
      <c r="P11" s="7" t="s">
        <v>31</v>
      </c>
      <c r="Q11" s="19"/>
    </row>
    <row r="12" spans="1:17" x14ac:dyDescent="0.25">
      <c r="A12" s="4">
        <v>7</v>
      </c>
      <c r="B12" s="5">
        <v>44418</v>
      </c>
      <c r="C12" s="6" t="s">
        <v>25</v>
      </c>
      <c r="D12" s="19">
        <v>1230</v>
      </c>
      <c r="E12" s="15">
        <v>118</v>
      </c>
      <c r="F12" s="15">
        <v>118</v>
      </c>
      <c r="G12" s="8">
        <f t="shared" si="2"/>
        <v>0</v>
      </c>
      <c r="H12" s="16">
        <v>2950</v>
      </c>
      <c r="I12" s="16">
        <v>2950</v>
      </c>
      <c r="J12" s="9">
        <f t="shared" si="0"/>
        <v>0</v>
      </c>
      <c r="K12" s="17">
        <v>45368</v>
      </c>
      <c r="L12" s="15">
        <v>108</v>
      </c>
      <c r="M12" s="12">
        <f t="shared" si="1"/>
        <v>318600</v>
      </c>
      <c r="N12" s="15">
        <v>6199</v>
      </c>
      <c r="O12" s="11" t="s">
        <v>20</v>
      </c>
      <c r="P12" s="7" t="s">
        <v>31</v>
      </c>
      <c r="Q12" s="19"/>
    </row>
    <row r="13" spans="1:17" x14ac:dyDescent="0.25">
      <c r="A13" s="14">
        <v>8</v>
      </c>
      <c r="B13" s="5">
        <v>44418</v>
      </c>
      <c r="C13" s="18" t="s">
        <v>22</v>
      </c>
      <c r="D13" s="19">
        <v>1230</v>
      </c>
      <c r="E13" s="15">
        <v>40</v>
      </c>
      <c r="F13" s="15">
        <v>40</v>
      </c>
      <c r="G13" s="8">
        <f t="shared" si="2"/>
        <v>0</v>
      </c>
      <c r="H13" s="16">
        <v>1000</v>
      </c>
      <c r="I13" s="16">
        <v>1000</v>
      </c>
      <c r="J13" s="9">
        <f t="shared" si="0"/>
        <v>0</v>
      </c>
      <c r="K13" s="17">
        <v>45370</v>
      </c>
      <c r="L13" s="15">
        <v>172</v>
      </c>
      <c r="M13" s="12">
        <f t="shared" si="1"/>
        <v>172000</v>
      </c>
      <c r="N13" s="15">
        <v>6200</v>
      </c>
      <c r="O13" s="11" t="s">
        <v>20</v>
      </c>
      <c r="P13" s="7" t="s">
        <v>31</v>
      </c>
      <c r="Q13" s="19"/>
    </row>
    <row r="14" spans="1:17" x14ac:dyDescent="0.25">
      <c r="A14" s="4">
        <v>9</v>
      </c>
      <c r="B14" s="5">
        <v>44418</v>
      </c>
      <c r="C14" s="20" t="s">
        <v>30</v>
      </c>
      <c r="D14" s="19">
        <v>1230</v>
      </c>
      <c r="E14" s="15">
        <v>2</v>
      </c>
      <c r="F14" s="15">
        <v>2</v>
      </c>
      <c r="G14" s="8">
        <f t="shared" si="2"/>
        <v>0</v>
      </c>
      <c r="H14" s="16">
        <v>50</v>
      </c>
      <c r="I14" s="16">
        <v>50</v>
      </c>
      <c r="J14" s="9">
        <f t="shared" si="0"/>
        <v>0</v>
      </c>
      <c r="K14" s="17">
        <v>45368</v>
      </c>
      <c r="L14" s="15">
        <v>108</v>
      </c>
      <c r="M14" s="12">
        <f t="shared" si="1"/>
        <v>5400</v>
      </c>
      <c r="N14" s="15">
        <v>6199</v>
      </c>
      <c r="O14" s="11" t="s">
        <v>20</v>
      </c>
      <c r="P14" s="7" t="s">
        <v>31</v>
      </c>
      <c r="Q14" s="19"/>
    </row>
    <row r="15" spans="1:17" x14ac:dyDescent="0.25">
      <c r="A15" s="14">
        <v>10</v>
      </c>
      <c r="B15" s="5">
        <v>44418</v>
      </c>
      <c r="C15" s="6" t="s">
        <v>23</v>
      </c>
      <c r="D15" s="19">
        <v>636</v>
      </c>
      <c r="E15" s="15">
        <v>200</v>
      </c>
      <c r="F15" s="15">
        <v>200</v>
      </c>
      <c r="G15" s="8">
        <f t="shared" si="2"/>
        <v>0</v>
      </c>
      <c r="H15" s="16">
        <v>5000</v>
      </c>
      <c r="I15" s="22">
        <v>5000</v>
      </c>
      <c r="J15" s="9">
        <f t="shared" si="0"/>
        <v>0</v>
      </c>
      <c r="K15" s="17">
        <v>45375</v>
      </c>
      <c r="L15" s="15">
        <v>175</v>
      </c>
      <c r="M15" s="12">
        <f t="shared" si="1"/>
        <v>875000</v>
      </c>
      <c r="N15" s="15">
        <v>6203</v>
      </c>
      <c r="O15" s="11" t="s">
        <v>27</v>
      </c>
      <c r="P15" s="15" t="s">
        <v>32</v>
      </c>
      <c r="Q15" s="19"/>
    </row>
    <row r="16" spans="1:17" x14ac:dyDescent="0.25">
      <c r="A16" s="4">
        <v>11</v>
      </c>
      <c r="B16" s="5">
        <v>44419</v>
      </c>
      <c r="C16" s="6" t="s">
        <v>25</v>
      </c>
      <c r="D16" s="11">
        <v>175</v>
      </c>
      <c r="E16" s="7">
        <v>80</v>
      </c>
      <c r="F16" s="7">
        <v>80</v>
      </c>
      <c r="G16" s="8">
        <f t="shared" si="2"/>
        <v>0</v>
      </c>
      <c r="H16" s="8">
        <v>2000</v>
      </c>
      <c r="I16" s="8">
        <v>2000</v>
      </c>
      <c r="J16" s="9">
        <f t="shared" si="0"/>
        <v>0</v>
      </c>
      <c r="K16" s="10">
        <v>45368</v>
      </c>
      <c r="L16" s="7">
        <v>108</v>
      </c>
      <c r="M16" s="12">
        <f t="shared" si="1"/>
        <v>216000</v>
      </c>
      <c r="N16" s="7">
        <v>6202</v>
      </c>
      <c r="O16" s="11" t="s">
        <v>37</v>
      </c>
      <c r="P16" s="7" t="s">
        <v>33</v>
      </c>
      <c r="Q16" s="19"/>
    </row>
    <row r="17" spans="1:17" x14ac:dyDescent="0.25">
      <c r="A17" s="14">
        <v>12</v>
      </c>
      <c r="B17" s="21">
        <v>44419</v>
      </c>
      <c r="C17" s="6" t="s">
        <v>24</v>
      </c>
      <c r="D17" s="19">
        <v>1232</v>
      </c>
      <c r="E17" s="15">
        <v>500</v>
      </c>
      <c r="F17" s="15">
        <v>500</v>
      </c>
      <c r="G17" s="8">
        <f t="shared" si="2"/>
        <v>0</v>
      </c>
      <c r="H17" s="16">
        <v>12500</v>
      </c>
      <c r="I17" s="16">
        <v>12496</v>
      </c>
      <c r="J17" s="9">
        <f t="shared" si="0"/>
        <v>4</v>
      </c>
      <c r="K17" s="17">
        <v>45374</v>
      </c>
      <c r="L17" s="15">
        <v>160</v>
      </c>
      <c r="M17" s="12">
        <f t="shared" si="1"/>
        <v>1999360</v>
      </c>
      <c r="N17" s="15">
        <v>6204</v>
      </c>
      <c r="O17" s="11" t="s">
        <v>37</v>
      </c>
      <c r="P17" s="7" t="s">
        <v>34</v>
      </c>
      <c r="Q17" s="19"/>
    </row>
    <row r="18" spans="1:17" x14ac:dyDescent="0.25">
      <c r="A18" s="4">
        <v>13</v>
      </c>
      <c r="B18" s="21">
        <v>44420</v>
      </c>
      <c r="C18" s="6" t="s">
        <v>25</v>
      </c>
      <c r="D18" s="19">
        <v>184</v>
      </c>
      <c r="E18" s="15">
        <v>80</v>
      </c>
      <c r="F18" s="15">
        <v>80</v>
      </c>
      <c r="G18" s="8">
        <f t="shared" si="2"/>
        <v>0</v>
      </c>
      <c r="H18" s="16">
        <v>2000</v>
      </c>
      <c r="I18" s="22">
        <v>2000</v>
      </c>
      <c r="J18" s="9">
        <f t="shared" si="0"/>
        <v>0</v>
      </c>
      <c r="K18" s="17">
        <v>45385</v>
      </c>
      <c r="L18" s="15">
        <v>108</v>
      </c>
      <c r="M18" s="12">
        <f t="shared" si="1"/>
        <v>216000</v>
      </c>
      <c r="N18" s="15">
        <v>6206</v>
      </c>
      <c r="O18" s="11" t="s">
        <v>37</v>
      </c>
      <c r="P18" s="15" t="s">
        <v>33</v>
      </c>
      <c r="Q18" s="19"/>
    </row>
    <row r="19" spans="1:17" x14ac:dyDescent="0.25">
      <c r="A19" s="14">
        <v>14</v>
      </c>
      <c r="B19" s="21">
        <v>44420</v>
      </c>
      <c r="C19" s="18" t="s">
        <v>35</v>
      </c>
      <c r="D19" s="19">
        <v>924</v>
      </c>
      <c r="E19" s="15">
        <v>20</v>
      </c>
      <c r="F19" s="15">
        <v>20</v>
      </c>
      <c r="G19" s="8">
        <f t="shared" si="2"/>
        <v>0</v>
      </c>
      <c r="H19" s="16">
        <v>500</v>
      </c>
      <c r="I19" s="16">
        <v>500</v>
      </c>
      <c r="J19" s="9">
        <f t="shared" si="0"/>
        <v>0</v>
      </c>
      <c r="K19" s="17">
        <v>45376</v>
      </c>
      <c r="L19" s="15">
        <v>400</v>
      </c>
      <c r="M19" s="12">
        <f t="shared" si="1"/>
        <v>200000</v>
      </c>
      <c r="N19" s="15">
        <v>6205</v>
      </c>
      <c r="O19" s="11" t="s">
        <v>36</v>
      </c>
      <c r="P19" s="7" t="s">
        <v>38</v>
      </c>
      <c r="Q19" s="19"/>
    </row>
    <row r="20" spans="1:17" x14ac:dyDescent="0.25">
      <c r="A20" s="4">
        <v>15</v>
      </c>
      <c r="B20" s="21">
        <v>44423</v>
      </c>
      <c r="C20" s="6" t="s">
        <v>23</v>
      </c>
      <c r="D20" s="19">
        <v>637</v>
      </c>
      <c r="E20" s="15">
        <v>302</v>
      </c>
      <c r="F20" s="15">
        <v>302</v>
      </c>
      <c r="G20" s="8">
        <f t="shared" si="2"/>
        <v>0</v>
      </c>
      <c r="H20" s="16">
        <v>7550</v>
      </c>
      <c r="I20" s="22">
        <v>7550</v>
      </c>
      <c r="J20" s="9">
        <f t="shared" si="0"/>
        <v>0</v>
      </c>
      <c r="K20" s="17">
        <v>45387</v>
      </c>
      <c r="L20" s="15">
        <v>180</v>
      </c>
      <c r="M20" s="12">
        <f t="shared" si="1"/>
        <v>1359000</v>
      </c>
      <c r="N20" s="15">
        <v>6207</v>
      </c>
      <c r="O20" s="11" t="s">
        <v>27</v>
      </c>
      <c r="P20" s="15" t="s">
        <v>39</v>
      </c>
      <c r="Q20" s="19"/>
    </row>
    <row r="21" spans="1:17" x14ac:dyDescent="0.25">
      <c r="A21" s="14">
        <v>16</v>
      </c>
      <c r="B21" s="21">
        <v>44424</v>
      </c>
      <c r="C21" s="18" t="s">
        <v>42</v>
      </c>
      <c r="D21" s="19">
        <v>454</v>
      </c>
      <c r="E21" s="15">
        <v>40</v>
      </c>
      <c r="F21" s="15">
        <v>40</v>
      </c>
      <c r="G21" s="8">
        <f t="shared" si="2"/>
        <v>0</v>
      </c>
      <c r="H21" s="16">
        <v>1000</v>
      </c>
      <c r="I21" s="16">
        <v>1000</v>
      </c>
      <c r="J21" s="9">
        <f t="shared" si="0"/>
        <v>0</v>
      </c>
      <c r="K21" s="17">
        <v>45388</v>
      </c>
      <c r="L21" s="15">
        <v>128</v>
      </c>
      <c r="M21" s="12">
        <f t="shared" si="1"/>
        <v>128000</v>
      </c>
      <c r="N21" s="15">
        <v>6208</v>
      </c>
      <c r="O21" s="19" t="s">
        <v>40</v>
      </c>
      <c r="P21" s="15" t="s">
        <v>41</v>
      </c>
      <c r="Q21" s="19"/>
    </row>
    <row r="22" spans="1:17" x14ac:dyDescent="0.25">
      <c r="A22" s="4">
        <v>17</v>
      </c>
      <c r="B22" s="21">
        <v>44424</v>
      </c>
      <c r="C22" s="6" t="s">
        <v>24</v>
      </c>
      <c r="D22" s="19">
        <v>83</v>
      </c>
      <c r="E22" s="15">
        <v>500</v>
      </c>
      <c r="F22" s="15">
        <v>500</v>
      </c>
      <c r="G22" s="8">
        <f t="shared" si="2"/>
        <v>0</v>
      </c>
      <c r="H22" s="16">
        <v>12500</v>
      </c>
      <c r="I22" s="16">
        <v>12500</v>
      </c>
      <c r="J22" s="9">
        <f t="shared" si="0"/>
        <v>0</v>
      </c>
      <c r="K22" s="17">
        <v>45389</v>
      </c>
      <c r="L22" s="15">
        <v>160</v>
      </c>
      <c r="M22" s="12">
        <f t="shared" si="1"/>
        <v>2000000</v>
      </c>
      <c r="N22" s="15">
        <v>6209</v>
      </c>
      <c r="O22" s="11" t="s">
        <v>43</v>
      </c>
      <c r="P22" s="7" t="s">
        <v>44</v>
      </c>
      <c r="Q22" s="19"/>
    </row>
    <row r="23" spans="1:17" x14ac:dyDescent="0.25">
      <c r="A23" s="4">
        <v>18</v>
      </c>
      <c r="B23" s="21">
        <v>44424</v>
      </c>
      <c r="C23" s="13" t="s">
        <v>45</v>
      </c>
      <c r="D23" s="19">
        <v>15627</v>
      </c>
      <c r="E23" s="15">
        <v>12</v>
      </c>
      <c r="F23" s="15">
        <v>12</v>
      </c>
      <c r="G23" s="8">
        <f t="shared" si="2"/>
        <v>0</v>
      </c>
      <c r="H23" s="16">
        <v>300</v>
      </c>
      <c r="I23" s="16">
        <v>300</v>
      </c>
      <c r="J23" s="9">
        <f t="shared" si="0"/>
        <v>0</v>
      </c>
      <c r="K23" s="17">
        <v>45390</v>
      </c>
      <c r="L23" s="15">
        <v>380</v>
      </c>
      <c r="M23" s="12">
        <f t="shared" si="1"/>
        <v>114000</v>
      </c>
      <c r="N23" s="15">
        <v>6227</v>
      </c>
      <c r="O23" s="19" t="s">
        <v>46</v>
      </c>
      <c r="P23" s="15" t="s">
        <v>47</v>
      </c>
      <c r="Q23" s="19"/>
    </row>
    <row r="24" spans="1:17" ht="16.5" customHeight="1" x14ac:dyDescent="0.25">
      <c r="A24" s="4">
        <v>19</v>
      </c>
      <c r="B24" s="21">
        <v>44424</v>
      </c>
      <c r="C24" s="18" t="s">
        <v>42</v>
      </c>
      <c r="D24" s="19">
        <v>462</v>
      </c>
      <c r="E24" s="15">
        <v>40</v>
      </c>
      <c r="F24" s="15">
        <v>40</v>
      </c>
      <c r="G24" s="8">
        <f t="shared" si="2"/>
        <v>0</v>
      </c>
      <c r="H24" s="16">
        <v>1000</v>
      </c>
      <c r="I24" s="22">
        <v>1000</v>
      </c>
      <c r="J24" s="9">
        <f t="shared" si="0"/>
        <v>0</v>
      </c>
      <c r="K24" s="17">
        <v>45388</v>
      </c>
      <c r="L24" s="15">
        <v>128</v>
      </c>
      <c r="M24" s="12">
        <f t="shared" si="1"/>
        <v>128000</v>
      </c>
      <c r="N24" s="15">
        <v>6210</v>
      </c>
      <c r="O24" s="19" t="s">
        <v>40</v>
      </c>
      <c r="P24" s="15" t="s">
        <v>41</v>
      </c>
      <c r="Q24" s="19"/>
    </row>
    <row r="25" spans="1:17" ht="16.5" customHeight="1" x14ac:dyDescent="0.25">
      <c r="A25" s="4">
        <v>20</v>
      </c>
      <c r="B25" s="21">
        <v>44425</v>
      </c>
      <c r="C25" s="6" t="s">
        <v>25</v>
      </c>
      <c r="D25" s="19">
        <v>177</v>
      </c>
      <c r="E25" s="15">
        <v>80</v>
      </c>
      <c r="F25" s="15">
        <v>80</v>
      </c>
      <c r="G25" s="8">
        <f t="shared" si="2"/>
        <v>0</v>
      </c>
      <c r="H25" s="16">
        <v>2000</v>
      </c>
      <c r="I25" s="22">
        <v>2000</v>
      </c>
      <c r="J25" s="9">
        <f t="shared" si="0"/>
        <v>0</v>
      </c>
      <c r="K25" s="17">
        <v>45385</v>
      </c>
      <c r="L25" s="15">
        <v>108</v>
      </c>
      <c r="M25" s="12">
        <f t="shared" si="1"/>
        <v>216000</v>
      </c>
      <c r="N25" s="15">
        <v>6211</v>
      </c>
      <c r="O25" s="11" t="s">
        <v>37</v>
      </c>
      <c r="P25" s="15" t="s">
        <v>33</v>
      </c>
      <c r="Q25" s="19"/>
    </row>
    <row r="26" spans="1:17" x14ac:dyDescent="0.25">
      <c r="A26" s="4">
        <v>21</v>
      </c>
      <c r="B26" s="21">
        <v>44425</v>
      </c>
      <c r="C26" s="6" t="s">
        <v>23</v>
      </c>
      <c r="D26" s="23">
        <v>638</v>
      </c>
      <c r="E26" s="15">
        <v>600</v>
      </c>
      <c r="F26" s="15">
        <v>600</v>
      </c>
      <c r="G26" s="8">
        <f t="shared" si="2"/>
        <v>0</v>
      </c>
      <c r="H26" s="16">
        <v>15000</v>
      </c>
      <c r="I26" s="16">
        <v>15000</v>
      </c>
      <c r="J26" s="9">
        <f t="shared" si="0"/>
        <v>0</v>
      </c>
      <c r="K26" s="17">
        <v>45393</v>
      </c>
      <c r="L26" s="15">
        <v>180</v>
      </c>
      <c r="M26" s="12">
        <f t="shared" si="1"/>
        <v>2700000</v>
      </c>
      <c r="N26" s="15">
        <v>6220</v>
      </c>
      <c r="O26" s="11" t="s">
        <v>27</v>
      </c>
      <c r="P26" s="15" t="s">
        <v>48</v>
      </c>
      <c r="Q26" s="19"/>
    </row>
    <row r="27" spans="1:17" x14ac:dyDescent="0.25">
      <c r="A27" s="4">
        <v>22</v>
      </c>
      <c r="B27" s="21">
        <v>44425</v>
      </c>
      <c r="C27" s="18" t="s">
        <v>49</v>
      </c>
      <c r="D27" s="23">
        <v>6147</v>
      </c>
      <c r="E27" s="15">
        <v>20</v>
      </c>
      <c r="F27" s="15">
        <v>20</v>
      </c>
      <c r="G27" s="8">
        <f t="shared" si="2"/>
        <v>0</v>
      </c>
      <c r="H27" s="16">
        <v>500</v>
      </c>
      <c r="I27" s="16">
        <v>500</v>
      </c>
      <c r="J27" s="9">
        <f t="shared" si="0"/>
        <v>0</v>
      </c>
      <c r="K27" s="17">
        <v>45392</v>
      </c>
      <c r="L27" s="15">
        <v>195</v>
      </c>
      <c r="M27" s="12">
        <f t="shared" si="1"/>
        <v>97500</v>
      </c>
      <c r="N27" s="15">
        <v>6219</v>
      </c>
      <c r="O27" s="23" t="s">
        <v>50</v>
      </c>
      <c r="P27" s="23" t="s">
        <v>41</v>
      </c>
      <c r="Q27" s="19"/>
    </row>
    <row r="28" spans="1:17" x14ac:dyDescent="0.25">
      <c r="A28" s="4">
        <v>23</v>
      </c>
      <c r="B28" s="21">
        <v>44425</v>
      </c>
      <c r="C28" s="6" t="s">
        <v>51</v>
      </c>
      <c r="D28" s="23">
        <v>6147</v>
      </c>
      <c r="E28" s="15">
        <v>10</v>
      </c>
      <c r="F28" s="15">
        <v>10</v>
      </c>
      <c r="G28" s="8">
        <f t="shared" si="2"/>
        <v>0</v>
      </c>
      <c r="H28" s="16">
        <v>500</v>
      </c>
      <c r="I28" s="16">
        <v>500</v>
      </c>
      <c r="J28" s="9">
        <f t="shared" si="0"/>
        <v>0</v>
      </c>
      <c r="K28" s="17">
        <v>45392</v>
      </c>
      <c r="L28" s="15">
        <v>170</v>
      </c>
      <c r="M28" s="12">
        <f t="shared" si="1"/>
        <v>85000</v>
      </c>
      <c r="N28" s="15">
        <v>6219</v>
      </c>
      <c r="O28" s="23" t="s">
        <v>50</v>
      </c>
      <c r="P28" s="23" t="s">
        <v>41</v>
      </c>
      <c r="Q28" s="19"/>
    </row>
    <row r="29" spans="1:17" x14ac:dyDescent="0.25">
      <c r="A29" s="4">
        <v>24</v>
      </c>
      <c r="B29" s="21">
        <v>44425</v>
      </c>
      <c r="C29" s="18" t="s">
        <v>52</v>
      </c>
      <c r="D29" s="23">
        <v>1060</v>
      </c>
      <c r="E29" s="24">
        <v>25</v>
      </c>
      <c r="F29" s="24">
        <v>25</v>
      </c>
      <c r="G29" s="8">
        <f t="shared" si="2"/>
        <v>0</v>
      </c>
      <c r="H29" s="16">
        <v>625</v>
      </c>
      <c r="I29" s="16">
        <v>625</v>
      </c>
      <c r="J29" s="9">
        <f t="shared" si="0"/>
        <v>0</v>
      </c>
      <c r="K29" s="17">
        <v>45391</v>
      </c>
      <c r="L29" s="24">
        <v>245</v>
      </c>
      <c r="M29" s="12">
        <f t="shared" si="1"/>
        <v>153125</v>
      </c>
      <c r="N29" s="24">
        <v>6217</v>
      </c>
      <c r="O29" s="19" t="s">
        <v>53</v>
      </c>
      <c r="P29" s="15" t="s">
        <v>54</v>
      </c>
      <c r="Q29" s="25"/>
    </row>
    <row r="30" spans="1:17" x14ac:dyDescent="0.25">
      <c r="A30" s="4">
        <v>25</v>
      </c>
      <c r="B30" s="21">
        <v>44426</v>
      </c>
      <c r="C30" s="6" t="s">
        <v>25</v>
      </c>
      <c r="D30" s="25">
        <v>1234</v>
      </c>
      <c r="E30" s="24">
        <v>80</v>
      </c>
      <c r="F30" s="24">
        <v>80</v>
      </c>
      <c r="G30" s="8">
        <f t="shared" si="2"/>
        <v>0</v>
      </c>
      <c r="H30" s="16">
        <v>2000</v>
      </c>
      <c r="I30" s="16">
        <v>2000</v>
      </c>
      <c r="J30" s="9">
        <f t="shared" si="0"/>
        <v>0</v>
      </c>
      <c r="K30" s="17">
        <v>45385</v>
      </c>
      <c r="L30" s="24">
        <v>108</v>
      </c>
      <c r="M30" s="12">
        <f t="shared" si="1"/>
        <v>216000</v>
      </c>
      <c r="N30" s="24">
        <v>6213</v>
      </c>
      <c r="O30" s="11" t="s">
        <v>37</v>
      </c>
      <c r="P30" s="15" t="s">
        <v>55</v>
      </c>
      <c r="Q30" s="25"/>
    </row>
    <row r="31" spans="1:17" x14ac:dyDescent="0.25">
      <c r="A31" s="4">
        <v>26</v>
      </c>
      <c r="B31" s="21">
        <v>44426</v>
      </c>
      <c r="C31" s="6" t="s">
        <v>28</v>
      </c>
      <c r="D31" s="25">
        <v>1234</v>
      </c>
      <c r="E31" s="24">
        <v>40</v>
      </c>
      <c r="F31" s="24">
        <v>40</v>
      </c>
      <c r="G31" s="8">
        <f t="shared" si="2"/>
        <v>0</v>
      </c>
      <c r="H31" s="16">
        <v>1000</v>
      </c>
      <c r="I31" s="16">
        <v>1000</v>
      </c>
      <c r="J31" s="9">
        <f t="shared" si="0"/>
        <v>0</v>
      </c>
      <c r="K31" s="17">
        <v>45394</v>
      </c>
      <c r="L31" s="24">
        <v>170</v>
      </c>
      <c r="M31" s="12">
        <f t="shared" si="1"/>
        <v>170000</v>
      </c>
      <c r="N31" s="24">
        <v>6218</v>
      </c>
      <c r="O31" s="11" t="s">
        <v>37</v>
      </c>
      <c r="P31" s="15" t="s">
        <v>55</v>
      </c>
      <c r="Q31" s="25"/>
    </row>
    <row r="32" spans="1:17" x14ac:dyDescent="0.25">
      <c r="A32" s="4">
        <v>27</v>
      </c>
      <c r="B32" s="21">
        <v>44427</v>
      </c>
      <c r="C32" s="6" t="s">
        <v>25</v>
      </c>
      <c r="D32" s="25">
        <v>1119</v>
      </c>
      <c r="E32" s="24">
        <v>80</v>
      </c>
      <c r="F32" s="24">
        <v>80</v>
      </c>
      <c r="G32" s="8">
        <f t="shared" si="2"/>
        <v>0</v>
      </c>
      <c r="H32" s="16">
        <v>2000</v>
      </c>
      <c r="I32" s="16">
        <v>2000</v>
      </c>
      <c r="J32" s="9">
        <f t="shared" si="0"/>
        <v>0</v>
      </c>
      <c r="K32" s="17">
        <v>45385</v>
      </c>
      <c r="L32" s="24">
        <v>108</v>
      </c>
      <c r="M32" s="12">
        <f t="shared" si="1"/>
        <v>216000</v>
      </c>
      <c r="N32" s="24">
        <v>6228</v>
      </c>
      <c r="O32" s="11" t="s">
        <v>37</v>
      </c>
      <c r="P32" s="15" t="s">
        <v>56</v>
      </c>
      <c r="Q32" s="25"/>
    </row>
    <row r="33" spans="1:17" x14ac:dyDescent="0.25">
      <c r="A33" s="4">
        <v>28</v>
      </c>
      <c r="B33" s="21">
        <v>44427</v>
      </c>
      <c r="C33" s="6" t="s">
        <v>23</v>
      </c>
      <c r="D33" s="25">
        <v>1488</v>
      </c>
      <c r="E33" s="24">
        <v>200</v>
      </c>
      <c r="F33" s="24">
        <v>200</v>
      </c>
      <c r="G33" s="8">
        <f t="shared" si="2"/>
        <v>0</v>
      </c>
      <c r="H33" s="16">
        <v>5000</v>
      </c>
      <c r="I33" s="16">
        <v>5000</v>
      </c>
      <c r="J33" s="9">
        <f t="shared" si="0"/>
        <v>0</v>
      </c>
      <c r="K33" s="17">
        <v>45398</v>
      </c>
      <c r="L33" s="24">
        <v>180</v>
      </c>
      <c r="M33" s="12">
        <f t="shared" si="1"/>
        <v>900000</v>
      </c>
      <c r="N33" s="24">
        <v>6231</v>
      </c>
      <c r="O33" s="11" t="s">
        <v>37</v>
      </c>
      <c r="P33" s="15" t="s">
        <v>57</v>
      </c>
      <c r="Q33" s="25"/>
    </row>
    <row r="34" spans="1:17" x14ac:dyDescent="0.25">
      <c r="A34" s="4">
        <v>29</v>
      </c>
      <c r="B34" s="21">
        <v>44428</v>
      </c>
      <c r="C34" s="18" t="s">
        <v>35</v>
      </c>
      <c r="D34" s="25">
        <v>926</v>
      </c>
      <c r="E34" s="24">
        <v>20</v>
      </c>
      <c r="F34" s="24">
        <v>20</v>
      </c>
      <c r="G34" s="8">
        <f t="shared" si="2"/>
        <v>0</v>
      </c>
      <c r="H34" s="16">
        <v>500</v>
      </c>
      <c r="I34" s="16">
        <v>500</v>
      </c>
      <c r="J34" s="9">
        <f t="shared" si="0"/>
        <v>0</v>
      </c>
      <c r="K34" s="17">
        <v>45402</v>
      </c>
      <c r="L34" s="24">
        <v>400</v>
      </c>
      <c r="M34" s="12">
        <f t="shared" si="1"/>
        <v>200000</v>
      </c>
      <c r="N34" s="24">
        <v>6232</v>
      </c>
      <c r="O34" s="11" t="s">
        <v>36</v>
      </c>
      <c r="P34" s="23" t="s">
        <v>41</v>
      </c>
      <c r="Q34" s="25"/>
    </row>
    <row r="35" spans="1:17" x14ac:dyDescent="0.25">
      <c r="A35" s="4">
        <v>30</v>
      </c>
      <c r="B35" s="21">
        <v>44429</v>
      </c>
      <c r="C35" s="6" t="s">
        <v>23</v>
      </c>
      <c r="D35" s="25">
        <v>1489</v>
      </c>
      <c r="E35" s="24">
        <v>500</v>
      </c>
      <c r="F35" s="24">
        <v>500</v>
      </c>
      <c r="G35" s="8">
        <f t="shared" si="2"/>
        <v>0</v>
      </c>
      <c r="H35" s="16">
        <v>12500</v>
      </c>
      <c r="I35" s="16">
        <v>12496</v>
      </c>
      <c r="J35" s="9">
        <f t="shared" si="0"/>
        <v>4</v>
      </c>
      <c r="K35" s="17">
        <v>45398</v>
      </c>
      <c r="L35" s="24">
        <v>180</v>
      </c>
      <c r="M35" s="12">
        <f t="shared" si="1"/>
        <v>2249280</v>
      </c>
      <c r="N35" s="24">
        <v>6230</v>
      </c>
      <c r="O35" s="11" t="s">
        <v>37</v>
      </c>
      <c r="P35" s="23" t="s">
        <v>58</v>
      </c>
      <c r="Q35" s="25"/>
    </row>
    <row r="36" spans="1:17" x14ac:dyDescent="0.25">
      <c r="A36" s="4">
        <v>31</v>
      </c>
      <c r="B36" s="21">
        <v>44429</v>
      </c>
      <c r="C36" s="6" t="s">
        <v>25</v>
      </c>
      <c r="D36" s="25">
        <v>1121</v>
      </c>
      <c r="E36" s="24">
        <v>60</v>
      </c>
      <c r="F36" s="24">
        <v>60</v>
      </c>
      <c r="G36" s="8">
        <f t="shared" si="2"/>
        <v>0</v>
      </c>
      <c r="H36" s="16">
        <v>1500</v>
      </c>
      <c r="I36" s="16">
        <v>1500</v>
      </c>
      <c r="J36" s="9">
        <f t="shared" si="0"/>
        <v>0</v>
      </c>
      <c r="K36" s="17">
        <v>45385</v>
      </c>
      <c r="L36" s="24">
        <v>108</v>
      </c>
      <c r="M36" s="12">
        <f t="shared" si="1"/>
        <v>162000</v>
      </c>
      <c r="N36" s="24">
        <v>6229</v>
      </c>
      <c r="O36" s="11" t="s">
        <v>37</v>
      </c>
      <c r="P36" s="15" t="s">
        <v>33</v>
      </c>
      <c r="Q36" s="25"/>
    </row>
    <row r="37" spans="1:17" x14ac:dyDescent="0.25">
      <c r="A37" s="4">
        <v>32</v>
      </c>
      <c r="B37" s="21">
        <v>44430</v>
      </c>
      <c r="C37" s="6" t="s">
        <v>25</v>
      </c>
      <c r="D37" s="25">
        <v>1235</v>
      </c>
      <c r="E37" s="24">
        <v>80</v>
      </c>
      <c r="F37" s="24">
        <v>80</v>
      </c>
      <c r="G37" s="8">
        <f t="shared" si="2"/>
        <v>0</v>
      </c>
      <c r="H37" s="16">
        <v>2000</v>
      </c>
      <c r="I37" s="16">
        <v>2000</v>
      </c>
      <c r="J37" s="9">
        <f t="shared" si="0"/>
        <v>0</v>
      </c>
      <c r="K37" s="17">
        <v>45403</v>
      </c>
      <c r="L37" s="24">
        <v>108</v>
      </c>
      <c r="M37" s="12">
        <f t="shared" si="1"/>
        <v>216000</v>
      </c>
      <c r="N37" s="24">
        <v>6233</v>
      </c>
      <c r="O37" s="11" t="s">
        <v>37</v>
      </c>
      <c r="P37" s="15" t="s">
        <v>33</v>
      </c>
      <c r="Q37" s="25"/>
    </row>
    <row r="38" spans="1:17" x14ac:dyDescent="0.25">
      <c r="A38" s="4">
        <v>33</v>
      </c>
      <c r="B38" s="21">
        <v>44431</v>
      </c>
      <c r="C38" s="18" t="s">
        <v>22</v>
      </c>
      <c r="D38" s="25">
        <v>1236</v>
      </c>
      <c r="E38" s="24">
        <v>80</v>
      </c>
      <c r="F38" s="24">
        <v>80</v>
      </c>
      <c r="G38" s="8">
        <f t="shared" si="2"/>
        <v>0</v>
      </c>
      <c r="H38" s="16">
        <v>2000</v>
      </c>
      <c r="I38" s="16">
        <v>2000</v>
      </c>
      <c r="J38" s="9">
        <f t="shared" si="0"/>
        <v>0</v>
      </c>
      <c r="K38" s="17">
        <v>45404</v>
      </c>
      <c r="L38" s="24">
        <v>168</v>
      </c>
      <c r="M38" s="12">
        <f t="shared" si="1"/>
        <v>336000</v>
      </c>
      <c r="N38" s="24">
        <v>6234</v>
      </c>
      <c r="O38" s="11" t="s">
        <v>37</v>
      </c>
      <c r="P38" s="15" t="s">
        <v>60</v>
      </c>
      <c r="Q38" s="25"/>
    </row>
    <row r="39" spans="1:17" x14ac:dyDescent="0.25">
      <c r="A39" s="4">
        <v>34</v>
      </c>
      <c r="B39" s="21">
        <v>44431</v>
      </c>
      <c r="C39" s="18" t="s">
        <v>59</v>
      </c>
      <c r="D39" s="25">
        <v>1236</v>
      </c>
      <c r="E39" s="24">
        <v>40</v>
      </c>
      <c r="F39" s="24">
        <v>40</v>
      </c>
      <c r="G39" s="8">
        <f t="shared" si="2"/>
        <v>0</v>
      </c>
      <c r="H39" s="16">
        <v>1000</v>
      </c>
      <c r="I39" s="16">
        <v>1000</v>
      </c>
      <c r="J39" s="9">
        <f t="shared" si="0"/>
        <v>0</v>
      </c>
      <c r="K39" s="17">
        <v>45404</v>
      </c>
      <c r="L39" s="24">
        <v>180</v>
      </c>
      <c r="M39" s="12">
        <f t="shared" si="1"/>
        <v>180000</v>
      </c>
      <c r="N39" s="24">
        <v>6234</v>
      </c>
      <c r="O39" s="11" t="s">
        <v>37</v>
      </c>
      <c r="P39" s="15" t="s">
        <v>60</v>
      </c>
      <c r="Q39" s="25"/>
    </row>
    <row r="40" spans="1:17" x14ac:dyDescent="0.25">
      <c r="A40" s="4">
        <v>35</v>
      </c>
      <c r="B40" s="21">
        <v>44431</v>
      </c>
      <c r="C40" s="6" t="s">
        <v>25</v>
      </c>
      <c r="D40" s="25">
        <v>1236</v>
      </c>
      <c r="E40" s="24">
        <v>100</v>
      </c>
      <c r="F40" s="24">
        <v>100</v>
      </c>
      <c r="G40" s="8">
        <f t="shared" si="2"/>
        <v>0</v>
      </c>
      <c r="H40" s="16">
        <v>2500</v>
      </c>
      <c r="I40" s="16">
        <v>2500</v>
      </c>
      <c r="J40" s="9">
        <f t="shared" si="0"/>
        <v>0</v>
      </c>
      <c r="K40" s="17">
        <v>45403</v>
      </c>
      <c r="L40" s="24">
        <v>108</v>
      </c>
      <c r="M40" s="12">
        <f t="shared" si="1"/>
        <v>270000</v>
      </c>
      <c r="N40" s="24">
        <v>6235</v>
      </c>
      <c r="O40" s="11" t="s">
        <v>37</v>
      </c>
      <c r="P40" s="15" t="s">
        <v>60</v>
      </c>
      <c r="Q40" s="25"/>
    </row>
    <row r="41" spans="1:17" x14ac:dyDescent="0.25">
      <c r="A41" s="4">
        <v>36</v>
      </c>
      <c r="B41" s="21">
        <v>44432</v>
      </c>
      <c r="C41" s="6" t="s">
        <v>25</v>
      </c>
      <c r="D41" s="25">
        <v>1973</v>
      </c>
      <c r="E41" s="24">
        <v>80</v>
      </c>
      <c r="F41" s="24">
        <v>80</v>
      </c>
      <c r="G41" s="8">
        <f t="shared" si="2"/>
        <v>0</v>
      </c>
      <c r="H41" s="16">
        <v>2000</v>
      </c>
      <c r="I41" s="16">
        <v>2000</v>
      </c>
      <c r="J41" s="9">
        <f t="shared" si="0"/>
        <v>0</v>
      </c>
      <c r="K41" s="17">
        <v>45403</v>
      </c>
      <c r="L41" s="24">
        <v>108</v>
      </c>
      <c r="M41" s="12">
        <f t="shared" si="1"/>
        <v>216000</v>
      </c>
      <c r="N41" s="24">
        <v>6237</v>
      </c>
      <c r="O41" s="11" t="s">
        <v>37</v>
      </c>
      <c r="P41" s="15" t="s">
        <v>56</v>
      </c>
      <c r="Q41" s="25"/>
    </row>
    <row r="42" spans="1:17" x14ac:dyDescent="0.25">
      <c r="A42" s="4">
        <v>37</v>
      </c>
      <c r="B42" s="21">
        <v>44433</v>
      </c>
      <c r="C42" s="18" t="s">
        <v>42</v>
      </c>
      <c r="D42" s="25">
        <v>4</v>
      </c>
      <c r="E42" s="24">
        <v>10</v>
      </c>
      <c r="F42" s="24">
        <v>10</v>
      </c>
      <c r="G42" s="8">
        <f t="shared" si="2"/>
        <v>0</v>
      </c>
      <c r="H42" s="16">
        <v>250</v>
      </c>
      <c r="I42" s="16">
        <v>250</v>
      </c>
      <c r="J42" s="9">
        <f t="shared" si="0"/>
        <v>0</v>
      </c>
      <c r="K42" s="17">
        <v>45388</v>
      </c>
      <c r="L42" s="24">
        <v>128</v>
      </c>
      <c r="M42" s="12">
        <f t="shared" si="1"/>
        <v>32000</v>
      </c>
      <c r="N42" s="24">
        <v>6245</v>
      </c>
      <c r="O42" s="19" t="s">
        <v>40</v>
      </c>
      <c r="P42" s="23" t="s">
        <v>41</v>
      </c>
      <c r="Q42" s="25"/>
    </row>
    <row r="43" spans="1:17" x14ac:dyDescent="0.25">
      <c r="A43" s="4">
        <v>38</v>
      </c>
      <c r="B43" s="21">
        <v>44435</v>
      </c>
      <c r="C43" s="6" t="s">
        <v>24</v>
      </c>
      <c r="D43" s="25">
        <v>1238</v>
      </c>
      <c r="E43" s="24">
        <v>200</v>
      </c>
      <c r="F43" s="24">
        <v>200</v>
      </c>
      <c r="G43" s="8">
        <f t="shared" si="2"/>
        <v>0</v>
      </c>
      <c r="H43" s="16">
        <v>5000</v>
      </c>
      <c r="I43" s="16">
        <v>5000</v>
      </c>
      <c r="J43" s="9">
        <f t="shared" si="0"/>
        <v>0</v>
      </c>
      <c r="K43" s="17">
        <v>45407</v>
      </c>
      <c r="L43" s="24">
        <v>160</v>
      </c>
      <c r="M43" s="12">
        <f t="shared" si="1"/>
        <v>800000</v>
      </c>
      <c r="N43" s="24">
        <v>6243</v>
      </c>
      <c r="O43" s="11" t="s">
        <v>37</v>
      </c>
      <c r="P43" s="15" t="s">
        <v>61</v>
      </c>
      <c r="Q43" s="25"/>
    </row>
    <row r="44" spans="1:17" x14ac:dyDescent="0.25">
      <c r="A44" s="4">
        <v>39</v>
      </c>
      <c r="B44" s="21">
        <v>44435</v>
      </c>
      <c r="C44" s="6" t="s">
        <v>25</v>
      </c>
      <c r="D44" s="25">
        <v>1238</v>
      </c>
      <c r="E44" s="24">
        <v>80</v>
      </c>
      <c r="F44" s="24">
        <v>80</v>
      </c>
      <c r="G44" s="8">
        <f t="shared" si="2"/>
        <v>0</v>
      </c>
      <c r="H44" s="16">
        <v>2000</v>
      </c>
      <c r="I44" s="16">
        <v>2000</v>
      </c>
      <c r="J44" s="9">
        <f t="shared" si="0"/>
        <v>0</v>
      </c>
      <c r="K44" s="17">
        <v>45403</v>
      </c>
      <c r="L44" s="24">
        <v>108</v>
      </c>
      <c r="M44" s="12">
        <f t="shared" si="1"/>
        <v>216000</v>
      </c>
      <c r="N44" s="24">
        <v>6244</v>
      </c>
      <c r="O44" s="11" t="s">
        <v>37</v>
      </c>
      <c r="P44" s="15" t="s">
        <v>61</v>
      </c>
      <c r="Q44" s="25"/>
    </row>
    <row r="45" spans="1:17" x14ac:dyDescent="0.25">
      <c r="A45" s="4">
        <v>40</v>
      </c>
      <c r="B45" s="21">
        <v>44430</v>
      </c>
      <c r="C45" s="6" t="s">
        <v>25</v>
      </c>
      <c r="D45" s="25">
        <v>383</v>
      </c>
      <c r="E45" s="24">
        <v>4</v>
      </c>
      <c r="F45" s="24">
        <v>4</v>
      </c>
      <c r="G45" s="8">
        <f t="shared" si="2"/>
        <v>0</v>
      </c>
      <c r="H45" s="16">
        <v>100</v>
      </c>
      <c r="I45" s="16">
        <v>100</v>
      </c>
      <c r="J45" s="9">
        <f t="shared" si="0"/>
        <v>0</v>
      </c>
      <c r="K45" s="17"/>
      <c r="L45" s="24"/>
      <c r="M45" s="12">
        <f t="shared" si="1"/>
        <v>0</v>
      </c>
      <c r="N45" s="24"/>
      <c r="O45" s="23" t="s">
        <v>62</v>
      </c>
      <c r="P45" s="15"/>
      <c r="Q45" s="25" t="s">
        <v>70</v>
      </c>
    </row>
    <row r="46" spans="1:17" x14ac:dyDescent="0.25">
      <c r="A46" s="4">
        <v>41</v>
      </c>
      <c r="B46" s="21">
        <v>44436</v>
      </c>
      <c r="C46" s="6" t="s">
        <v>24</v>
      </c>
      <c r="D46" s="25">
        <v>1495</v>
      </c>
      <c r="E46" s="24">
        <v>200</v>
      </c>
      <c r="F46" s="24">
        <v>200</v>
      </c>
      <c r="G46" s="8">
        <f t="shared" si="2"/>
        <v>0</v>
      </c>
      <c r="H46" s="16">
        <v>5000</v>
      </c>
      <c r="I46" s="16">
        <v>5000</v>
      </c>
      <c r="J46" s="9">
        <f t="shared" si="0"/>
        <v>0</v>
      </c>
      <c r="K46" s="17">
        <v>45407</v>
      </c>
      <c r="L46" s="24">
        <v>160</v>
      </c>
      <c r="M46" s="12">
        <f t="shared" si="1"/>
        <v>800000</v>
      </c>
      <c r="N46" s="24">
        <v>6261</v>
      </c>
      <c r="O46" s="11" t="s">
        <v>37</v>
      </c>
      <c r="P46" s="15" t="s">
        <v>64</v>
      </c>
      <c r="Q46" s="25"/>
    </row>
    <row r="47" spans="1:17" x14ac:dyDescent="0.25">
      <c r="A47" s="4">
        <v>42</v>
      </c>
      <c r="B47" s="21">
        <v>44436</v>
      </c>
      <c r="C47" s="6" t="s">
        <v>25</v>
      </c>
      <c r="D47" s="25">
        <v>1495</v>
      </c>
      <c r="E47" s="24">
        <v>100</v>
      </c>
      <c r="F47" s="24">
        <v>100</v>
      </c>
      <c r="G47" s="8">
        <f t="shared" si="2"/>
        <v>0</v>
      </c>
      <c r="H47" s="16">
        <v>2500</v>
      </c>
      <c r="I47" s="16">
        <v>2500</v>
      </c>
      <c r="J47" s="9">
        <f t="shared" si="0"/>
        <v>0</v>
      </c>
      <c r="K47" s="17">
        <v>45421</v>
      </c>
      <c r="L47" s="24">
        <v>108</v>
      </c>
      <c r="M47" s="12">
        <f t="shared" si="1"/>
        <v>270000</v>
      </c>
      <c r="N47" s="24">
        <v>6259</v>
      </c>
      <c r="O47" s="11" t="s">
        <v>37</v>
      </c>
      <c r="P47" s="15" t="s">
        <v>64</v>
      </c>
      <c r="Q47" s="25"/>
    </row>
    <row r="48" spans="1:17" x14ac:dyDescent="0.25">
      <c r="A48" s="4">
        <v>43</v>
      </c>
      <c r="B48" s="21">
        <v>44436</v>
      </c>
      <c r="C48" s="18" t="s">
        <v>83</v>
      </c>
      <c r="D48" s="25">
        <v>30679</v>
      </c>
      <c r="E48" s="24">
        <v>25</v>
      </c>
      <c r="F48" s="24">
        <v>25</v>
      </c>
      <c r="G48" s="8">
        <f t="shared" si="2"/>
        <v>0</v>
      </c>
      <c r="H48" s="16">
        <v>2500</v>
      </c>
      <c r="I48" s="16">
        <v>2500</v>
      </c>
      <c r="J48" s="9">
        <f t="shared" si="0"/>
        <v>0</v>
      </c>
      <c r="K48" s="17">
        <v>45409</v>
      </c>
      <c r="L48" s="24">
        <v>56</v>
      </c>
      <c r="M48" s="12">
        <f t="shared" si="1"/>
        <v>140000</v>
      </c>
      <c r="N48" s="24">
        <v>6252</v>
      </c>
      <c r="O48" s="23" t="s">
        <v>66</v>
      </c>
      <c r="P48" s="15" t="s">
        <v>65</v>
      </c>
      <c r="Q48" s="25"/>
    </row>
    <row r="49" spans="1:17" x14ac:dyDescent="0.25">
      <c r="A49" s="4">
        <v>44</v>
      </c>
      <c r="B49" s="21">
        <v>44436</v>
      </c>
      <c r="C49" s="18" t="s">
        <v>67</v>
      </c>
      <c r="D49" s="25">
        <v>30680</v>
      </c>
      <c r="E49" s="24">
        <v>12</v>
      </c>
      <c r="F49" s="24">
        <v>12</v>
      </c>
      <c r="G49" s="8">
        <f t="shared" si="2"/>
        <v>0</v>
      </c>
      <c r="H49" s="16">
        <v>300</v>
      </c>
      <c r="I49" s="16">
        <v>300</v>
      </c>
      <c r="J49" s="9">
        <f t="shared" si="0"/>
        <v>0</v>
      </c>
      <c r="K49" s="17">
        <v>45410</v>
      </c>
      <c r="L49" s="24">
        <v>214</v>
      </c>
      <c r="M49" s="12">
        <f t="shared" si="1"/>
        <v>64200</v>
      </c>
      <c r="N49" s="24">
        <v>6253</v>
      </c>
      <c r="O49" s="23" t="s">
        <v>66</v>
      </c>
      <c r="P49" s="15" t="s">
        <v>65</v>
      </c>
      <c r="Q49" s="25"/>
    </row>
    <row r="50" spans="1:17" x14ac:dyDescent="0.25">
      <c r="A50" s="4">
        <v>45</v>
      </c>
      <c r="B50" s="21">
        <v>44436</v>
      </c>
      <c r="C50" s="18" t="s">
        <v>68</v>
      </c>
      <c r="D50" s="25">
        <v>30680</v>
      </c>
      <c r="E50" s="24">
        <v>12</v>
      </c>
      <c r="F50" s="24">
        <v>12</v>
      </c>
      <c r="G50" s="8">
        <f t="shared" si="2"/>
        <v>0</v>
      </c>
      <c r="H50" s="16">
        <v>300</v>
      </c>
      <c r="I50" s="16">
        <v>300</v>
      </c>
      <c r="J50" s="9">
        <f t="shared" si="0"/>
        <v>0</v>
      </c>
      <c r="K50" s="17">
        <v>45410</v>
      </c>
      <c r="L50" s="24">
        <v>188</v>
      </c>
      <c r="M50" s="12">
        <f t="shared" si="1"/>
        <v>56400</v>
      </c>
      <c r="N50" s="24">
        <v>6253</v>
      </c>
      <c r="O50" s="23" t="s">
        <v>66</v>
      </c>
      <c r="P50" s="15" t="s">
        <v>65</v>
      </c>
      <c r="Q50" s="25"/>
    </row>
    <row r="51" spans="1:17" x14ac:dyDescent="0.25">
      <c r="A51" s="4">
        <v>46</v>
      </c>
      <c r="B51" s="21">
        <v>44436</v>
      </c>
      <c r="C51" s="18" t="s">
        <v>42</v>
      </c>
      <c r="D51" s="25">
        <v>14</v>
      </c>
      <c r="E51" s="24">
        <f>750/25</f>
        <v>30</v>
      </c>
      <c r="F51" s="24">
        <v>30</v>
      </c>
      <c r="G51" s="8">
        <f t="shared" si="2"/>
        <v>0</v>
      </c>
      <c r="H51" s="16">
        <v>750</v>
      </c>
      <c r="I51" s="16">
        <v>750</v>
      </c>
      <c r="J51" s="9">
        <f t="shared" si="0"/>
        <v>0</v>
      </c>
      <c r="K51" s="17">
        <v>45388</v>
      </c>
      <c r="L51" s="24">
        <v>128</v>
      </c>
      <c r="M51" s="12">
        <f t="shared" si="1"/>
        <v>96000</v>
      </c>
      <c r="N51" s="24">
        <v>6254</v>
      </c>
      <c r="O51" s="23" t="s">
        <v>69</v>
      </c>
      <c r="P51" s="23" t="s">
        <v>41</v>
      </c>
      <c r="Q51" s="25"/>
    </row>
    <row r="52" spans="1:17" x14ac:dyDescent="0.25">
      <c r="A52" s="4">
        <v>47</v>
      </c>
      <c r="B52" s="21">
        <v>44437</v>
      </c>
      <c r="C52" s="6" t="s">
        <v>28</v>
      </c>
      <c r="D52" s="25">
        <v>1378</v>
      </c>
      <c r="E52" s="24">
        <v>40</v>
      </c>
      <c r="F52" s="24">
        <v>40</v>
      </c>
      <c r="G52" s="8">
        <f t="shared" si="2"/>
        <v>0</v>
      </c>
      <c r="H52" s="16">
        <v>1000</v>
      </c>
      <c r="I52" s="16">
        <v>997</v>
      </c>
      <c r="J52" s="9">
        <f t="shared" si="0"/>
        <v>3</v>
      </c>
      <c r="K52" s="17">
        <v>45415</v>
      </c>
      <c r="L52" s="24">
        <v>180</v>
      </c>
      <c r="M52" s="12">
        <f t="shared" si="1"/>
        <v>179460</v>
      </c>
      <c r="N52" s="24">
        <v>6257</v>
      </c>
      <c r="O52" s="11" t="s">
        <v>37</v>
      </c>
      <c r="P52" s="15" t="s">
        <v>71</v>
      </c>
      <c r="Q52" s="25"/>
    </row>
    <row r="53" spans="1:17" x14ac:dyDescent="0.25">
      <c r="A53" s="4">
        <v>48</v>
      </c>
      <c r="B53" s="21">
        <v>44437</v>
      </c>
      <c r="C53" s="37" t="s">
        <v>72</v>
      </c>
      <c r="D53" s="25">
        <v>10</v>
      </c>
      <c r="E53" s="24">
        <v>400</v>
      </c>
      <c r="F53" s="24">
        <v>400</v>
      </c>
      <c r="G53" s="8">
        <f t="shared" si="2"/>
        <v>0</v>
      </c>
      <c r="H53" s="16">
        <v>10000</v>
      </c>
      <c r="I53" s="16">
        <v>10000</v>
      </c>
      <c r="J53" s="9">
        <f t="shared" si="0"/>
        <v>0</v>
      </c>
      <c r="K53" s="17"/>
      <c r="L53" s="24"/>
      <c r="M53" s="12">
        <f t="shared" si="1"/>
        <v>0</v>
      </c>
      <c r="N53" s="24"/>
      <c r="O53" s="25" t="s">
        <v>73</v>
      </c>
      <c r="P53" s="24" t="s">
        <v>74</v>
      </c>
      <c r="Q53" s="25"/>
    </row>
    <row r="54" spans="1:17" x14ac:dyDescent="0.25">
      <c r="A54" s="4">
        <v>49</v>
      </c>
      <c r="B54" s="21">
        <v>44437</v>
      </c>
      <c r="C54" s="6" t="s">
        <v>24</v>
      </c>
      <c r="D54" s="25">
        <v>1495</v>
      </c>
      <c r="E54" s="24">
        <v>200</v>
      </c>
      <c r="F54" s="24">
        <v>200</v>
      </c>
      <c r="G54" s="8">
        <f t="shared" si="2"/>
        <v>0</v>
      </c>
      <c r="H54" s="16">
        <v>5000</v>
      </c>
      <c r="I54" s="16">
        <v>5000</v>
      </c>
      <c r="J54" s="9">
        <f t="shared" si="0"/>
        <v>0</v>
      </c>
      <c r="K54" s="17">
        <v>45407</v>
      </c>
      <c r="L54" s="24">
        <v>160</v>
      </c>
      <c r="M54" s="12">
        <f t="shared" si="1"/>
        <v>800000</v>
      </c>
      <c r="N54" s="24">
        <v>6261</v>
      </c>
      <c r="O54" s="11" t="s">
        <v>37</v>
      </c>
      <c r="P54" s="15" t="s">
        <v>64</v>
      </c>
      <c r="Q54" s="25"/>
    </row>
    <row r="55" spans="1:17" x14ac:dyDescent="0.25">
      <c r="A55" s="4">
        <v>50</v>
      </c>
      <c r="B55" s="21">
        <v>44437</v>
      </c>
      <c r="C55" s="6" t="s">
        <v>25</v>
      </c>
      <c r="D55" s="25">
        <v>1495</v>
      </c>
      <c r="E55" s="24">
        <v>100</v>
      </c>
      <c r="F55" s="24">
        <v>100</v>
      </c>
      <c r="G55" s="8">
        <f t="shared" si="2"/>
        <v>0</v>
      </c>
      <c r="H55" s="16">
        <v>2500</v>
      </c>
      <c r="I55" s="16">
        <v>2500</v>
      </c>
      <c r="J55" s="9">
        <f t="shared" si="0"/>
        <v>0</v>
      </c>
      <c r="K55" s="17">
        <v>45421</v>
      </c>
      <c r="L55" s="24">
        <v>108</v>
      </c>
      <c r="M55" s="12">
        <f t="shared" si="1"/>
        <v>270000</v>
      </c>
      <c r="N55" s="24">
        <v>6259</v>
      </c>
      <c r="O55" s="11" t="s">
        <v>37</v>
      </c>
      <c r="P55" s="15" t="s">
        <v>64</v>
      </c>
      <c r="Q55" s="25"/>
    </row>
    <row r="56" spans="1:17" x14ac:dyDescent="0.25">
      <c r="A56" s="4">
        <v>51</v>
      </c>
      <c r="B56" s="21">
        <v>44437</v>
      </c>
      <c r="C56" s="37" t="s">
        <v>72</v>
      </c>
      <c r="D56" s="25">
        <v>10</v>
      </c>
      <c r="E56" s="24">
        <v>400</v>
      </c>
      <c r="F56" s="24">
        <v>400</v>
      </c>
      <c r="G56" s="8">
        <f t="shared" si="2"/>
        <v>0</v>
      </c>
      <c r="H56" s="16">
        <v>10000</v>
      </c>
      <c r="I56" s="16">
        <v>9978</v>
      </c>
      <c r="J56" s="9">
        <f t="shared" si="0"/>
        <v>22</v>
      </c>
      <c r="K56" s="17"/>
      <c r="L56" s="24"/>
      <c r="M56" s="12">
        <f t="shared" si="1"/>
        <v>0</v>
      </c>
      <c r="N56" s="24"/>
      <c r="O56" s="25" t="s">
        <v>73</v>
      </c>
      <c r="P56" s="24" t="s">
        <v>75</v>
      </c>
      <c r="Q56" s="25"/>
    </row>
    <row r="57" spans="1:17" x14ac:dyDescent="0.25">
      <c r="A57" s="4">
        <v>52</v>
      </c>
      <c r="B57" s="21">
        <v>44437</v>
      </c>
      <c r="C57" s="26" t="s">
        <v>35</v>
      </c>
      <c r="D57" s="25">
        <v>928</v>
      </c>
      <c r="E57" s="24">
        <v>20</v>
      </c>
      <c r="F57" s="24">
        <v>20</v>
      </c>
      <c r="G57" s="8">
        <f t="shared" si="2"/>
        <v>0</v>
      </c>
      <c r="H57" s="16">
        <v>500</v>
      </c>
      <c r="I57" s="16">
        <v>500</v>
      </c>
      <c r="J57" s="9">
        <f t="shared" si="0"/>
        <v>0</v>
      </c>
      <c r="K57" s="17">
        <v>45414</v>
      </c>
      <c r="L57" s="24">
        <v>400</v>
      </c>
      <c r="M57" s="12">
        <f t="shared" si="1"/>
        <v>200000</v>
      </c>
      <c r="N57" s="24">
        <v>6256</v>
      </c>
      <c r="O57" s="11" t="s">
        <v>36</v>
      </c>
      <c r="P57" s="24" t="s">
        <v>54</v>
      </c>
      <c r="Q57" s="25"/>
    </row>
    <row r="58" spans="1:17" x14ac:dyDescent="0.25">
      <c r="A58" s="4">
        <v>53</v>
      </c>
      <c r="B58" s="21">
        <v>44438</v>
      </c>
      <c r="C58" s="26" t="s">
        <v>76</v>
      </c>
      <c r="D58" s="25">
        <v>994</v>
      </c>
      <c r="E58" s="24">
        <v>1120</v>
      </c>
      <c r="F58" s="24">
        <v>1120</v>
      </c>
      <c r="G58" s="8">
        <f t="shared" si="2"/>
        <v>0</v>
      </c>
      <c r="H58" s="16">
        <v>28000</v>
      </c>
      <c r="I58" s="16">
        <v>28000</v>
      </c>
      <c r="J58" s="9">
        <f t="shared" si="0"/>
        <v>0</v>
      </c>
      <c r="K58" s="17"/>
      <c r="L58" s="24"/>
      <c r="M58" s="12">
        <f t="shared" si="1"/>
        <v>0</v>
      </c>
      <c r="N58" s="24"/>
      <c r="O58" s="25" t="s">
        <v>77</v>
      </c>
      <c r="P58" s="24" t="s">
        <v>78</v>
      </c>
      <c r="Q58" s="25"/>
    </row>
    <row r="59" spans="1:17" x14ac:dyDescent="0.25">
      <c r="A59" s="4">
        <v>54</v>
      </c>
      <c r="B59" s="21">
        <v>44438</v>
      </c>
      <c r="C59" s="26" t="s">
        <v>76</v>
      </c>
      <c r="D59" s="25">
        <v>993</v>
      </c>
      <c r="E59" s="24">
        <v>1120</v>
      </c>
      <c r="F59" s="24">
        <v>1120</v>
      </c>
      <c r="G59" s="8">
        <f t="shared" si="2"/>
        <v>0</v>
      </c>
      <c r="H59" s="16">
        <v>28000</v>
      </c>
      <c r="I59" s="16">
        <v>28000</v>
      </c>
      <c r="J59" s="9">
        <f t="shared" si="0"/>
        <v>0</v>
      </c>
      <c r="K59" s="17"/>
      <c r="L59" s="24"/>
      <c r="M59" s="12">
        <f t="shared" si="1"/>
        <v>0</v>
      </c>
      <c r="N59" s="24"/>
      <c r="O59" s="25" t="s">
        <v>77</v>
      </c>
      <c r="P59" s="24" t="s">
        <v>79</v>
      </c>
      <c r="Q59" s="25"/>
    </row>
    <row r="60" spans="1:17" x14ac:dyDescent="0.25">
      <c r="A60" s="4">
        <v>55</v>
      </c>
      <c r="B60" s="21">
        <v>44438</v>
      </c>
      <c r="C60" s="18" t="s">
        <v>80</v>
      </c>
      <c r="D60" s="25">
        <v>1062</v>
      </c>
      <c r="E60" s="24">
        <v>40</v>
      </c>
      <c r="F60" s="24">
        <v>40</v>
      </c>
      <c r="G60" s="8">
        <f t="shared" si="2"/>
        <v>0</v>
      </c>
      <c r="H60" s="16">
        <v>1000</v>
      </c>
      <c r="I60" s="16">
        <v>1000</v>
      </c>
      <c r="J60" s="9">
        <f t="shared" si="0"/>
        <v>0</v>
      </c>
      <c r="K60" s="17"/>
      <c r="L60" s="24"/>
      <c r="M60" s="12">
        <f t="shared" si="1"/>
        <v>0</v>
      </c>
      <c r="N60" s="24"/>
      <c r="O60" s="23" t="s">
        <v>81</v>
      </c>
      <c r="P60" s="24" t="s">
        <v>82</v>
      </c>
      <c r="Q60" s="25"/>
    </row>
    <row r="61" spans="1:17" x14ac:dyDescent="0.25">
      <c r="A61" s="4">
        <v>56</v>
      </c>
      <c r="B61" s="21"/>
      <c r="C61" s="18"/>
      <c r="D61" s="25"/>
      <c r="E61" s="24"/>
      <c r="F61" s="24"/>
      <c r="G61" s="8">
        <f t="shared" si="2"/>
        <v>0</v>
      </c>
      <c r="H61" s="16"/>
      <c r="I61" s="16"/>
      <c r="J61" s="9">
        <f t="shared" si="0"/>
        <v>0</v>
      </c>
      <c r="K61" s="17"/>
      <c r="L61" s="24"/>
      <c r="M61" s="12">
        <f t="shared" si="1"/>
        <v>0</v>
      </c>
      <c r="N61" s="24"/>
      <c r="O61" s="23"/>
      <c r="P61" s="24"/>
      <c r="Q61" s="25"/>
    </row>
    <row r="62" spans="1:17" x14ac:dyDescent="0.25">
      <c r="A62" s="4">
        <v>57</v>
      </c>
      <c r="B62" s="21"/>
      <c r="C62" s="18"/>
      <c r="D62" s="25"/>
      <c r="E62" s="24"/>
      <c r="F62" s="24"/>
      <c r="G62" s="8">
        <f t="shared" si="2"/>
        <v>0</v>
      </c>
      <c r="H62" s="16"/>
      <c r="I62" s="16"/>
      <c r="J62" s="9">
        <f t="shared" si="0"/>
        <v>0</v>
      </c>
      <c r="K62" s="17"/>
      <c r="L62" s="24"/>
      <c r="M62" s="12">
        <f t="shared" si="1"/>
        <v>0</v>
      </c>
      <c r="N62" s="24"/>
      <c r="O62" s="23"/>
      <c r="P62" s="24"/>
      <c r="Q62" s="25"/>
    </row>
    <row r="63" spans="1:17" x14ac:dyDescent="0.25">
      <c r="A63" s="4">
        <v>58</v>
      </c>
      <c r="B63" s="21"/>
      <c r="C63" s="18"/>
      <c r="D63" s="25"/>
      <c r="E63" s="24"/>
      <c r="F63" s="24"/>
      <c r="G63" s="8">
        <f t="shared" si="2"/>
        <v>0</v>
      </c>
      <c r="H63" s="16"/>
      <c r="I63" s="16"/>
      <c r="J63" s="9">
        <f t="shared" si="0"/>
        <v>0</v>
      </c>
      <c r="K63" s="17"/>
      <c r="L63" s="24"/>
      <c r="M63" s="12">
        <f t="shared" si="1"/>
        <v>0</v>
      </c>
      <c r="N63" s="24"/>
      <c r="O63" s="23"/>
      <c r="P63" s="24"/>
      <c r="Q63" s="25"/>
    </row>
    <row r="64" spans="1:17" x14ac:dyDescent="0.25">
      <c r="A64" s="4">
        <v>59</v>
      </c>
      <c r="B64" s="21"/>
      <c r="C64" s="18"/>
      <c r="D64" s="25"/>
      <c r="E64" s="24"/>
      <c r="F64" s="24"/>
      <c r="G64" s="8">
        <f t="shared" si="2"/>
        <v>0</v>
      </c>
      <c r="H64" s="16"/>
      <c r="I64" s="16"/>
      <c r="J64" s="9">
        <f t="shared" si="0"/>
        <v>0</v>
      </c>
      <c r="K64" s="17"/>
      <c r="L64" s="24"/>
      <c r="M64" s="12">
        <f t="shared" si="1"/>
        <v>0</v>
      </c>
      <c r="N64" s="24"/>
      <c r="O64" s="23"/>
      <c r="P64" s="24"/>
      <c r="Q64" s="25"/>
    </row>
    <row r="65" spans="1:17" x14ac:dyDescent="0.25">
      <c r="A65" s="4">
        <v>60</v>
      </c>
      <c r="B65" s="21"/>
      <c r="C65" s="18"/>
      <c r="D65" s="25"/>
      <c r="E65" s="24"/>
      <c r="F65" s="24"/>
      <c r="G65" s="8">
        <f t="shared" si="2"/>
        <v>0</v>
      </c>
      <c r="H65" s="16"/>
      <c r="I65" s="16"/>
      <c r="J65" s="9">
        <f t="shared" si="0"/>
        <v>0</v>
      </c>
      <c r="K65" s="17"/>
      <c r="L65" s="24"/>
      <c r="M65" s="12">
        <f t="shared" si="1"/>
        <v>0</v>
      </c>
      <c r="N65" s="24"/>
      <c r="O65" s="23"/>
      <c r="P65" s="24"/>
      <c r="Q65" s="25"/>
    </row>
    <row r="66" spans="1:17" x14ac:dyDescent="0.25">
      <c r="A66" s="4">
        <v>61</v>
      </c>
      <c r="B66" s="21"/>
      <c r="C66" s="18"/>
      <c r="D66" s="25"/>
      <c r="E66" s="24"/>
      <c r="F66" s="24"/>
      <c r="G66" s="8">
        <f t="shared" si="2"/>
        <v>0</v>
      </c>
      <c r="H66" s="16"/>
      <c r="I66" s="16"/>
      <c r="J66" s="9">
        <f t="shared" si="0"/>
        <v>0</v>
      </c>
      <c r="K66" s="17"/>
      <c r="L66" s="24"/>
      <c r="M66" s="12">
        <f t="shared" si="1"/>
        <v>0</v>
      </c>
      <c r="N66" s="24"/>
      <c r="O66" s="23"/>
      <c r="P66" s="24"/>
      <c r="Q66" s="25"/>
    </row>
    <row r="67" spans="1:17" x14ac:dyDescent="0.25">
      <c r="A67" s="4">
        <v>62</v>
      </c>
      <c r="B67" s="21"/>
      <c r="C67" s="26"/>
      <c r="D67" s="25"/>
      <c r="E67" s="24"/>
      <c r="F67" s="24"/>
      <c r="G67" s="8">
        <f t="shared" si="2"/>
        <v>0</v>
      </c>
      <c r="H67" s="16"/>
      <c r="I67" s="16"/>
      <c r="J67" s="9">
        <f t="shared" si="0"/>
        <v>0</v>
      </c>
      <c r="K67" s="17"/>
      <c r="L67" s="24"/>
      <c r="M67" s="12">
        <f t="shared" si="1"/>
        <v>0</v>
      </c>
      <c r="N67" s="24"/>
      <c r="O67" s="25"/>
      <c r="P67" s="24"/>
      <c r="Q67" s="25"/>
    </row>
    <row r="68" spans="1:17" x14ac:dyDescent="0.25">
      <c r="A68" s="4">
        <v>63</v>
      </c>
      <c r="B68" s="21"/>
      <c r="C68" s="26"/>
      <c r="D68" s="25"/>
      <c r="E68" s="24"/>
      <c r="F68" s="24"/>
      <c r="G68" s="8">
        <f t="shared" si="2"/>
        <v>0</v>
      </c>
      <c r="H68" s="16"/>
      <c r="I68" s="16"/>
      <c r="J68" s="9">
        <f t="shared" si="0"/>
        <v>0</v>
      </c>
      <c r="K68" s="17"/>
      <c r="L68" s="24"/>
      <c r="M68" s="12">
        <f t="shared" si="1"/>
        <v>0</v>
      </c>
      <c r="N68" s="24"/>
      <c r="O68" s="25"/>
      <c r="P68" s="24"/>
      <c r="Q68" s="25"/>
    </row>
    <row r="69" spans="1:17" x14ac:dyDescent="0.25">
      <c r="A69" s="4">
        <v>64</v>
      </c>
      <c r="B69" s="21"/>
      <c r="C69" s="26"/>
      <c r="D69" s="25"/>
      <c r="E69" s="24"/>
      <c r="F69" s="24"/>
      <c r="G69" s="8">
        <f t="shared" si="2"/>
        <v>0</v>
      </c>
      <c r="H69" s="16"/>
      <c r="I69" s="16"/>
      <c r="J69" s="9">
        <f t="shared" si="0"/>
        <v>0</v>
      </c>
      <c r="K69" s="17"/>
      <c r="L69" s="24"/>
      <c r="M69" s="12">
        <f t="shared" si="1"/>
        <v>0</v>
      </c>
      <c r="N69" s="24"/>
      <c r="O69" s="25"/>
      <c r="P69" s="24"/>
      <c r="Q69" s="25"/>
    </row>
    <row r="70" spans="1:17" x14ac:dyDescent="0.25">
      <c r="A70" s="4">
        <v>65</v>
      </c>
      <c r="B70" s="21"/>
      <c r="C70" s="26"/>
      <c r="D70" s="25"/>
      <c r="E70" s="24"/>
      <c r="F70" s="24"/>
      <c r="G70" s="8">
        <f t="shared" si="2"/>
        <v>0</v>
      </c>
      <c r="H70" s="16"/>
      <c r="I70" s="16"/>
      <c r="J70" s="9">
        <f t="shared" si="0"/>
        <v>0</v>
      </c>
      <c r="K70" s="17"/>
      <c r="L70" s="24"/>
      <c r="M70" s="12">
        <f t="shared" si="1"/>
        <v>0</v>
      </c>
      <c r="N70" s="24"/>
      <c r="O70" s="25"/>
      <c r="P70" s="24"/>
      <c r="Q70" s="25"/>
    </row>
    <row r="71" spans="1:17" x14ac:dyDescent="0.25">
      <c r="A71" s="27"/>
      <c r="B71" s="28"/>
      <c r="C71" s="29"/>
      <c r="D71" s="30"/>
      <c r="E71" s="31"/>
      <c r="F71" s="31"/>
      <c r="G71" s="34">
        <f>SUM(G6:G70)</f>
        <v>0</v>
      </c>
      <c r="H71" s="32"/>
      <c r="I71" s="32"/>
      <c r="J71" s="33">
        <f>SUM(J6:J70)</f>
        <v>33</v>
      </c>
      <c r="K71" s="32"/>
      <c r="L71" s="32"/>
      <c r="M71" s="32">
        <f>SUM(M6:M70)</f>
        <v>24126825</v>
      </c>
      <c r="N71" s="32"/>
      <c r="O71" s="32"/>
      <c r="P71" s="32"/>
      <c r="Q71" s="25"/>
    </row>
  </sheetData>
  <autoFilter ref="C1:C71"/>
  <mergeCells count="4">
    <mergeCell ref="A1:Q1"/>
    <mergeCell ref="A2:Q2"/>
    <mergeCell ref="A3:Q3"/>
    <mergeCell ref="A4:Q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1"/>
  <sheetViews>
    <sheetView workbookViewId="0">
      <pane ySplit="5" topLeftCell="A6" activePane="bottomLeft" state="frozen"/>
      <selection pane="bottomLeft" activeCell="D5" sqref="D5"/>
    </sheetView>
  </sheetViews>
  <sheetFormatPr defaultRowHeight="15" x14ac:dyDescent="0.25"/>
  <cols>
    <col min="1" max="1" width="2.85546875" bestFit="1" customWidth="1"/>
    <col min="2" max="2" width="5.5703125" bestFit="1" customWidth="1"/>
    <col min="3" max="3" width="11.85546875" bestFit="1" customWidth="1"/>
    <col min="4" max="4" width="33.140625" bestFit="1" customWidth="1"/>
    <col min="8" max="8" width="6.5703125" bestFit="1" customWidth="1"/>
    <col min="11" max="11" width="8.7109375" bestFit="1" customWidth="1"/>
    <col min="12" max="12" width="11.85546875" bestFit="1" customWidth="1"/>
    <col min="14" max="14" width="11.5703125" bestFit="1" customWidth="1"/>
    <col min="15" max="15" width="8.28515625" bestFit="1" customWidth="1"/>
    <col min="16" max="16" width="15.42578125" bestFit="1" customWidth="1"/>
    <col min="17" max="17" width="15" bestFit="1" customWidth="1"/>
  </cols>
  <sheetData>
    <row r="1" spans="1:18" ht="21" x14ac:dyDescent="0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</row>
    <row r="2" spans="1:18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</row>
    <row r="3" spans="1:18" ht="18.75" x14ac:dyDescent="0.25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</row>
    <row r="4" spans="1:18" ht="16.5" thickBot="1" x14ac:dyDescent="0.3">
      <c r="A4" s="204" t="s">
        <v>381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</row>
    <row r="5" spans="1:18" ht="30.75" thickBot="1" x14ac:dyDescent="0.3">
      <c r="A5" s="1" t="s">
        <v>3</v>
      </c>
      <c r="B5" s="1" t="s">
        <v>327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2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3" t="s">
        <v>19</v>
      </c>
    </row>
    <row r="6" spans="1:18" x14ac:dyDescent="0.25">
      <c r="A6" s="54">
        <v>1</v>
      </c>
      <c r="B6" s="54">
        <v>1032</v>
      </c>
      <c r="C6" s="21">
        <v>44652</v>
      </c>
      <c r="D6" s="143" t="s">
        <v>188</v>
      </c>
      <c r="E6" s="15">
        <v>2180</v>
      </c>
      <c r="F6" s="15">
        <v>110</v>
      </c>
      <c r="G6" s="15">
        <v>110</v>
      </c>
      <c r="H6" s="64">
        <f>F6-G6</f>
        <v>0</v>
      </c>
      <c r="I6" s="64">
        <f t="shared" ref="I6:I15" si="0">F6*25</f>
        <v>2750</v>
      </c>
      <c r="J6" s="160">
        <v>2750</v>
      </c>
      <c r="K6" s="22">
        <f t="shared" ref="K6:K15" si="1">I6-J6</f>
        <v>0</v>
      </c>
      <c r="L6" s="68">
        <v>46076</v>
      </c>
      <c r="M6" s="120">
        <v>180</v>
      </c>
      <c r="N6" s="55">
        <f>J6*M6</f>
        <v>495000</v>
      </c>
      <c r="O6" s="120">
        <v>7003</v>
      </c>
      <c r="P6" s="65" t="s">
        <v>359</v>
      </c>
      <c r="Q6" s="15" t="s">
        <v>364</v>
      </c>
      <c r="R6" s="72" t="s">
        <v>365</v>
      </c>
    </row>
    <row r="7" spans="1:18" x14ac:dyDescent="0.25">
      <c r="A7" s="54">
        <v>2</v>
      </c>
      <c r="B7" s="54">
        <v>4007</v>
      </c>
      <c r="C7" s="21">
        <v>44652</v>
      </c>
      <c r="D7" s="144" t="s">
        <v>266</v>
      </c>
      <c r="E7" s="15">
        <v>584</v>
      </c>
      <c r="F7" s="15">
        <v>200</v>
      </c>
      <c r="G7" s="15">
        <v>200</v>
      </c>
      <c r="H7" s="64">
        <f t="shared" ref="H7:H15" si="2">F7-G7</f>
        <v>0</v>
      </c>
      <c r="I7" s="64">
        <f t="shared" si="0"/>
        <v>5000</v>
      </c>
      <c r="J7" s="64">
        <v>5000</v>
      </c>
      <c r="K7" s="22">
        <f t="shared" si="1"/>
        <v>0</v>
      </c>
      <c r="L7" s="68">
        <v>46077</v>
      </c>
      <c r="M7" s="50">
        <v>24</v>
      </c>
      <c r="N7" s="55">
        <f t="shared" ref="N7:N18" si="3">J7*M7</f>
        <v>120000</v>
      </c>
      <c r="O7" s="50">
        <v>7000</v>
      </c>
      <c r="P7" s="62" t="s">
        <v>27</v>
      </c>
      <c r="Q7" s="15" t="s">
        <v>360</v>
      </c>
      <c r="R7" s="56"/>
    </row>
    <row r="8" spans="1:18" x14ac:dyDescent="0.25">
      <c r="A8" s="54">
        <v>3</v>
      </c>
      <c r="B8" s="54">
        <v>4009</v>
      </c>
      <c r="C8" s="21">
        <v>44652</v>
      </c>
      <c r="D8" s="145" t="s">
        <v>246</v>
      </c>
      <c r="E8" s="65">
        <v>584</v>
      </c>
      <c r="F8" s="15">
        <v>115</v>
      </c>
      <c r="G8" s="15">
        <v>115</v>
      </c>
      <c r="H8" s="64">
        <f t="shared" si="2"/>
        <v>0</v>
      </c>
      <c r="I8" s="64">
        <f t="shared" si="0"/>
        <v>2875</v>
      </c>
      <c r="J8" s="160">
        <v>2875</v>
      </c>
      <c r="K8" s="22">
        <f t="shared" si="1"/>
        <v>0</v>
      </c>
      <c r="L8" s="129" t="s">
        <v>366</v>
      </c>
      <c r="M8" s="50">
        <v>179</v>
      </c>
      <c r="N8" s="55">
        <f t="shared" si="3"/>
        <v>514625</v>
      </c>
      <c r="O8" s="50" t="s">
        <v>367</v>
      </c>
      <c r="P8" s="62" t="s">
        <v>27</v>
      </c>
      <c r="Q8" s="15" t="s">
        <v>360</v>
      </c>
      <c r="R8" s="65"/>
    </row>
    <row r="9" spans="1:18" x14ac:dyDescent="0.25">
      <c r="A9" s="54">
        <v>4</v>
      </c>
      <c r="B9" s="54">
        <v>1032</v>
      </c>
      <c r="C9" s="21">
        <v>44652</v>
      </c>
      <c r="D9" s="143" t="s">
        <v>188</v>
      </c>
      <c r="E9" s="65">
        <v>584</v>
      </c>
      <c r="F9" s="15">
        <v>135</v>
      </c>
      <c r="G9" s="15">
        <v>135</v>
      </c>
      <c r="H9" s="64">
        <f t="shared" si="2"/>
        <v>0</v>
      </c>
      <c r="I9" s="64">
        <f t="shared" si="0"/>
        <v>3375</v>
      </c>
      <c r="J9" s="157">
        <v>3375</v>
      </c>
      <c r="K9" s="22">
        <f t="shared" si="1"/>
        <v>0</v>
      </c>
      <c r="L9" s="129">
        <v>46081</v>
      </c>
      <c r="M9" s="50">
        <v>170</v>
      </c>
      <c r="N9" s="55">
        <f t="shared" si="3"/>
        <v>573750</v>
      </c>
      <c r="O9" s="50">
        <v>6997</v>
      </c>
      <c r="P9" s="62" t="s">
        <v>27</v>
      </c>
      <c r="Q9" s="15" t="s">
        <v>360</v>
      </c>
      <c r="R9" s="65"/>
    </row>
    <row r="10" spans="1:18" x14ac:dyDescent="0.25">
      <c r="A10" s="54">
        <v>5</v>
      </c>
      <c r="B10" s="54">
        <v>2036</v>
      </c>
      <c r="C10" s="21">
        <v>44652</v>
      </c>
      <c r="D10" s="145" t="s">
        <v>354</v>
      </c>
      <c r="E10" s="65">
        <v>584</v>
      </c>
      <c r="F10" s="15">
        <v>20</v>
      </c>
      <c r="G10" s="15">
        <v>20</v>
      </c>
      <c r="H10" s="64">
        <f t="shared" si="2"/>
        <v>0</v>
      </c>
      <c r="I10" s="64">
        <f t="shared" si="0"/>
        <v>500</v>
      </c>
      <c r="J10" s="157">
        <v>500</v>
      </c>
      <c r="K10" s="22">
        <f t="shared" si="1"/>
        <v>0</v>
      </c>
      <c r="L10" s="68">
        <v>46084</v>
      </c>
      <c r="M10" s="50">
        <v>196</v>
      </c>
      <c r="N10" s="55">
        <f t="shared" si="3"/>
        <v>98000</v>
      </c>
      <c r="O10" s="50">
        <v>7001</v>
      </c>
      <c r="P10" s="62" t="s">
        <v>27</v>
      </c>
      <c r="Q10" s="15" t="s">
        <v>360</v>
      </c>
      <c r="R10" s="65"/>
    </row>
    <row r="11" spans="1:18" x14ac:dyDescent="0.25">
      <c r="A11" s="54">
        <v>6</v>
      </c>
      <c r="B11" s="54">
        <v>2002</v>
      </c>
      <c r="C11" s="21">
        <v>44652</v>
      </c>
      <c r="D11" s="143" t="s">
        <v>361</v>
      </c>
      <c r="E11" s="65">
        <v>584</v>
      </c>
      <c r="F11" s="15">
        <v>20</v>
      </c>
      <c r="G11" s="15">
        <v>20</v>
      </c>
      <c r="H11" s="64">
        <f t="shared" si="2"/>
        <v>0</v>
      </c>
      <c r="I11" s="64">
        <f t="shared" si="0"/>
        <v>500</v>
      </c>
      <c r="J11" s="157">
        <v>500</v>
      </c>
      <c r="K11" s="64">
        <f t="shared" si="1"/>
        <v>0</v>
      </c>
      <c r="L11" s="68">
        <v>46084</v>
      </c>
      <c r="M11" s="50">
        <v>202</v>
      </c>
      <c r="N11" s="55">
        <f t="shared" si="3"/>
        <v>101000</v>
      </c>
      <c r="O11" s="50">
        <v>7001</v>
      </c>
      <c r="P11" s="62" t="s">
        <v>27</v>
      </c>
      <c r="Q11" s="15" t="s">
        <v>360</v>
      </c>
      <c r="R11" s="65"/>
    </row>
    <row r="12" spans="1:18" x14ac:dyDescent="0.25">
      <c r="A12" s="54">
        <v>7</v>
      </c>
      <c r="B12" s="54">
        <v>4009</v>
      </c>
      <c r="C12" s="21">
        <v>44652</v>
      </c>
      <c r="D12" s="145" t="s">
        <v>246</v>
      </c>
      <c r="E12" s="65">
        <v>203</v>
      </c>
      <c r="F12" s="15">
        <v>102</v>
      </c>
      <c r="G12" s="15">
        <v>102</v>
      </c>
      <c r="H12" s="64">
        <f t="shared" si="2"/>
        <v>0</v>
      </c>
      <c r="I12" s="64">
        <f t="shared" si="0"/>
        <v>2550</v>
      </c>
      <c r="J12" s="157">
        <v>2550</v>
      </c>
      <c r="K12" s="64">
        <f t="shared" si="1"/>
        <v>0</v>
      </c>
      <c r="L12" s="122">
        <v>46079</v>
      </c>
      <c r="M12" s="50">
        <v>179</v>
      </c>
      <c r="N12" s="55">
        <f t="shared" si="3"/>
        <v>456450</v>
      </c>
      <c r="O12" s="50">
        <v>6995</v>
      </c>
      <c r="P12" s="62" t="s">
        <v>43</v>
      </c>
      <c r="Q12" s="59" t="s">
        <v>362</v>
      </c>
      <c r="R12" s="65"/>
    </row>
    <row r="13" spans="1:18" x14ac:dyDescent="0.25">
      <c r="A13" s="54">
        <v>8</v>
      </c>
      <c r="B13" s="54">
        <v>1032</v>
      </c>
      <c r="C13" s="21">
        <v>44652</v>
      </c>
      <c r="D13" s="143" t="s">
        <v>188</v>
      </c>
      <c r="E13" s="65">
        <v>203</v>
      </c>
      <c r="F13" s="15">
        <v>120</v>
      </c>
      <c r="G13" s="15">
        <v>120</v>
      </c>
      <c r="H13" s="64">
        <f t="shared" si="2"/>
        <v>0</v>
      </c>
      <c r="I13" s="64">
        <f t="shared" si="0"/>
        <v>3000</v>
      </c>
      <c r="J13" s="157">
        <v>3000</v>
      </c>
      <c r="K13" s="64">
        <f t="shared" si="1"/>
        <v>0</v>
      </c>
      <c r="L13" s="122">
        <v>46082</v>
      </c>
      <c r="M13" s="50">
        <v>170</v>
      </c>
      <c r="N13" s="55">
        <f t="shared" si="3"/>
        <v>510000</v>
      </c>
      <c r="O13" s="50">
        <v>6996</v>
      </c>
      <c r="P13" s="62" t="s">
        <v>43</v>
      </c>
      <c r="Q13" s="59" t="s">
        <v>362</v>
      </c>
      <c r="R13" s="65"/>
    </row>
    <row r="14" spans="1:18" x14ac:dyDescent="0.25">
      <c r="A14" s="54">
        <v>9</v>
      </c>
      <c r="B14" s="54">
        <v>1107</v>
      </c>
      <c r="C14" s="21">
        <v>44652</v>
      </c>
      <c r="D14" s="143" t="s">
        <v>84</v>
      </c>
      <c r="E14" s="65">
        <v>62</v>
      </c>
      <c r="F14" s="15">
        <v>161</v>
      </c>
      <c r="G14" s="15">
        <v>161</v>
      </c>
      <c r="H14" s="64">
        <f t="shared" si="2"/>
        <v>0</v>
      </c>
      <c r="I14" s="64">
        <f t="shared" si="0"/>
        <v>4025</v>
      </c>
      <c r="J14" s="157">
        <v>4025</v>
      </c>
      <c r="K14" s="64">
        <f t="shared" si="1"/>
        <v>0</v>
      </c>
      <c r="L14" s="122">
        <v>46083</v>
      </c>
      <c r="M14" s="50">
        <v>105</v>
      </c>
      <c r="N14" s="55">
        <f t="shared" si="3"/>
        <v>422625</v>
      </c>
      <c r="O14" s="50">
        <v>7002</v>
      </c>
      <c r="P14" s="65" t="s">
        <v>92</v>
      </c>
      <c r="Q14" s="59" t="s">
        <v>249</v>
      </c>
      <c r="R14" s="65"/>
    </row>
    <row r="15" spans="1:18" x14ac:dyDescent="0.25">
      <c r="A15" s="54">
        <v>10</v>
      </c>
      <c r="B15" s="54">
        <v>1044</v>
      </c>
      <c r="C15" s="21">
        <v>44652</v>
      </c>
      <c r="D15" s="143" t="s">
        <v>363</v>
      </c>
      <c r="E15" s="65">
        <v>62</v>
      </c>
      <c r="F15" s="15">
        <v>10</v>
      </c>
      <c r="G15" s="15">
        <v>10</v>
      </c>
      <c r="H15" s="64">
        <f t="shared" si="2"/>
        <v>0</v>
      </c>
      <c r="I15" s="64">
        <f t="shared" si="0"/>
        <v>250</v>
      </c>
      <c r="J15" s="157">
        <v>250</v>
      </c>
      <c r="K15" s="64">
        <f t="shared" si="1"/>
        <v>0</v>
      </c>
      <c r="L15" s="122">
        <v>46083</v>
      </c>
      <c r="M15" s="50">
        <v>248</v>
      </c>
      <c r="N15" s="55">
        <f t="shared" si="3"/>
        <v>62000</v>
      </c>
      <c r="O15" s="50">
        <v>7002</v>
      </c>
      <c r="P15" s="65" t="s">
        <v>92</v>
      </c>
      <c r="Q15" s="59" t="s">
        <v>249</v>
      </c>
      <c r="R15" s="65"/>
    </row>
    <row r="16" spans="1:18" x14ac:dyDescent="0.25">
      <c r="A16" s="54">
        <v>11</v>
      </c>
      <c r="B16" s="54">
        <v>2056</v>
      </c>
      <c r="C16" s="21">
        <v>44652</v>
      </c>
      <c r="D16" s="146" t="s">
        <v>371</v>
      </c>
      <c r="E16" s="65">
        <v>62</v>
      </c>
      <c r="F16" s="15"/>
      <c r="G16" s="15"/>
      <c r="H16" s="64"/>
      <c r="I16" s="60">
        <v>527</v>
      </c>
      <c r="J16" s="157">
        <v>291</v>
      </c>
      <c r="K16" s="64"/>
      <c r="L16" s="122">
        <v>46095</v>
      </c>
      <c r="M16" s="50">
        <v>83</v>
      </c>
      <c r="N16" s="55">
        <f t="shared" si="3"/>
        <v>24153</v>
      </c>
      <c r="O16" s="50">
        <v>7010</v>
      </c>
      <c r="P16" s="65" t="s">
        <v>92</v>
      </c>
      <c r="Q16" s="59" t="s">
        <v>249</v>
      </c>
      <c r="R16" s="65"/>
    </row>
    <row r="17" spans="1:18" x14ac:dyDescent="0.25">
      <c r="A17" s="54">
        <v>12</v>
      </c>
      <c r="B17" s="54">
        <v>2057</v>
      </c>
      <c r="C17" s="21">
        <v>44652</v>
      </c>
      <c r="D17" s="146" t="s">
        <v>372</v>
      </c>
      <c r="E17" s="65">
        <v>62</v>
      </c>
      <c r="F17" s="15"/>
      <c r="G17" s="15"/>
      <c r="H17" s="64"/>
      <c r="I17" s="60">
        <v>178</v>
      </c>
      <c r="J17" s="157">
        <v>178</v>
      </c>
      <c r="K17" s="64"/>
      <c r="L17" s="122">
        <v>46095</v>
      </c>
      <c r="M17" s="50">
        <v>83</v>
      </c>
      <c r="N17" s="55">
        <f t="shared" si="3"/>
        <v>14774</v>
      </c>
      <c r="O17" s="50">
        <v>7010</v>
      </c>
      <c r="P17" s="65" t="s">
        <v>92</v>
      </c>
      <c r="Q17" s="59" t="s">
        <v>249</v>
      </c>
      <c r="R17" s="65"/>
    </row>
    <row r="18" spans="1:18" x14ac:dyDescent="0.25">
      <c r="A18" s="54">
        <v>13</v>
      </c>
      <c r="B18" s="54">
        <v>2058</v>
      </c>
      <c r="C18" s="21">
        <v>44652</v>
      </c>
      <c r="D18" s="146" t="s">
        <v>373</v>
      </c>
      <c r="E18" s="65">
        <v>62</v>
      </c>
      <c r="F18" s="15"/>
      <c r="G18" s="15"/>
      <c r="H18" s="64"/>
      <c r="I18" s="60">
        <v>291</v>
      </c>
      <c r="J18" s="157">
        <v>527</v>
      </c>
      <c r="K18" s="64"/>
      <c r="L18" s="122">
        <v>46095</v>
      </c>
      <c r="M18" s="50">
        <v>83</v>
      </c>
      <c r="N18" s="55">
        <f t="shared" si="3"/>
        <v>43741</v>
      </c>
      <c r="O18" s="50">
        <v>7010</v>
      </c>
      <c r="P18" s="65" t="s">
        <v>92</v>
      </c>
      <c r="Q18" s="59" t="s">
        <v>249</v>
      </c>
      <c r="R18" s="65"/>
    </row>
    <row r="19" spans="1:18" x14ac:dyDescent="0.25">
      <c r="A19" s="54">
        <v>14</v>
      </c>
      <c r="B19" s="54">
        <v>1032</v>
      </c>
      <c r="C19" s="21">
        <v>44654</v>
      </c>
      <c r="D19" s="18" t="s">
        <v>188</v>
      </c>
      <c r="E19" s="65">
        <v>452</v>
      </c>
      <c r="F19" s="15">
        <v>200</v>
      </c>
      <c r="G19" s="15">
        <v>200</v>
      </c>
      <c r="H19" s="64">
        <f t="shared" ref="H19:H53" si="4">F19-G19</f>
        <v>0</v>
      </c>
      <c r="I19" s="64">
        <f t="shared" ref="I19:I53" si="5">F19*25</f>
        <v>5000</v>
      </c>
      <c r="J19" s="157">
        <v>5000</v>
      </c>
      <c r="K19" s="64">
        <f t="shared" ref="K19:K53" si="6">I19-J19</f>
        <v>0</v>
      </c>
      <c r="L19" s="122">
        <v>46093</v>
      </c>
      <c r="M19" s="50">
        <v>170</v>
      </c>
      <c r="N19" s="55">
        <f t="shared" ref="N19:N84" si="7">J19*M19</f>
        <v>850000</v>
      </c>
      <c r="O19" s="50">
        <v>7005</v>
      </c>
      <c r="P19" s="62" t="s">
        <v>27</v>
      </c>
      <c r="Q19" s="59" t="s">
        <v>368</v>
      </c>
      <c r="R19" s="65"/>
    </row>
    <row r="20" spans="1:18" x14ac:dyDescent="0.25">
      <c r="A20" s="54">
        <v>15</v>
      </c>
      <c r="B20" s="54">
        <v>2002</v>
      </c>
      <c r="C20" s="21">
        <v>44654</v>
      </c>
      <c r="D20" s="18" t="s">
        <v>361</v>
      </c>
      <c r="E20" s="65">
        <v>452</v>
      </c>
      <c r="F20" s="15">
        <v>60</v>
      </c>
      <c r="G20" s="15">
        <v>60</v>
      </c>
      <c r="H20" s="64">
        <f t="shared" si="4"/>
        <v>0</v>
      </c>
      <c r="I20" s="64">
        <f t="shared" si="5"/>
        <v>1500</v>
      </c>
      <c r="J20" s="157">
        <v>1500</v>
      </c>
      <c r="K20" s="64">
        <f t="shared" si="6"/>
        <v>0</v>
      </c>
      <c r="L20" s="122">
        <v>46092</v>
      </c>
      <c r="M20" s="50">
        <v>202</v>
      </c>
      <c r="N20" s="55">
        <f t="shared" si="7"/>
        <v>303000</v>
      </c>
      <c r="O20" s="50">
        <v>7004</v>
      </c>
      <c r="P20" s="62" t="s">
        <v>27</v>
      </c>
      <c r="Q20" s="59" t="s">
        <v>368</v>
      </c>
      <c r="R20" s="65"/>
    </row>
    <row r="21" spans="1:18" x14ac:dyDescent="0.25">
      <c r="A21" s="54">
        <v>16</v>
      </c>
      <c r="B21" s="54">
        <v>1032</v>
      </c>
      <c r="C21" s="21">
        <v>44654</v>
      </c>
      <c r="D21" s="18" t="s">
        <v>188</v>
      </c>
      <c r="E21" s="65">
        <v>204</v>
      </c>
      <c r="F21" s="15">
        <v>104</v>
      </c>
      <c r="G21" s="15">
        <v>104</v>
      </c>
      <c r="H21" s="64">
        <f t="shared" si="4"/>
        <v>0</v>
      </c>
      <c r="I21" s="64">
        <f t="shared" si="5"/>
        <v>2600</v>
      </c>
      <c r="J21" s="157">
        <v>2600</v>
      </c>
      <c r="K21" s="64">
        <f t="shared" si="6"/>
        <v>0</v>
      </c>
      <c r="L21" s="122">
        <v>46094</v>
      </c>
      <c r="M21" s="50">
        <v>170</v>
      </c>
      <c r="N21" s="55">
        <f t="shared" si="7"/>
        <v>442000</v>
      </c>
      <c r="O21" s="50">
        <v>7008</v>
      </c>
      <c r="P21" s="62" t="s">
        <v>43</v>
      </c>
      <c r="Q21" s="59" t="s">
        <v>369</v>
      </c>
      <c r="R21" s="65"/>
    </row>
    <row r="22" spans="1:18" x14ac:dyDescent="0.25">
      <c r="A22" s="54">
        <v>17</v>
      </c>
      <c r="B22" s="54">
        <v>1107</v>
      </c>
      <c r="C22" s="21">
        <v>44654</v>
      </c>
      <c r="D22" s="18" t="s">
        <v>84</v>
      </c>
      <c r="E22" s="65">
        <v>63</v>
      </c>
      <c r="F22" s="15">
        <v>161</v>
      </c>
      <c r="G22" s="15">
        <v>161</v>
      </c>
      <c r="H22" s="64">
        <f t="shared" si="4"/>
        <v>0</v>
      </c>
      <c r="I22" s="64">
        <f t="shared" si="5"/>
        <v>4025</v>
      </c>
      <c r="J22" s="157">
        <v>4025</v>
      </c>
      <c r="K22" s="64">
        <f t="shared" si="6"/>
        <v>0</v>
      </c>
      <c r="L22" s="122">
        <v>46090</v>
      </c>
      <c r="M22" s="50">
        <v>105</v>
      </c>
      <c r="N22" s="55">
        <f t="shared" si="7"/>
        <v>422625</v>
      </c>
      <c r="O22" s="50">
        <v>7006</v>
      </c>
      <c r="P22" s="65" t="s">
        <v>92</v>
      </c>
      <c r="Q22" s="59" t="s">
        <v>369</v>
      </c>
      <c r="R22" s="65"/>
    </row>
    <row r="23" spans="1:18" x14ac:dyDescent="0.25">
      <c r="A23" s="54">
        <v>18</v>
      </c>
      <c r="B23" s="54">
        <v>9461</v>
      </c>
      <c r="C23" s="21">
        <v>44654</v>
      </c>
      <c r="D23" s="18" t="s">
        <v>358</v>
      </c>
      <c r="E23" s="65">
        <v>63</v>
      </c>
      <c r="F23" s="15">
        <v>20</v>
      </c>
      <c r="G23" s="15">
        <v>20</v>
      </c>
      <c r="H23" s="64">
        <f t="shared" si="4"/>
        <v>0</v>
      </c>
      <c r="I23" s="64">
        <f t="shared" si="5"/>
        <v>500</v>
      </c>
      <c r="J23" s="157">
        <v>500</v>
      </c>
      <c r="K23" s="64">
        <f t="shared" si="6"/>
        <v>0</v>
      </c>
      <c r="L23" s="122">
        <v>46091</v>
      </c>
      <c r="M23" s="50">
        <v>135</v>
      </c>
      <c r="N23" s="55">
        <f t="shared" si="7"/>
        <v>67500</v>
      </c>
      <c r="O23" s="50">
        <v>7007</v>
      </c>
      <c r="P23" s="65" t="s">
        <v>92</v>
      </c>
      <c r="Q23" s="59" t="s">
        <v>369</v>
      </c>
      <c r="R23" s="65"/>
    </row>
    <row r="24" spans="1:18" x14ac:dyDescent="0.25">
      <c r="A24" s="54">
        <v>19</v>
      </c>
      <c r="B24" s="54">
        <v>1032</v>
      </c>
      <c r="C24" s="21">
        <v>44655</v>
      </c>
      <c r="D24" s="18" t="s">
        <v>188</v>
      </c>
      <c r="E24" s="65">
        <v>206</v>
      </c>
      <c r="F24" s="15">
        <v>116</v>
      </c>
      <c r="G24" s="15">
        <v>116</v>
      </c>
      <c r="H24" s="64">
        <f t="shared" si="4"/>
        <v>0</v>
      </c>
      <c r="I24" s="64">
        <f t="shared" si="5"/>
        <v>2900</v>
      </c>
      <c r="J24" s="157">
        <v>2900</v>
      </c>
      <c r="K24" s="64">
        <f t="shared" si="6"/>
        <v>0</v>
      </c>
      <c r="L24" s="122">
        <v>46094</v>
      </c>
      <c r="M24" s="50">
        <v>170</v>
      </c>
      <c r="N24" s="55">
        <f t="shared" si="7"/>
        <v>493000</v>
      </c>
      <c r="O24" s="50">
        <v>7009</v>
      </c>
      <c r="P24" s="62" t="s">
        <v>43</v>
      </c>
      <c r="Q24" s="59" t="s">
        <v>190</v>
      </c>
      <c r="R24" s="65"/>
    </row>
    <row r="25" spans="1:18" x14ac:dyDescent="0.25">
      <c r="A25" s="54">
        <v>20</v>
      </c>
      <c r="B25" s="54">
        <v>1107</v>
      </c>
      <c r="C25" s="21">
        <v>44657</v>
      </c>
      <c r="D25" s="18" t="s">
        <v>84</v>
      </c>
      <c r="E25" s="65">
        <v>64</v>
      </c>
      <c r="F25" s="15">
        <v>275</v>
      </c>
      <c r="G25" s="15">
        <v>275</v>
      </c>
      <c r="H25" s="64">
        <f t="shared" si="4"/>
        <v>0</v>
      </c>
      <c r="I25" s="64">
        <f t="shared" si="5"/>
        <v>6875</v>
      </c>
      <c r="J25" s="157">
        <v>6875</v>
      </c>
      <c r="K25" s="64">
        <f t="shared" si="6"/>
        <v>0</v>
      </c>
      <c r="L25" s="122">
        <v>46097</v>
      </c>
      <c r="M25" s="50">
        <v>105</v>
      </c>
      <c r="N25" s="55">
        <f t="shared" si="7"/>
        <v>721875</v>
      </c>
      <c r="O25" s="50">
        <v>7015</v>
      </c>
      <c r="P25" s="65" t="s">
        <v>92</v>
      </c>
      <c r="Q25" s="59" t="s">
        <v>163</v>
      </c>
      <c r="R25" s="65"/>
    </row>
    <row r="26" spans="1:18" x14ac:dyDescent="0.25">
      <c r="A26" s="54">
        <v>21</v>
      </c>
      <c r="B26" s="54">
        <v>1021</v>
      </c>
      <c r="C26" s="21">
        <v>44657</v>
      </c>
      <c r="D26" s="142" t="s">
        <v>136</v>
      </c>
      <c r="E26" s="65">
        <v>64</v>
      </c>
      <c r="F26" s="15">
        <v>20</v>
      </c>
      <c r="G26" s="15">
        <v>20</v>
      </c>
      <c r="H26" s="64">
        <f t="shared" si="4"/>
        <v>0</v>
      </c>
      <c r="I26" s="64">
        <f t="shared" si="5"/>
        <v>500</v>
      </c>
      <c r="J26" s="157">
        <v>500</v>
      </c>
      <c r="K26" s="64">
        <f t="shared" si="6"/>
        <v>0</v>
      </c>
      <c r="L26" s="122">
        <v>46098</v>
      </c>
      <c r="M26" s="50">
        <v>386</v>
      </c>
      <c r="N26" s="55">
        <f t="shared" si="7"/>
        <v>193000</v>
      </c>
      <c r="O26" s="50">
        <v>7016</v>
      </c>
      <c r="P26" s="65" t="s">
        <v>92</v>
      </c>
      <c r="Q26" s="59" t="s">
        <v>163</v>
      </c>
      <c r="R26" s="65"/>
    </row>
    <row r="27" spans="1:18" x14ac:dyDescent="0.25">
      <c r="A27" s="54">
        <v>22</v>
      </c>
      <c r="B27" s="54">
        <v>1044</v>
      </c>
      <c r="C27" s="21">
        <v>44657</v>
      </c>
      <c r="D27" s="18" t="s">
        <v>363</v>
      </c>
      <c r="E27" s="65">
        <v>64</v>
      </c>
      <c r="F27" s="15">
        <v>10</v>
      </c>
      <c r="G27" s="15">
        <v>10</v>
      </c>
      <c r="H27" s="64">
        <f t="shared" si="4"/>
        <v>0</v>
      </c>
      <c r="I27" s="64">
        <f t="shared" si="5"/>
        <v>250</v>
      </c>
      <c r="J27" s="157">
        <v>250</v>
      </c>
      <c r="K27" s="64">
        <f t="shared" si="6"/>
        <v>0</v>
      </c>
      <c r="L27" s="122">
        <v>46097</v>
      </c>
      <c r="M27" s="50">
        <v>248</v>
      </c>
      <c r="N27" s="55">
        <f t="shared" si="7"/>
        <v>62000</v>
      </c>
      <c r="O27" s="50">
        <v>7015</v>
      </c>
      <c r="P27" s="65" t="s">
        <v>92</v>
      </c>
      <c r="Q27" s="59" t="s">
        <v>163</v>
      </c>
      <c r="R27" s="65"/>
    </row>
    <row r="28" spans="1:18" x14ac:dyDescent="0.25">
      <c r="A28" s="54">
        <v>23</v>
      </c>
      <c r="B28" s="54">
        <v>2042</v>
      </c>
      <c r="C28" s="21">
        <v>44657</v>
      </c>
      <c r="D28" s="51" t="s">
        <v>370</v>
      </c>
      <c r="E28" s="65">
        <v>64</v>
      </c>
      <c r="F28" s="15">
        <v>4</v>
      </c>
      <c r="G28" s="15">
        <v>4</v>
      </c>
      <c r="H28" s="64">
        <f t="shared" si="4"/>
        <v>0</v>
      </c>
      <c r="I28" s="64">
        <f t="shared" si="5"/>
        <v>100</v>
      </c>
      <c r="J28" s="157">
        <v>100</v>
      </c>
      <c r="K28" s="64">
        <f t="shared" si="6"/>
        <v>0</v>
      </c>
      <c r="L28" s="122">
        <v>46100</v>
      </c>
      <c r="M28" s="50">
        <v>430</v>
      </c>
      <c r="N28" s="55">
        <f t="shared" si="7"/>
        <v>43000</v>
      </c>
      <c r="O28" s="50">
        <v>7018</v>
      </c>
      <c r="P28" s="65" t="s">
        <v>92</v>
      </c>
      <c r="Q28" s="59" t="s">
        <v>163</v>
      </c>
      <c r="R28" s="65"/>
    </row>
    <row r="29" spans="1:18" x14ac:dyDescent="0.25">
      <c r="A29" s="54">
        <v>24</v>
      </c>
      <c r="B29" s="54">
        <v>9461</v>
      </c>
      <c r="C29" s="21">
        <v>44657</v>
      </c>
      <c r="D29" s="18" t="s">
        <v>358</v>
      </c>
      <c r="E29" s="65">
        <v>64</v>
      </c>
      <c r="F29" s="15">
        <v>20</v>
      </c>
      <c r="G29" s="15">
        <v>20</v>
      </c>
      <c r="H29" s="64">
        <f t="shared" si="4"/>
        <v>0</v>
      </c>
      <c r="I29" s="64">
        <f t="shared" si="5"/>
        <v>500</v>
      </c>
      <c r="J29" s="157">
        <v>500</v>
      </c>
      <c r="K29" s="64">
        <f t="shared" si="6"/>
        <v>0</v>
      </c>
      <c r="L29" s="122">
        <v>46099</v>
      </c>
      <c r="M29" s="50">
        <v>135</v>
      </c>
      <c r="N29" s="55">
        <f t="shared" si="7"/>
        <v>67500</v>
      </c>
      <c r="O29" s="50">
        <v>7017</v>
      </c>
      <c r="P29" s="65" t="s">
        <v>92</v>
      </c>
      <c r="Q29" s="59" t="s">
        <v>163</v>
      </c>
      <c r="R29" s="65"/>
    </row>
    <row r="30" spans="1:18" x14ac:dyDescent="0.25">
      <c r="A30" s="54">
        <v>25</v>
      </c>
      <c r="B30" s="54">
        <v>1032</v>
      </c>
      <c r="C30" s="21">
        <v>44659</v>
      </c>
      <c r="D30" s="18" t="s">
        <v>188</v>
      </c>
      <c r="E30" s="65">
        <v>453</v>
      </c>
      <c r="F30" s="15">
        <v>100</v>
      </c>
      <c r="G30" s="15">
        <v>100</v>
      </c>
      <c r="H30" s="64">
        <f t="shared" si="4"/>
        <v>0</v>
      </c>
      <c r="I30" s="64">
        <f t="shared" si="5"/>
        <v>2500</v>
      </c>
      <c r="J30" s="157">
        <v>2500</v>
      </c>
      <c r="K30" s="64">
        <f t="shared" si="6"/>
        <v>0</v>
      </c>
      <c r="L30" s="122">
        <v>46104</v>
      </c>
      <c r="M30" s="50">
        <v>168</v>
      </c>
      <c r="N30" s="55">
        <f t="shared" si="7"/>
        <v>420000</v>
      </c>
      <c r="O30" s="50">
        <v>7019</v>
      </c>
      <c r="P30" s="62" t="s">
        <v>27</v>
      </c>
      <c r="Q30" s="59" t="s">
        <v>142</v>
      </c>
      <c r="R30" s="65"/>
    </row>
    <row r="31" spans="1:18" x14ac:dyDescent="0.25">
      <c r="A31" s="54">
        <v>26</v>
      </c>
      <c r="B31" s="54">
        <v>1107</v>
      </c>
      <c r="C31" s="21">
        <v>44659</v>
      </c>
      <c r="D31" s="18" t="s">
        <v>84</v>
      </c>
      <c r="E31" s="65">
        <v>65</v>
      </c>
      <c r="F31" s="15">
        <v>180</v>
      </c>
      <c r="G31" s="15">
        <v>180</v>
      </c>
      <c r="H31" s="64">
        <f t="shared" si="4"/>
        <v>0</v>
      </c>
      <c r="I31" s="64">
        <f t="shared" si="5"/>
        <v>4500</v>
      </c>
      <c r="J31" s="157">
        <v>4500</v>
      </c>
      <c r="K31" s="64">
        <f t="shared" si="6"/>
        <v>0</v>
      </c>
      <c r="L31" s="122">
        <v>46105</v>
      </c>
      <c r="M31" s="50">
        <v>105</v>
      </c>
      <c r="N31" s="55">
        <f t="shared" si="7"/>
        <v>472500</v>
      </c>
      <c r="O31" s="50">
        <v>7020</v>
      </c>
      <c r="P31" s="65" t="s">
        <v>92</v>
      </c>
      <c r="Q31" s="59" t="s">
        <v>374</v>
      </c>
      <c r="R31" s="65"/>
    </row>
    <row r="32" spans="1:18" x14ac:dyDescent="0.25">
      <c r="A32" s="54">
        <v>27</v>
      </c>
      <c r="B32" s="54">
        <v>4009</v>
      </c>
      <c r="C32" s="21">
        <v>44659</v>
      </c>
      <c r="D32" s="127" t="s">
        <v>246</v>
      </c>
      <c r="E32" s="65">
        <v>209</v>
      </c>
      <c r="F32" s="15">
        <v>80</v>
      </c>
      <c r="G32" s="15">
        <v>80</v>
      </c>
      <c r="H32" s="64">
        <f t="shared" si="4"/>
        <v>0</v>
      </c>
      <c r="I32" s="64">
        <f t="shared" si="5"/>
        <v>2000</v>
      </c>
      <c r="J32" s="157">
        <v>2000</v>
      </c>
      <c r="K32" s="64">
        <f t="shared" si="6"/>
        <v>0</v>
      </c>
      <c r="L32" s="122">
        <v>46106</v>
      </c>
      <c r="M32" s="50">
        <v>177</v>
      </c>
      <c r="N32" s="55">
        <f t="shared" si="7"/>
        <v>354000</v>
      </c>
      <c r="O32" s="50">
        <v>7021</v>
      </c>
      <c r="P32" s="62" t="s">
        <v>43</v>
      </c>
      <c r="Q32" s="59" t="s">
        <v>142</v>
      </c>
      <c r="R32" s="65"/>
    </row>
    <row r="33" spans="1:18" x14ac:dyDescent="0.25">
      <c r="A33" s="54">
        <v>28</v>
      </c>
      <c r="B33" s="54">
        <v>1107</v>
      </c>
      <c r="C33" s="21">
        <v>44662</v>
      </c>
      <c r="D33" s="18" t="s">
        <v>84</v>
      </c>
      <c r="E33" s="65">
        <v>66</v>
      </c>
      <c r="F33" s="15">
        <v>161</v>
      </c>
      <c r="G33" s="15">
        <v>161</v>
      </c>
      <c r="H33" s="64">
        <f t="shared" si="4"/>
        <v>0</v>
      </c>
      <c r="I33" s="64">
        <f t="shared" si="5"/>
        <v>4025</v>
      </c>
      <c r="J33" s="157">
        <v>4025</v>
      </c>
      <c r="K33" s="64">
        <f t="shared" si="6"/>
        <v>0</v>
      </c>
      <c r="L33" s="122">
        <v>46107</v>
      </c>
      <c r="M33" s="50">
        <v>105</v>
      </c>
      <c r="N33" s="55">
        <f t="shared" si="7"/>
        <v>422625</v>
      </c>
      <c r="O33" s="50">
        <v>7022</v>
      </c>
      <c r="P33" s="65" t="s">
        <v>92</v>
      </c>
      <c r="Q33" s="59" t="s">
        <v>134</v>
      </c>
      <c r="R33" s="65"/>
    </row>
    <row r="34" spans="1:18" x14ac:dyDescent="0.25">
      <c r="A34" s="54">
        <v>29</v>
      </c>
      <c r="B34" s="54">
        <v>9461</v>
      </c>
      <c r="C34" s="21">
        <v>44662</v>
      </c>
      <c r="D34" s="18" t="s">
        <v>358</v>
      </c>
      <c r="E34" s="65">
        <v>66</v>
      </c>
      <c r="F34" s="15">
        <v>20</v>
      </c>
      <c r="G34" s="15">
        <v>20</v>
      </c>
      <c r="H34" s="64">
        <f t="shared" si="4"/>
        <v>0</v>
      </c>
      <c r="I34" s="64">
        <f t="shared" si="5"/>
        <v>500</v>
      </c>
      <c r="J34" s="157">
        <v>500</v>
      </c>
      <c r="K34" s="64">
        <f t="shared" si="6"/>
        <v>0</v>
      </c>
      <c r="L34" s="122">
        <v>46108</v>
      </c>
      <c r="M34" s="50">
        <v>135</v>
      </c>
      <c r="N34" s="55">
        <f t="shared" si="7"/>
        <v>67500</v>
      </c>
      <c r="O34" s="50">
        <v>7023</v>
      </c>
      <c r="P34" s="65" t="s">
        <v>92</v>
      </c>
      <c r="Q34" s="59" t="s">
        <v>134</v>
      </c>
      <c r="R34" s="65"/>
    </row>
    <row r="35" spans="1:18" x14ac:dyDescent="0.25">
      <c r="A35" s="54">
        <v>30</v>
      </c>
      <c r="B35" s="54">
        <v>1032</v>
      </c>
      <c r="C35" s="21">
        <v>44662</v>
      </c>
      <c r="D35" s="18" t="s">
        <v>188</v>
      </c>
      <c r="E35" s="65">
        <v>585</v>
      </c>
      <c r="F35" s="15">
        <v>200</v>
      </c>
      <c r="G35" s="15">
        <v>200</v>
      </c>
      <c r="H35" s="64">
        <f t="shared" si="4"/>
        <v>0</v>
      </c>
      <c r="I35" s="64">
        <f t="shared" si="5"/>
        <v>5000</v>
      </c>
      <c r="J35" s="139">
        <v>5000</v>
      </c>
      <c r="K35" s="64">
        <f t="shared" si="6"/>
        <v>0</v>
      </c>
      <c r="L35" s="122">
        <v>46110</v>
      </c>
      <c r="M35" s="50">
        <v>168</v>
      </c>
      <c r="N35" s="55">
        <f t="shared" si="7"/>
        <v>840000</v>
      </c>
      <c r="O35" s="50">
        <v>7025</v>
      </c>
      <c r="P35" s="62" t="s">
        <v>27</v>
      </c>
      <c r="Q35" s="59" t="s">
        <v>190</v>
      </c>
      <c r="R35" s="65"/>
    </row>
    <row r="36" spans="1:18" x14ac:dyDescent="0.25">
      <c r="A36" s="54">
        <v>31</v>
      </c>
      <c r="B36" s="54">
        <v>2002</v>
      </c>
      <c r="C36" s="21">
        <v>44662</v>
      </c>
      <c r="D36" s="18" t="s">
        <v>361</v>
      </c>
      <c r="E36" s="65">
        <v>585</v>
      </c>
      <c r="F36" s="15">
        <v>25</v>
      </c>
      <c r="G36" s="15">
        <v>25</v>
      </c>
      <c r="H36" s="64">
        <f t="shared" si="4"/>
        <v>0</v>
      </c>
      <c r="I36" s="64">
        <f t="shared" si="5"/>
        <v>625</v>
      </c>
      <c r="J36" s="157">
        <v>625</v>
      </c>
      <c r="K36" s="64">
        <f t="shared" si="6"/>
        <v>0</v>
      </c>
      <c r="L36" s="122">
        <v>46109</v>
      </c>
      <c r="M36" s="50">
        <v>200</v>
      </c>
      <c r="N36" s="55">
        <f t="shared" si="7"/>
        <v>125000</v>
      </c>
      <c r="O36" s="50">
        <v>7024</v>
      </c>
      <c r="P36" s="62" t="s">
        <v>27</v>
      </c>
      <c r="Q36" s="59" t="s">
        <v>190</v>
      </c>
      <c r="R36" s="65"/>
    </row>
    <row r="37" spans="1:18" x14ac:dyDescent="0.25">
      <c r="A37" s="54">
        <v>32</v>
      </c>
      <c r="B37" s="54">
        <v>4009</v>
      </c>
      <c r="C37" s="21">
        <v>44663</v>
      </c>
      <c r="D37" s="127" t="s">
        <v>246</v>
      </c>
      <c r="E37" s="65">
        <v>210</v>
      </c>
      <c r="F37" s="15">
        <v>107</v>
      </c>
      <c r="G37" s="15">
        <v>107</v>
      </c>
      <c r="H37" s="64">
        <f t="shared" si="4"/>
        <v>0</v>
      </c>
      <c r="I37" s="64">
        <f t="shared" si="5"/>
        <v>2675</v>
      </c>
      <c r="J37" s="157">
        <v>2669</v>
      </c>
      <c r="K37" s="64">
        <f t="shared" si="6"/>
        <v>6</v>
      </c>
      <c r="L37" s="122">
        <v>46115</v>
      </c>
      <c r="M37" s="50">
        <v>176</v>
      </c>
      <c r="N37" s="55">
        <f t="shared" si="7"/>
        <v>469744</v>
      </c>
      <c r="O37" s="50">
        <v>7030</v>
      </c>
      <c r="P37" s="62" t="s">
        <v>43</v>
      </c>
      <c r="Q37" s="59" t="s">
        <v>125</v>
      </c>
      <c r="R37" s="65"/>
    </row>
    <row r="38" spans="1:18" x14ac:dyDescent="0.25">
      <c r="A38" s="54">
        <v>33</v>
      </c>
      <c r="B38" s="54">
        <v>1044</v>
      </c>
      <c r="C38" s="21">
        <v>44663</v>
      </c>
      <c r="D38" s="18" t="s">
        <v>363</v>
      </c>
      <c r="E38" s="65">
        <v>67</v>
      </c>
      <c r="F38" s="15">
        <v>20</v>
      </c>
      <c r="G38" s="15">
        <v>20</v>
      </c>
      <c r="H38" s="64">
        <f t="shared" si="4"/>
        <v>0</v>
      </c>
      <c r="I38" s="64">
        <f t="shared" si="5"/>
        <v>500</v>
      </c>
      <c r="J38" s="157">
        <v>500</v>
      </c>
      <c r="K38" s="64">
        <f t="shared" si="6"/>
        <v>0</v>
      </c>
      <c r="L38" s="122">
        <v>46116</v>
      </c>
      <c r="M38" s="50">
        <v>248</v>
      </c>
      <c r="N38" s="55">
        <f t="shared" si="7"/>
        <v>124000</v>
      </c>
      <c r="O38" s="50">
        <v>7031</v>
      </c>
      <c r="P38" s="65" t="s">
        <v>92</v>
      </c>
      <c r="Q38" s="59" t="s">
        <v>134</v>
      </c>
      <c r="R38" s="65"/>
    </row>
    <row r="39" spans="1:18" x14ac:dyDescent="0.25">
      <c r="A39" s="54">
        <v>34</v>
      </c>
      <c r="B39" s="54">
        <v>1107</v>
      </c>
      <c r="C39" s="21">
        <v>44663</v>
      </c>
      <c r="D39" s="18" t="s">
        <v>84</v>
      </c>
      <c r="E39" s="65">
        <v>67</v>
      </c>
      <c r="F39" s="15">
        <v>132</v>
      </c>
      <c r="G39" s="15">
        <v>132</v>
      </c>
      <c r="H39" s="64">
        <f t="shared" si="4"/>
        <v>0</v>
      </c>
      <c r="I39" s="64">
        <f t="shared" si="5"/>
        <v>3300</v>
      </c>
      <c r="J39" s="157">
        <v>3300</v>
      </c>
      <c r="K39" s="64">
        <f t="shared" si="6"/>
        <v>0</v>
      </c>
      <c r="L39" s="122">
        <v>46116</v>
      </c>
      <c r="M39" s="50">
        <v>105</v>
      </c>
      <c r="N39" s="55">
        <f t="shared" si="7"/>
        <v>346500</v>
      </c>
      <c r="O39" s="50">
        <v>7031</v>
      </c>
      <c r="P39" s="65" t="s">
        <v>92</v>
      </c>
      <c r="Q39" s="59" t="s">
        <v>134</v>
      </c>
      <c r="R39" s="65"/>
    </row>
    <row r="40" spans="1:18" x14ac:dyDescent="0.25">
      <c r="A40" s="54">
        <v>35</v>
      </c>
      <c r="B40" s="54">
        <v>1004</v>
      </c>
      <c r="C40" s="21">
        <v>44663</v>
      </c>
      <c r="D40" s="18" t="s">
        <v>346</v>
      </c>
      <c r="E40" s="65">
        <v>67</v>
      </c>
      <c r="F40" s="15">
        <v>20</v>
      </c>
      <c r="G40" s="15">
        <v>20</v>
      </c>
      <c r="H40" s="64">
        <f t="shared" si="4"/>
        <v>0</v>
      </c>
      <c r="I40" s="64">
        <f t="shared" si="5"/>
        <v>500</v>
      </c>
      <c r="J40" s="157">
        <v>500</v>
      </c>
      <c r="K40" s="64">
        <f t="shared" si="6"/>
        <v>0</v>
      </c>
      <c r="L40" s="122">
        <v>46116</v>
      </c>
      <c r="M40" s="50">
        <v>242</v>
      </c>
      <c r="N40" s="55">
        <f t="shared" si="7"/>
        <v>121000</v>
      </c>
      <c r="O40" s="50">
        <v>7031</v>
      </c>
      <c r="P40" s="65" t="s">
        <v>92</v>
      </c>
      <c r="Q40" s="59" t="s">
        <v>134</v>
      </c>
      <c r="R40" s="65"/>
    </row>
    <row r="41" spans="1:18" x14ac:dyDescent="0.25">
      <c r="A41" s="54">
        <v>36</v>
      </c>
      <c r="B41" s="54">
        <v>1032</v>
      </c>
      <c r="C41" s="21">
        <v>44663</v>
      </c>
      <c r="D41" s="18" t="s">
        <v>188</v>
      </c>
      <c r="E41" s="65">
        <v>455</v>
      </c>
      <c r="F41" s="15">
        <v>230</v>
      </c>
      <c r="G41" s="15">
        <v>230</v>
      </c>
      <c r="H41" s="64">
        <f t="shared" si="4"/>
        <v>0</v>
      </c>
      <c r="I41" s="64">
        <f t="shared" si="5"/>
        <v>5750</v>
      </c>
      <c r="J41" s="157">
        <v>5750</v>
      </c>
      <c r="K41" s="64">
        <f t="shared" si="6"/>
        <v>0</v>
      </c>
      <c r="L41" s="122">
        <v>46117</v>
      </c>
      <c r="M41" s="50">
        <v>168</v>
      </c>
      <c r="N41" s="55">
        <f t="shared" si="7"/>
        <v>966000</v>
      </c>
      <c r="O41" s="50">
        <v>7032</v>
      </c>
      <c r="P41" s="62" t="s">
        <v>27</v>
      </c>
      <c r="Q41" s="59" t="s">
        <v>125</v>
      </c>
      <c r="R41" s="65"/>
    </row>
    <row r="42" spans="1:18" x14ac:dyDescent="0.25">
      <c r="A42" s="54">
        <v>37</v>
      </c>
      <c r="B42" s="54">
        <v>4009</v>
      </c>
      <c r="C42" s="21">
        <v>44664</v>
      </c>
      <c r="D42" s="127" t="s">
        <v>246</v>
      </c>
      <c r="E42" s="65">
        <v>456</v>
      </c>
      <c r="F42" s="15">
        <v>80</v>
      </c>
      <c r="G42" s="15">
        <v>80</v>
      </c>
      <c r="H42" s="64">
        <f t="shared" si="4"/>
        <v>0</v>
      </c>
      <c r="I42" s="64">
        <f t="shared" si="5"/>
        <v>2000</v>
      </c>
      <c r="J42" s="157">
        <v>2000</v>
      </c>
      <c r="K42" s="64">
        <f t="shared" si="6"/>
        <v>0</v>
      </c>
      <c r="L42" s="122">
        <v>46119</v>
      </c>
      <c r="M42" s="50">
        <v>176</v>
      </c>
      <c r="N42" s="55">
        <f t="shared" si="7"/>
        <v>352000</v>
      </c>
      <c r="O42" s="50">
        <v>7034</v>
      </c>
      <c r="P42" s="62" t="s">
        <v>27</v>
      </c>
      <c r="Q42" s="59" t="s">
        <v>134</v>
      </c>
      <c r="R42" s="65"/>
    </row>
    <row r="43" spans="1:18" x14ac:dyDescent="0.25">
      <c r="A43" s="54">
        <v>38</v>
      </c>
      <c r="B43" s="54">
        <v>2002</v>
      </c>
      <c r="C43" s="21">
        <v>44664</v>
      </c>
      <c r="D43" s="18" t="s">
        <v>361</v>
      </c>
      <c r="E43" s="65">
        <v>456</v>
      </c>
      <c r="F43" s="15">
        <v>20</v>
      </c>
      <c r="G43" s="15">
        <v>20</v>
      </c>
      <c r="H43" s="64">
        <f t="shared" si="4"/>
        <v>0</v>
      </c>
      <c r="I43" s="64">
        <f t="shared" si="5"/>
        <v>500</v>
      </c>
      <c r="J43" s="157">
        <v>500</v>
      </c>
      <c r="K43" s="64">
        <f t="shared" si="6"/>
        <v>0</v>
      </c>
      <c r="L43" s="122">
        <v>46118</v>
      </c>
      <c r="M43" s="50">
        <v>200</v>
      </c>
      <c r="N43" s="55">
        <f t="shared" si="7"/>
        <v>100000</v>
      </c>
      <c r="O43" s="50">
        <v>7033</v>
      </c>
      <c r="P43" s="62" t="s">
        <v>27</v>
      </c>
      <c r="Q43" s="59" t="s">
        <v>134</v>
      </c>
      <c r="R43" s="65"/>
    </row>
    <row r="44" spans="1:18" x14ac:dyDescent="0.25">
      <c r="A44" s="54">
        <v>39</v>
      </c>
      <c r="B44" s="54">
        <v>2019</v>
      </c>
      <c r="C44" s="21">
        <v>44664</v>
      </c>
      <c r="D44" s="127" t="s">
        <v>341</v>
      </c>
      <c r="E44" s="65">
        <v>456</v>
      </c>
      <c r="F44" s="15">
        <v>20</v>
      </c>
      <c r="G44" s="15">
        <v>20</v>
      </c>
      <c r="H44" s="64">
        <f t="shared" si="4"/>
        <v>0</v>
      </c>
      <c r="I44" s="64">
        <f t="shared" si="5"/>
        <v>500</v>
      </c>
      <c r="J44" s="157">
        <v>500</v>
      </c>
      <c r="K44" s="64">
        <f t="shared" si="6"/>
        <v>0</v>
      </c>
      <c r="L44" s="122">
        <v>46118</v>
      </c>
      <c r="M44" s="50">
        <v>169</v>
      </c>
      <c r="N44" s="55">
        <f t="shared" si="7"/>
        <v>84500</v>
      </c>
      <c r="O44" s="50">
        <v>7033</v>
      </c>
      <c r="P44" s="62" t="s">
        <v>27</v>
      </c>
      <c r="Q44" s="59" t="s">
        <v>134</v>
      </c>
      <c r="R44" s="65"/>
    </row>
    <row r="45" spans="1:18" x14ac:dyDescent="0.25">
      <c r="A45" s="54">
        <v>40</v>
      </c>
      <c r="B45" s="54">
        <v>4007</v>
      </c>
      <c r="C45" s="21">
        <v>44664</v>
      </c>
      <c r="D45" s="18" t="s">
        <v>266</v>
      </c>
      <c r="E45" s="65">
        <v>456</v>
      </c>
      <c r="F45" s="15">
        <v>80</v>
      </c>
      <c r="G45" s="15">
        <v>80</v>
      </c>
      <c r="H45" s="64">
        <f t="shared" si="4"/>
        <v>0</v>
      </c>
      <c r="I45" s="64">
        <f t="shared" si="5"/>
        <v>2000</v>
      </c>
      <c r="J45" s="157">
        <v>2000</v>
      </c>
      <c r="K45" s="64">
        <f t="shared" si="6"/>
        <v>0</v>
      </c>
      <c r="L45" s="122">
        <v>46119</v>
      </c>
      <c r="M45" s="50">
        <v>23.5</v>
      </c>
      <c r="N45" s="55">
        <f t="shared" si="7"/>
        <v>47000</v>
      </c>
      <c r="O45" s="50">
        <v>7034</v>
      </c>
      <c r="P45" s="62" t="s">
        <v>27</v>
      </c>
      <c r="Q45" s="59" t="s">
        <v>134</v>
      </c>
      <c r="R45" s="65"/>
    </row>
    <row r="46" spans="1:18" x14ac:dyDescent="0.25">
      <c r="A46" s="54">
        <v>41</v>
      </c>
      <c r="B46" s="54">
        <v>1032</v>
      </c>
      <c r="C46" s="152">
        <v>44665</v>
      </c>
      <c r="D46" s="150" t="s">
        <v>188</v>
      </c>
      <c r="E46" s="65">
        <v>214</v>
      </c>
      <c r="F46" s="15">
        <v>112</v>
      </c>
      <c r="G46" s="15">
        <v>112</v>
      </c>
      <c r="H46" s="64">
        <f t="shared" si="4"/>
        <v>0</v>
      </c>
      <c r="I46" s="64">
        <f t="shared" si="5"/>
        <v>2800</v>
      </c>
      <c r="J46" s="157">
        <v>2800</v>
      </c>
      <c r="K46" s="64">
        <f t="shared" si="6"/>
        <v>0</v>
      </c>
      <c r="L46" s="122">
        <v>46120</v>
      </c>
      <c r="M46" s="50">
        <v>168</v>
      </c>
      <c r="N46" s="55">
        <f t="shared" si="7"/>
        <v>470400</v>
      </c>
      <c r="O46" s="50">
        <v>7035</v>
      </c>
      <c r="P46" s="149" t="s">
        <v>43</v>
      </c>
      <c r="Q46" s="59" t="s">
        <v>245</v>
      </c>
      <c r="R46" s="65"/>
    </row>
    <row r="47" spans="1:18" x14ac:dyDescent="0.25">
      <c r="A47" s="54">
        <v>42</v>
      </c>
      <c r="B47" s="54">
        <v>1107</v>
      </c>
      <c r="C47" s="152">
        <v>44665</v>
      </c>
      <c r="D47" s="150" t="s">
        <v>84</v>
      </c>
      <c r="E47" s="65">
        <v>68</v>
      </c>
      <c r="F47" s="15">
        <v>187</v>
      </c>
      <c r="G47" s="15">
        <v>187</v>
      </c>
      <c r="H47" s="64">
        <f t="shared" si="4"/>
        <v>0</v>
      </c>
      <c r="I47" s="64">
        <f t="shared" si="5"/>
        <v>4675</v>
      </c>
      <c r="J47" s="157">
        <v>4675</v>
      </c>
      <c r="K47" s="64">
        <f t="shared" si="6"/>
        <v>0</v>
      </c>
      <c r="L47" s="122">
        <v>46122</v>
      </c>
      <c r="M47" s="50">
        <v>105</v>
      </c>
      <c r="N47" s="55">
        <f t="shared" si="7"/>
        <v>490875</v>
      </c>
      <c r="O47" s="50">
        <v>7036</v>
      </c>
      <c r="P47" s="151" t="s">
        <v>92</v>
      </c>
      <c r="Q47" s="59" t="s">
        <v>344</v>
      </c>
      <c r="R47" s="65"/>
    </row>
    <row r="48" spans="1:18" x14ac:dyDescent="0.25">
      <c r="A48" s="54">
        <v>43</v>
      </c>
      <c r="B48" s="54">
        <v>4009</v>
      </c>
      <c r="C48" s="152">
        <v>44665</v>
      </c>
      <c r="D48" s="147" t="s">
        <v>246</v>
      </c>
      <c r="E48" s="65">
        <v>457</v>
      </c>
      <c r="F48" s="15">
        <v>100</v>
      </c>
      <c r="G48" s="15">
        <v>104</v>
      </c>
      <c r="H48" s="64">
        <f t="shared" si="4"/>
        <v>-4</v>
      </c>
      <c r="I48" s="64">
        <f t="shared" si="5"/>
        <v>2500</v>
      </c>
      <c r="J48" s="157">
        <v>2600</v>
      </c>
      <c r="K48" s="64">
        <f t="shared" si="6"/>
        <v>-100</v>
      </c>
      <c r="L48" s="122">
        <v>46123</v>
      </c>
      <c r="M48" s="50">
        <v>176</v>
      </c>
      <c r="N48" s="55">
        <f t="shared" si="7"/>
        <v>457600</v>
      </c>
      <c r="O48" s="50">
        <v>7038</v>
      </c>
      <c r="P48" s="149" t="s">
        <v>27</v>
      </c>
      <c r="Q48" s="59" t="s">
        <v>147</v>
      </c>
      <c r="R48" s="65"/>
    </row>
    <row r="49" spans="1:18" x14ac:dyDescent="0.25">
      <c r="A49" s="54">
        <v>44</v>
      </c>
      <c r="B49" s="54">
        <v>1032</v>
      </c>
      <c r="C49" s="152">
        <v>44665</v>
      </c>
      <c r="D49" s="150" t="s">
        <v>188</v>
      </c>
      <c r="E49" s="65">
        <v>457</v>
      </c>
      <c r="F49" s="15">
        <v>60</v>
      </c>
      <c r="G49" s="15">
        <v>60</v>
      </c>
      <c r="H49" s="64">
        <f t="shared" si="4"/>
        <v>0</v>
      </c>
      <c r="I49" s="64">
        <f t="shared" si="5"/>
        <v>1500</v>
      </c>
      <c r="J49" s="157">
        <v>1500</v>
      </c>
      <c r="K49" s="64">
        <f t="shared" si="6"/>
        <v>0</v>
      </c>
      <c r="L49" s="122">
        <v>46121</v>
      </c>
      <c r="M49" s="50">
        <v>168</v>
      </c>
      <c r="N49" s="55">
        <f t="shared" si="7"/>
        <v>252000</v>
      </c>
      <c r="O49" s="50">
        <v>7037</v>
      </c>
      <c r="P49" s="149" t="s">
        <v>27</v>
      </c>
      <c r="Q49" s="148" t="s">
        <v>147</v>
      </c>
      <c r="R49" s="65"/>
    </row>
    <row r="50" spans="1:18" x14ac:dyDescent="0.25">
      <c r="A50" s="54">
        <v>45</v>
      </c>
      <c r="B50" s="54">
        <v>2002</v>
      </c>
      <c r="C50" s="152">
        <v>44665</v>
      </c>
      <c r="D50" s="150" t="s">
        <v>361</v>
      </c>
      <c r="E50" s="65">
        <v>457</v>
      </c>
      <c r="F50" s="15">
        <v>60</v>
      </c>
      <c r="G50" s="15">
        <v>60</v>
      </c>
      <c r="H50" s="64">
        <f t="shared" si="4"/>
        <v>0</v>
      </c>
      <c r="I50" s="64">
        <f t="shared" si="5"/>
        <v>1500</v>
      </c>
      <c r="J50" s="157">
        <v>1500</v>
      </c>
      <c r="K50" s="64">
        <f t="shared" si="6"/>
        <v>0</v>
      </c>
      <c r="L50" s="122">
        <v>46124</v>
      </c>
      <c r="M50" s="50">
        <v>200</v>
      </c>
      <c r="N50" s="55">
        <f t="shared" si="7"/>
        <v>300000</v>
      </c>
      <c r="O50" s="50">
        <v>7039</v>
      </c>
      <c r="P50" s="149" t="s">
        <v>27</v>
      </c>
      <c r="Q50" s="148" t="s">
        <v>147</v>
      </c>
      <c r="R50" s="65"/>
    </row>
    <row r="51" spans="1:18" x14ac:dyDescent="0.25">
      <c r="A51" s="54">
        <v>46</v>
      </c>
      <c r="B51" s="54">
        <v>1032</v>
      </c>
      <c r="C51" s="152">
        <v>44668</v>
      </c>
      <c r="D51" s="150" t="s">
        <v>188</v>
      </c>
      <c r="E51" s="151">
        <v>215</v>
      </c>
      <c r="F51" s="15">
        <v>225</v>
      </c>
      <c r="G51" s="15">
        <v>225</v>
      </c>
      <c r="H51" s="64">
        <f t="shared" si="4"/>
        <v>0</v>
      </c>
      <c r="I51" s="64">
        <f t="shared" si="5"/>
        <v>5625</v>
      </c>
      <c r="J51" s="157">
        <v>5625</v>
      </c>
      <c r="K51" s="64">
        <f t="shared" si="6"/>
        <v>0</v>
      </c>
      <c r="L51" s="167">
        <v>46129</v>
      </c>
      <c r="M51" s="50">
        <v>168</v>
      </c>
      <c r="N51" s="166">
        <f t="shared" si="7"/>
        <v>945000</v>
      </c>
      <c r="O51" s="50">
        <v>7047</v>
      </c>
      <c r="P51" s="149" t="s">
        <v>43</v>
      </c>
      <c r="Q51" s="148" t="s">
        <v>134</v>
      </c>
      <c r="R51" s="151"/>
    </row>
    <row r="52" spans="1:18" x14ac:dyDescent="0.25">
      <c r="A52" s="54">
        <v>47</v>
      </c>
      <c r="B52" s="54">
        <v>1107</v>
      </c>
      <c r="C52" s="152">
        <v>44669</v>
      </c>
      <c r="D52" s="150" t="s">
        <v>84</v>
      </c>
      <c r="E52" s="151">
        <v>69</v>
      </c>
      <c r="F52" s="15">
        <v>282</v>
      </c>
      <c r="G52" s="15">
        <v>282</v>
      </c>
      <c r="H52" s="64">
        <f t="shared" si="4"/>
        <v>0</v>
      </c>
      <c r="I52" s="64">
        <f t="shared" si="5"/>
        <v>7050</v>
      </c>
      <c r="J52" s="157">
        <v>7050</v>
      </c>
      <c r="K52" s="64">
        <f t="shared" si="6"/>
        <v>0</v>
      </c>
      <c r="L52" s="167">
        <v>46133</v>
      </c>
      <c r="M52" s="50">
        <v>105</v>
      </c>
      <c r="N52" s="166">
        <f t="shared" si="7"/>
        <v>740250</v>
      </c>
      <c r="O52" s="50">
        <v>7049</v>
      </c>
      <c r="P52" s="151" t="s">
        <v>92</v>
      </c>
      <c r="Q52" s="148" t="s">
        <v>375</v>
      </c>
      <c r="R52" s="151"/>
    </row>
    <row r="53" spans="1:18" x14ac:dyDescent="0.25">
      <c r="A53" s="54">
        <v>48</v>
      </c>
      <c r="B53" s="54">
        <v>1015</v>
      </c>
      <c r="C53" s="152">
        <v>44669</v>
      </c>
      <c r="D53" s="150" t="s">
        <v>376</v>
      </c>
      <c r="E53" s="151">
        <v>69</v>
      </c>
      <c r="F53" s="15">
        <v>20</v>
      </c>
      <c r="G53" s="15">
        <v>20</v>
      </c>
      <c r="H53" s="64">
        <f t="shared" si="4"/>
        <v>0</v>
      </c>
      <c r="I53" s="64">
        <f t="shared" si="5"/>
        <v>500</v>
      </c>
      <c r="J53" s="157">
        <v>500</v>
      </c>
      <c r="K53" s="64">
        <f t="shared" si="6"/>
        <v>0</v>
      </c>
      <c r="L53" s="167">
        <v>46132</v>
      </c>
      <c r="M53" s="50">
        <v>386</v>
      </c>
      <c r="N53" s="166">
        <f t="shared" si="7"/>
        <v>193000</v>
      </c>
      <c r="O53" s="50">
        <v>7048</v>
      </c>
      <c r="P53" s="151" t="s">
        <v>92</v>
      </c>
      <c r="Q53" s="148" t="s">
        <v>375</v>
      </c>
      <c r="R53" s="151"/>
    </row>
    <row r="54" spans="1:18" x14ac:dyDescent="0.25">
      <c r="A54" s="54">
        <v>49</v>
      </c>
      <c r="B54" s="54">
        <v>2056</v>
      </c>
      <c r="C54" s="152">
        <v>44669</v>
      </c>
      <c r="D54" s="150" t="s">
        <v>371</v>
      </c>
      <c r="E54" s="151">
        <v>69</v>
      </c>
      <c r="F54" s="15"/>
      <c r="G54" s="15"/>
      <c r="H54" s="64"/>
      <c r="I54" s="64">
        <v>291</v>
      </c>
      <c r="J54" s="157">
        <v>291</v>
      </c>
      <c r="K54" s="64"/>
      <c r="L54" s="167">
        <v>46134</v>
      </c>
      <c r="M54" s="50">
        <v>83</v>
      </c>
      <c r="N54" s="166">
        <f t="shared" si="7"/>
        <v>24153</v>
      </c>
      <c r="O54" s="50">
        <v>7050</v>
      </c>
      <c r="P54" s="151" t="s">
        <v>92</v>
      </c>
      <c r="Q54" s="148" t="s">
        <v>375</v>
      </c>
      <c r="R54" s="151"/>
    </row>
    <row r="55" spans="1:18" x14ac:dyDescent="0.25">
      <c r="A55" s="54">
        <v>50</v>
      </c>
      <c r="B55" s="54">
        <v>2058</v>
      </c>
      <c r="C55" s="152">
        <v>44669</v>
      </c>
      <c r="D55" s="153" t="s">
        <v>373</v>
      </c>
      <c r="E55" s="151">
        <v>69</v>
      </c>
      <c r="F55" s="15"/>
      <c r="G55" s="15"/>
      <c r="H55" s="64"/>
      <c r="I55" s="64">
        <v>280</v>
      </c>
      <c r="J55" s="157">
        <v>280</v>
      </c>
      <c r="K55" s="64"/>
      <c r="L55" s="167">
        <v>46134</v>
      </c>
      <c r="M55" s="50">
        <v>83</v>
      </c>
      <c r="N55" s="166">
        <f t="shared" si="7"/>
        <v>23240</v>
      </c>
      <c r="O55" s="50">
        <v>7050</v>
      </c>
      <c r="P55" s="151" t="s">
        <v>92</v>
      </c>
      <c r="Q55" s="148" t="s">
        <v>375</v>
      </c>
      <c r="R55" s="151"/>
    </row>
    <row r="56" spans="1:18" x14ac:dyDescent="0.25">
      <c r="A56" s="54">
        <v>51</v>
      </c>
      <c r="B56" s="54">
        <v>4009</v>
      </c>
      <c r="C56" s="152">
        <v>44669</v>
      </c>
      <c r="D56" s="147" t="s">
        <v>246</v>
      </c>
      <c r="E56" s="151">
        <v>218</v>
      </c>
      <c r="F56" s="15">
        <v>90</v>
      </c>
      <c r="G56" s="15">
        <v>90</v>
      </c>
      <c r="H56" s="64">
        <f t="shared" ref="H56:H83" si="8">F56-G56</f>
        <v>0</v>
      </c>
      <c r="I56" s="64">
        <f t="shared" ref="I56:I90" si="9">F56*25</f>
        <v>2250</v>
      </c>
      <c r="J56" s="157">
        <v>2250</v>
      </c>
      <c r="K56" s="64">
        <f t="shared" ref="K56:K90" si="10">I56-J56</f>
        <v>0</v>
      </c>
      <c r="L56" s="167">
        <v>46135</v>
      </c>
      <c r="M56" s="50">
        <v>175</v>
      </c>
      <c r="N56" s="166">
        <f t="shared" si="7"/>
        <v>393750</v>
      </c>
      <c r="O56" s="50">
        <v>7051</v>
      </c>
      <c r="P56" s="149" t="s">
        <v>43</v>
      </c>
      <c r="Q56" s="148" t="s">
        <v>245</v>
      </c>
      <c r="R56" s="151"/>
    </row>
    <row r="57" spans="1:18" x14ac:dyDescent="0.25">
      <c r="A57" s="54">
        <v>52</v>
      </c>
      <c r="B57" s="54">
        <v>4028</v>
      </c>
      <c r="C57" s="152">
        <v>44669</v>
      </c>
      <c r="D57" s="154" t="s">
        <v>197</v>
      </c>
      <c r="E57" s="151">
        <v>218</v>
      </c>
      <c r="F57" s="15">
        <v>20</v>
      </c>
      <c r="G57" s="15">
        <v>20</v>
      </c>
      <c r="H57" s="64">
        <f t="shared" si="8"/>
        <v>0</v>
      </c>
      <c r="I57" s="64">
        <f t="shared" si="9"/>
        <v>500</v>
      </c>
      <c r="J57" s="157">
        <v>500</v>
      </c>
      <c r="K57" s="64">
        <f t="shared" si="10"/>
        <v>0</v>
      </c>
      <c r="L57" s="167">
        <v>46135</v>
      </c>
      <c r="M57" s="50">
        <v>156</v>
      </c>
      <c r="N57" s="166">
        <f t="shared" si="7"/>
        <v>78000</v>
      </c>
      <c r="O57" s="50">
        <v>7051</v>
      </c>
      <c r="P57" s="149" t="s">
        <v>43</v>
      </c>
      <c r="Q57" s="148" t="s">
        <v>245</v>
      </c>
      <c r="R57" s="151"/>
    </row>
    <row r="58" spans="1:18" x14ac:dyDescent="0.25">
      <c r="A58" s="54">
        <v>53</v>
      </c>
      <c r="B58" s="54">
        <v>1032</v>
      </c>
      <c r="C58" s="152">
        <v>44669</v>
      </c>
      <c r="D58" s="150" t="s">
        <v>188</v>
      </c>
      <c r="E58" s="151">
        <v>586</v>
      </c>
      <c r="F58" s="15">
        <v>180</v>
      </c>
      <c r="G58" s="15">
        <v>180</v>
      </c>
      <c r="H58" s="64">
        <f t="shared" si="8"/>
        <v>0</v>
      </c>
      <c r="I58" s="64">
        <f t="shared" si="9"/>
        <v>4500</v>
      </c>
      <c r="J58" s="157">
        <v>4500</v>
      </c>
      <c r="K58" s="64">
        <f t="shared" si="10"/>
        <v>0</v>
      </c>
      <c r="L58" s="167">
        <v>46130</v>
      </c>
      <c r="M58" s="50">
        <v>168</v>
      </c>
      <c r="N58" s="166">
        <f t="shared" si="7"/>
        <v>756000</v>
      </c>
      <c r="O58" s="50">
        <v>7057</v>
      </c>
      <c r="P58" s="149" t="s">
        <v>27</v>
      </c>
      <c r="Q58" s="148" t="s">
        <v>169</v>
      </c>
      <c r="R58" s="151"/>
    </row>
    <row r="59" spans="1:18" x14ac:dyDescent="0.25">
      <c r="A59" s="54">
        <v>54</v>
      </c>
      <c r="B59" s="54">
        <v>2002</v>
      </c>
      <c r="C59" s="152">
        <v>44669</v>
      </c>
      <c r="D59" s="150" t="s">
        <v>361</v>
      </c>
      <c r="E59" s="65">
        <v>586</v>
      </c>
      <c r="F59" s="15">
        <v>20</v>
      </c>
      <c r="G59" s="15">
        <v>20</v>
      </c>
      <c r="H59" s="64">
        <f t="shared" si="8"/>
        <v>0</v>
      </c>
      <c r="I59" s="64">
        <f t="shared" si="9"/>
        <v>500</v>
      </c>
      <c r="J59" s="157">
        <v>500</v>
      </c>
      <c r="K59" s="64">
        <f t="shared" si="10"/>
        <v>0</v>
      </c>
      <c r="L59" s="167">
        <v>46136</v>
      </c>
      <c r="M59" s="50">
        <v>200</v>
      </c>
      <c r="N59" s="166">
        <f t="shared" si="7"/>
        <v>100000</v>
      </c>
      <c r="O59" s="50">
        <v>7052</v>
      </c>
      <c r="P59" s="149" t="s">
        <v>27</v>
      </c>
      <c r="Q59" s="148" t="s">
        <v>169</v>
      </c>
      <c r="R59" s="65"/>
    </row>
    <row r="60" spans="1:18" x14ac:dyDescent="0.25">
      <c r="A60" s="54">
        <v>55</v>
      </c>
      <c r="B60" s="54">
        <v>2019</v>
      </c>
      <c r="C60" s="152">
        <v>44669</v>
      </c>
      <c r="D60" s="147" t="s">
        <v>341</v>
      </c>
      <c r="E60" s="151">
        <v>586</v>
      </c>
      <c r="F60" s="15">
        <v>20</v>
      </c>
      <c r="G60" s="15">
        <v>20</v>
      </c>
      <c r="H60" s="64">
        <f t="shared" si="8"/>
        <v>0</v>
      </c>
      <c r="I60" s="64">
        <f t="shared" si="9"/>
        <v>500</v>
      </c>
      <c r="J60" s="157">
        <v>500</v>
      </c>
      <c r="K60" s="64">
        <f t="shared" si="10"/>
        <v>0</v>
      </c>
      <c r="L60" s="167">
        <v>46136</v>
      </c>
      <c r="M60" s="50">
        <v>168</v>
      </c>
      <c r="N60" s="166">
        <f t="shared" si="7"/>
        <v>84000</v>
      </c>
      <c r="O60" s="50">
        <v>7052</v>
      </c>
      <c r="P60" s="149" t="s">
        <v>27</v>
      </c>
      <c r="Q60" s="148" t="s">
        <v>169</v>
      </c>
      <c r="R60" s="151"/>
    </row>
    <row r="61" spans="1:18" x14ac:dyDescent="0.25">
      <c r="A61" s="54">
        <v>56</v>
      </c>
      <c r="B61" s="54">
        <v>1032</v>
      </c>
      <c r="C61" s="152">
        <v>44669</v>
      </c>
      <c r="D61" s="150" t="s">
        <v>188</v>
      </c>
      <c r="E61" s="151">
        <v>458</v>
      </c>
      <c r="F61" s="15">
        <v>130</v>
      </c>
      <c r="G61" s="15">
        <v>130</v>
      </c>
      <c r="H61" s="64">
        <f t="shared" si="8"/>
        <v>0</v>
      </c>
      <c r="I61" s="64">
        <f t="shared" si="9"/>
        <v>3250</v>
      </c>
      <c r="J61" s="157">
        <v>3250</v>
      </c>
      <c r="K61" s="64">
        <f t="shared" si="10"/>
        <v>0</v>
      </c>
      <c r="L61" s="167">
        <v>46131</v>
      </c>
      <c r="M61" s="50">
        <v>168</v>
      </c>
      <c r="N61" s="166">
        <f t="shared" si="7"/>
        <v>546000</v>
      </c>
      <c r="O61" s="50">
        <v>7053</v>
      </c>
      <c r="P61" s="149" t="s">
        <v>27</v>
      </c>
      <c r="Q61" s="148" t="s">
        <v>134</v>
      </c>
      <c r="R61" s="151"/>
    </row>
    <row r="62" spans="1:18" x14ac:dyDescent="0.25">
      <c r="A62" s="54">
        <v>57</v>
      </c>
      <c r="B62" s="54">
        <v>2002</v>
      </c>
      <c r="C62" s="152">
        <v>44669</v>
      </c>
      <c r="D62" s="150" t="s">
        <v>361</v>
      </c>
      <c r="E62" s="151">
        <v>458</v>
      </c>
      <c r="F62" s="15">
        <v>80</v>
      </c>
      <c r="G62" s="15">
        <v>80</v>
      </c>
      <c r="H62" s="64">
        <f t="shared" si="8"/>
        <v>0</v>
      </c>
      <c r="I62" s="64">
        <f t="shared" si="9"/>
        <v>2000</v>
      </c>
      <c r="J62" s="157">
        <v>2000</v>
      </c>
      <c r="K62" s="64">
        <f t="shared" si="10"/>
        <v>0</v>
      </c>
      <c r="L62" s="167">
        <v>46136</v>
      </c>
      <c r="M62" s="50">
        <v>200</v>
      </c>
      <c r="N62" s="166">
        <f t="shared" si="7"/>
        <v>400000</v>
      </c>
      <c r="O62" s="50">
        <v>7054</v>
      </c>
      <c r="P62" s="149" t="s">
        <v>27</v>
      </c>
      <c r="Q62" s="148" t="s">
        <v>134</v>
      </c>
      <c r="R62" s="151"/>
    </row>
    <row r="63" spans="1:18" x14ac:dyDescent="0.25">
      <c r="A63" s="54">
        <v>58</v>
      </c>
      <c r="B63" s="54">
        <v>1107</v>
      </c>
      <c r="C63" s="152">
        <v>44670</v>
      </c>
      <c r="D63" s="150" t="s">
        <v>84</v>
      </c>
      <c r="E63" s="151">
        <v>70</v>
      </c>
      <c r="F63" s="15">
        <v>159</v>
      </c>
      <c r="G63" s="15">
        <v>159</v>
      </c>
      <c r="H63" s="64">
        <f t="shared" si="8"/>
        <v>0</v>
      </c>
      <c r="I63" s="64">
        <f t="shared" si="9"/>
        <v>3975</v>
      </c>
      <c r="J63" s="157">
        <v>3975</v>
      </c>
      <c r="K63" s="64">
        <f t="shared" si="10"/>
        <v>0</v>
      </c>
      <c r="L63" s="167">
        <v>46133</v>
      </c>
      <c r="M63" s="50">
        <v>105</v>
      </c>
      <c r="N63" s="166">
        <f t="shared" si="7"/>
        <v>417375</v>
      </c>
      <c r="O63" s="50">
        <v>7055</v>
      </c>
      <c r="P63" s="151" t="s">
        <v>92</v>
      </c>
      <c r="Q63" s="148" t="s">
        <v>142</v>
      </c>
      <c r="R63" s="151"/>
    </row>
    <row r="64" spans="1:18" x14ac:dyDescent="0.25">
      <c r="A64" s="54">
        <v>55</v>
      </c>
      <c r="B64" s="54">
        <v>9461</v>
      </c>
      <c r="C64" s="152">
        <v>44670</v>
      </c>
      <c r="D64" s="150" t="s">
        <v>358</v>
      </c>
      <c r="E64" s="65">
        <v>70</v>
      </c>
      <c r="F64" s="15">
        <v>20</v>
      </c>
      <c r="G64" s="15">
        <v>20</v>
      </c>
      <c r="H64" s="64">
        <f t="shared" si="8"/>
        <v>0</v>
      </c>
      <c r="I64" s="64">
        <f t="shared" si="9"/>
        <v>500</v>
      </c>
      <c r="J64" s="157">
        <v>500</v>
      </c>
      <c r="K64" s="64">
        <f t="shared" si="10"/>
        <v>0</v>
      </c>
      <c r="L64" s="167">
        <v>46137</v>
      </c>
      <c r="M64" s="50">
        <v>135</v>
      </c>
      <c r="N64" s="166">
        <f t="shared" si="7"/>
        <v>67500</v>
      </c>
      <c r="O64" s="50">
        <v>7056</v>
      </c>
      <c r="P64" s="151" t="s">
        <v>92</v>
      </c>
      <c r="Q64" s="148" t="s">
        <v>142</v>
      </c>
      <c r="R64" s="65"/>
    </row>
    <row r="65" spans="1:18" s="155" customFormat="1" x14ac:dyDescent="0.25">
      <c r="A65" s="165">
        <v>56</v>
      </c>
      <c r="B65" s="165">
        <v>1032</v>
      </c>
      <c r="C65" s="163">
        <v>44670</v>
      </c>
      <c r="D65" s="161" t="s">
        <v>188</v>
      </c>
      <c r="E65" s="162">
        <v>587</v>
      </c>
      <c r="F65" s="159">
        <v>180</v>
      </c>
      <c r="G65" s="159">
        <v>180</v>
      </c>
      <c r="H65" s="160">
        <f t="shared" si="8"/>
        <v>0</v>
      </c>
      <c r="I65" s="160">
        <f t="shared" si="9"/>
        <v>4500</v>
      </c>
      <c r="J65" s="157">
        <v>4500</v>
      </c>
      <c r="K65" s="160">
        <f t="shared" si="10"/>
        <v>0</v>
      </c>
      <c r="L65" s="167">
        <v>46139</v>
      </c>
      <c r="M65" s="164">
        <v>168</v>
      </c>
      <c r="N65" s="166">
        <f t="shared" si="7"/>
        <v>756000</v>
      </c>
      <c r="O65" s="164">
        <v>7059</v>
      </c>
      <c r="P65" s="158" t="s">
        <v>27</v>
      </c>
      <c r="Q65" s="156" t="s">
        <v>147</v>
      </c>
      <c r="R65" s="162"/>
    </row>
    <row r="66" spans="1:18" s="155" customFormat="1" x14ac:dyDescent="0.25">
      <c r="A66" s="165">
        <v>57</v>
      </c>
      <c r="B66" s="165">
        <v>1032</v>
      </c>
      <c r="C66" s="163">
        <v>44671</v>
      </c>
      <c r="D66" s="161" t="s">
        <v>188</v>
      </c>
      <c r="E66" s="162">
        <v>588</v>
      </c>
      <c r="F66" s="159">
        <v>220</v>
      </c>
      <c r="G66" s="159">
        <v>220</v>
      </c>
      <c r="H66" s="160">
        <f t="shared" si="8"/>
        <v>0</v>
      </c>
      <c r="I66" s="160">
        <f t="shared" si="9"/>
        <v>5500</v>
      </c>
      <c r="J66" s="157">
        <v>5500</v>
      </c>
      <c r="K66" s="160">
        <f t="shared" si="10"/>
        <v>0</v>
      </c>
      <c r="L66" s="167">
        <v>46149</v>
      </c>
      <c r="M66" s="164">
        <v>168</v>
      </c>
      <c r="N66" s="166">
        <f t="shared" si="7"/>
        <v>924000</v>
      </c>
      <c r="O66" s="164">
        <v>7060</v>
      </c>
      <c r="P66" s="158" t="s">
        <v>27</v>
      </c>
      <c r="Q66" s="156" t="s">
        <v>377</v>
      </c>
      <c r="R66" s="162"/>
    </row>
    <row r="67" spans="1:18" s="155" customFormat="1" x14ac:dyDescent="0.25">
      <c r="A67" s="165">
        <v>58</v>
      </c>
      <c r="B67" s="165">
        <v>4007</v>
      </c>
      <c r="C67" s="163">
        <v>44671</v>
      </c>
      <c r="D67" s="161" t="s">
        <v>266</v>
      </c>
      <c r="E67" s="162">
        <v>87774535</v>
      </c>
      <c r="F67" s="159">
        <v>400</v>
      </c>
      <c r="G67" s="159">
        <v>400</v>
      </c>
      <c r="H67" s="160">
        <f t="shared" si="8"/>
        <v>0</v>
      </c>
      <c r="I67" s="160">
        <f t="shared" si="9"/>
        <v>10000</v>
      </c>
      <c r="J67" s="157">
        <v>10000</v>
      </c>
      <c r="K67" s="160">
        <f t="shared" si="10"/>
        <v>0</v>
      </c>
      <c r="L67" s="167">
        <v>46128</v>
      </c>
      <c r="M67" s="164">
        <v>12.5</v>
      </c>
      <c r="N67" s="166">
        <f t="shared" si="7"/>
        <v>125000</v>
      </c>
      <c r="O67" s="164">
        <v>7058</v>
      </c>
      <c r="P67" s="158" t="s">
        <v>378</v>
      </c>
      <c r="Q67" s="156" t="s">
        <v>379</v>
      </c>
      <c r="R67" s="162"/>
    </row>
    <row r="68" spans="1:18" s="155" customFormat="1" x14ac:dyDescent="0.25">
      <c r="A68" s="165">
        <v>59</v>
      </c>
      <c r="B68" s="165">
        <v>1007</v>
      </c>
      <c r="C68" s="163">
        <v>44672</v>
      </c>
      <c r="D68" s="161" t="s">
        <v>84</v>
      </c>
      <c r="E68" s="162">
        <v>71</v>
      </c>
      <c r="F68" s="159">
        <v>354</v>
      </c>
      <c r="G68" s="159">
        <v>354</v>
      </c>
      <c r="H68" s="160">
        <f t="shared" si="8"/>
        <v>0</v>
      </c>
      <c r="I68" s="160">
        <f t="shared" si="9"/>
        <v>8850</v>
      </c>
      <c r="J68" s="157">
        <v>8850</v>
      </c>
      <c r="K68" s="160">
        <f t="shared" si="10"/>
        <v>0</v>
      </c>
      <c r="L68" s="167">
        <v>46141</v>
      </c>
      <c r="M68" s="164">
        <v>105</v>
      </c>
      <c r="N68" s="166">
        <f t="shared" si="7"/>
        <v>929250</v>
      </c>
      <c r="O68" s="164">
        <v>7062</v>
      </c>
      <c r="P68" s="162" t="s">
        <v>92</v>
      </c>
      <c r="Q68" s="156" t="s">
        <v>380</v>
      </c>
      <c r="R68" s="162"/>
    </row>
    <row r="69" spans="1:18" s="155" customFormat="1" x14ac:dyDescent="0.25">
      <c r="A69" s="165">
        <v>60</v>
      </c>
      <c r="B69" s="165">
        <v>1044</v>
      </c>
      <c r="C69" s="163">
        <v>44672</v>
      </c>
      <c r="D69" s="161" t="s">
        <v>363</v>
      </c>
      <c r="E69" s="162">
        <v>71</v>
      </c>
      <c r="F69" s="159">
        <v>20</v>
      </c>
      <c r="G69" s="159">
        <v>20</v>
      </c>
      <c r="H69" s="160">
        <f t="shared" si="8"/>
        <v>0</v>
      </c>
      <c r="I69" s="160">
        <f t="shared" si="9"/>
        <v>500</v>
      </c>
      <c r="J69" s="157">
        <v>500</v>
      </c>
      <c r="K69" s="160">
        <f t="shared" si="10"/>
        <v>0</v>
      </c>
      <c r="L69" s="167">
        <v>46140</v>
      </c>
      <c r="M69" s="164">
        <v>248</v>
      </c>
      <c r="N69" s="166">
        <f t="shared" si="7"/>
        <v>124000</v>
      </c>
      <c r="O69" s="164">
        <v>7061</v>
      </c>
      <c r="P69" s="162" t="s">
        <v>92</v>
      </c>
      <c r="Q69" s="156" t="s">
        <v>380</v>
      </c>
      <c r="R69" s="162"/>
    </row>
    <row r="70" spans="1:18" s="155" customFormat="1" x14ac:dyDescent="0.25">
      <c r="A70" s="165">
        <v>61</v>
      </c>
      <c r="B70" s="165">
        <v>1004</v>
      </c>
      <c r="C70" s="163">
        <v>44672</v>
      </c>
      <c r="D70" s="161" t="s">
        <v>346</v>
      </c>
      <c r="E70" s="162">
        <v>71</v>
      </c>
      <c r="F70" s="159">
        <v>20</v>
      </c>
      <c r="G70" s="159">
        <v>20</v>
      </c>
      <c r="H70" s="160">
        <f t="shared" si="8"/>
        <v>0</v>
      </c>
      <c r="I70" s="160">
        <f t="shared" si="9"/>
        <v>500</v>
      </c>
      <c r="J70" s="157">
        <v>500</v>
      </c>
      <c r="K70" s="160">
        <f t="shared" si="10"/>
        <v>0</v>
      </c>
      <c r="L70" s="167">
        <v>46140</v>
      </c>
      <c r="M70" s="164">
        <v>242</v>
      </c>
      <c r="N70" s="166">
        <f t="shared" si="7"/>
        <v>121000</v>
      </c>
      <c r="O70" s="164">
        <v>7061</v>
      </c>
      <c r="P70" s="162" t="s">
        <v>92</v>
      </c>
      <c r="Q70" s="156" t="s">
        <v>380</v>
      </c>
      <c r="R70" s="162"/>
    </row>
    <row r="71" spans="1:18" s="155" customFormat="1" x14ac:dyDescent="0.25">
      <c r="A71" s="165">
        <v>62</v>
      </c>
      <c r="B71" s="165">
        <v>2002</v>
      </c>
      <c r="C71" s="163">
        <v>44672</v>
      </c>
      <c r="D71" s="161" t="s">
        <v>361</v>
      </c>
      <c r="E71" s="162">
        <v>589</v>
      </c>
      <c r="F71" s="159">
        <v>100</v>
      </c>
      <c r="G71" s="159">
        <v>100</v>
      </c>
      <c r="H71" s="160">
        <f t="shared" si="8"/>
        <v>0</v>
      </c>
      <c r="I71" s="160">
        <f t="shared" si="9"/>
        <v>2500</v>
      </c>
      <c r="J71" s="157">
        <v>2500</v>
      </c>
      <c r="K71" s="160">
        <f t="shared" si="10"/>
        <v>0</v>
      </c>
      <c r="L71" s="167">
        <v>46146</v>
      </c>
      <c r="M71" s="164">
        <v>200</v>
      </c>
      <c r="N71" s="166">
        <f t="shared" si="7"/>
        <v>500000</v>
      </c>
      <c r="O71" s="164">
        <v>7063</v>
      </c>
      <c r="P71" s="158" t="s">
        <v>27</v>
      </c>
      <c r="Q71" s="156" t="s">
        <v>245</v>
      </c>
      <c r="R71" s="162"/>
    </row>
    <row r="72" spans="1:18" s="155" customFormat="1" x14ac:dyDescent="0.25">
      <c r="A72" s="165">
        <v>63</v>
      </c>
      <c r="B72" s="165">
        <v>4009</v>
      </c>
      <c r="C72" s="163">
        <v>44676</v>
      </c>
      <c r="D72" s="147" t="s">
        <v>246</v>
      </c>
      <c r="E72" s="162">
        <v>459</v>
      </c>
      <c r="F72" s="159">
        <v>165</v>
      </c>
      <c r="G72" s="159">
        <v>165</v>
      </c>
      <c r="H72" s="160">
        <f t="shared" si="8"/>
        <v>0</v>
      </c>
      <c r="I72" s="160">
        <f t="shared" si="9"/>
        <v>4125</v>
      </c>
      <c r="J72" s="157">
        <v>4125</v>
      </c>
      <c r="K72" s="160">
        <f t="shared" si="10"/>
        <v>0</v>
      </c>
      <c r="L72" s="167">
        <v>46148</v>
      </c>
      <c r="M72" s="164">
        <v>175</v>
      </c>
      <c r="N72" s="166">
        <f t="shared" si="7"/>
        <v>721875</v>
      </c>
      <c r="O72" s="164">
        <v>7066</v>
      </c>
      <c r="P72" s="158" t="s">
        <v>27</v>
      </c>
      <c r="Q72" s="156" t="s">
        <v>169</v>
      </c>
      <c r="R72" s="162"/>
    </row>
    <row r="73" spans="1:18" s="155" customFormat="1" x14ac:dyDescent="0.25">
      <c r="A73" s="165">
        <v>64</v>
      </c>
      <c r="B73" s="165">
        <v>1107</v>
      </c>
      <c r="C73" s="163">
        <v>44676</v>
      </c>
      <c r="D73" s="161" t="s">
        <v>84</v>
      </c>
      <c r="E73" s="162">
        <v>72</v>
      </c>
      <c r="F73" s="159">
        <v>185</v>
      </c>
      <c r="G73" s="159">
        <v>185</v>
      </c>
      <c r="H73" s="160">
        <f t="shared" si="8"/>
        <v>0</v>
      </c>
      <c r="I73" s="160">
        <f t="shared" si="9"/>
        <v>4625</v>
      </c>
      <c r="J73" s="157">
        <v>4625</v>
      </c>
      <c r="K73" s="160">
        <f t="shared" si="10"/>
        <v>0</v>
      </c>
      <c r="L73" s="167">
        <v>46149</v>
      </c>
      <c r="M73" s="164">
        <v>105</v>
      </c>
      <c r="N73" s="166">
        <f t="shared" si="7"/>
        <v>485625</v>
      </c>
      <c r="O73" s="164">
        <v>7065</v>
      </c>
      <c r="P73" s="162" t="s">
        <v>92</v>
      </c>
      <c r="Q73" s="156" t="s">
        <v>134</v>
      </c>
      <c r="R73" s="162"/>
    </row>
    <row r="74" spans="1:18" s="155" customFormat="1" x14ac:dyDescent="0.25">
      <c r="A74" s="165">
        <v>65</v>
      </c>
      <c r="B74" s="165">
        <v>1032</v>
      </c>
      <c r="C74" s="163">
        <v>44676</v>
      </c>
      <c r="D74" s="161" t="s">
        <v>188</v>
      </c>
      <c r="E74" s="162">
        <v>2208</v>
      </c>
      <c r="F74" s="159">
        <v>220</v>
      </c>
      <c r="G74" s="159">
        <v>220</v>
      </c>
      <c r="H74" s="160">
        <f t="shared" si="8"/>
        <v>0</v>
      </c>
      <c r="I74" s="160">
        <f t="shared" si="9"/>
        <v>5500</v>
      </c>
      <c r="J74" s="157">
        <v>5500</v>
      </c>
      <c r="K74" s="160">
        <f t="shared" si="10"/>
        <v>0</v>
      </c>
      <c r="L74" s="167">
        <v>46153</v>
      </c>
      <c r="M74" s="164">
        <v>168</v>
      </c>
      <c r="N74" s="166">
        <f t="shared" si="7"/>
        <v>924000</v>
      </c>
      <c r="O74" s="164">
        <v>7072</v>
      </c>
      <c r="P74" s="162" t="s">
        <v>382</v>
      </c>
      <c r="Q74" s="156" t="s">
        <v>383</v>
      </c>
      <c r="R74" s="162"/>
    </row>
    <row r="75" spans="1:18" s="155" customFormat="1" x14ac:dyDescent="0.25">
      <c r="A75" s="165">
        <v>66</v>
      </c>
      <c r="B75" s="165">
        <v>1032</v>
      </c>
      <c r="C75" s="163">
        <v>44678</v>
      </c>
      <c r="D75" s="161" t="s">
        <v>188</v>
      </c>
      <c r="E75" s="162">
        <v>228</v>
      </c>
      <c r="F75" s="159">
        <v>102</v>
      </c>
      <c r="G75" s="159">
        <v>102</v>
      </c>
      <c r="H75" s="160">
        <f t="shared" si="8"/>
        <v>0</v>
      </c>
      <c r="I75" s="160">
        <f t="shared" si="9"/>
        <v>2550</v>
      </c>
      <c r="J75" s="157">
        <v>2550</v>
      </c>
      <c r="K75" s="160">
        <f t="shared" si="10"/>
        <v>0</v>
      </c>
      <c r="L75" s="167">
        <v>46158</v>
      </c>
      <c r="M75" s="164">
        <v>168</v>
      </c>
      <c r="N75" s="166">
        <f t="shared" si="7"/>
        <v>428400</v>
      </c>
      <c r="O75" s="164">
        <v>7073</v>
      </c>
      <c r="P75" s="158" t="s">
        <v>43</v>
      </c>
      <c r="Q75" s="156" t="s">
        <v>368</v>
      </c>
      <c r="R75" s="162"/>
    </row>
    <row r="76" spans="1:18" s="155" customFormat="1" x14ac:dyDescent="0.25">
      <c r="A76" s="165">
        <v>67</v>
      </c>
      <c r="B76" s="165">
        <v>1032</v>
      </c>
      <c r="C76" s="163">
        <v>44678</v>
      </c>
      <c r="D76" s="161" t="s">
        <v>188</v>
      </c>
      <c r="E76" s="162">
        <v>590</v>
      </c>
      <c r="F76" s="159">
        <v>250</v>
      </c>
      <c r="G76" s="159">
        <v>248</v>
      </c>
      <c r="H76" s="160">
        <f t="shared" si="8"/>
        <v>2</v>
      </c>
      <c r="I76" s="160">
        <f t="shared" si="9"/>
        <v>6250</v>
      </c>
      <c r="J76" s="157">
        <v>6200</v>
      </c>
      <c r="K76" s="160">
        <f t="shared" si="10"/>
        <v>50</v>
      </c>
      <c r="L76" s="167">
        <v>46159</v>
      </c>
      <c r="M76" s="164">
        <v>168</v>
      </c>
      <c r="N76" s="166">
        <f t="shared" si="7"/>
        <v>1041600</v>
      </c>
      <c r="O76" s="164">
        <v>7074</v>
      </c>
      <c r="P76" s="158" t="s">
        <v>27</v>
      </c>
      <c r="Q76" s="156" t="s">
        <v>374</v>
      </c>
      <c r="R76" s="162"/>
    </row>
    <row r="77" spans="1:18" s="155" customFormat="1" x14ac:dyDescent="0.25">
      <c r="A77" s="165">
        <v>68</v>
      </c>
      <c r="B77" s="165">
        <v>1107</v>
      </c>
      <c r="C77" s="163">
        <v>44678</v>
      </c>
      <c r="D77" s="161" t="s">
        <v>84</v>
      </c>
      <c r="E77" s="162">
        <v>73</v>
      </c>
      <c r="F77" s="159">
        <v>185</v>
      </c>
      <c r="G77" s="159">
        <v>185</v>
      </c>
      <c r="H77" s="160">
        <f t="shared" si="8"/>
        <v>0</v>
      </c>
      <c r="I77" s="160">
        <f t="shared" si="9"/>
        <v>4625</v>
      </c>
      <c r="J77" s="157">
        <v>4625</v>
      </c>
      <c r="K77" s="160">
        <f t="shared" si="10"/>
        <v>0</v>
      </c>
      <c r="L77" s="167">
        <v>46160</v>
      </c>
      <c r="M77" s="164">
        <v>105</v>
      </c>
      <c r="N77" s="166">
        <f t="shared" si="7"/>
        <v>485625</v>
      </c>
      <c r="O77" s="164">
        <v>7075</v>
      </c>
      <c r="P77" s="162" t="s">
        <v>92</v>
      </c>
      <c r="Q77" s="156" t="s">
        <v>368</v>
      </c>
      <c r="R77" s="162"/>
    </row>
    <row r="78" spans="1:18" s="155" customFormat="1" x14ac:dyDescent="0.25">
      <c r="A78" s="165">
        <v>69</v>
      </c>
      <c r="B78" s="165">
        <v>1032</v>
      </c>
      <c r="C78" s="163">
        <v>44679</v>
      </c>
      <c r="D78" s="161" t="s">
        <v>188</v>
      </c>
      <c r="E78" s="162">
        <v>229</v>
      </c>
      <c r="F78" s="159">
        <v>95</v>
      </c>
      <c r="G78" s="159">
        <v>95</v>
      </c>
      <c r="H78" s="160">
        <f t="shared" si="8"/>
        <v>0</v>
      </c>
      <c r="I78" s="160">
        <f t="shared" si="9"/>
        <v>2375</v>
      </c>
      <c r="J78" s="157">
        <v>2375</v>
      </c>
      <c r="K78" s="160">
        <f t="shared" si="10"/>
        <v>0</v>
      </c>
      <c r="L78" s="167">
        <v>46164</v>
      </c>
      <c r="M78" s="164">
        <v>168</v>
      </c>
      <c r="N78" s="166">
        <f t="shared" si="7"/>
        <v>399000</v>
      </c>
      <c r="O78" s="164">
        <v>7076</v>
      </c>
      <c r="P78" s="158" t="s">
        <v>43</v>
      </c>
      <c r="Q78" s="156" t="s">
        <v>142</v>
      </c>
      <c r="R78" s="162"/>
    </row>
    <row r="79" spans="1:18" s="155" customFormat="1" x14ac:dyDescent="0.25">
      <c r="A79" s="165">
        <v>70</v>
      </c>
      <c r="B79" s="165">
        <v>1107</v>
      </c>
      <c r="C79" s="163">
        <v>44679</v>
      </c>
      <c r="D79" s="161" t="s">
        <v>84</v>
      </c>
      <c r="E79" s="162">
        <v>74</v>
      </c>
      <c r="F79" s="159">
        <v>185</v>
      </c>
      <c r="G79" s="159">
        <v>185</v>
      </c>
      <c r="H79" s="160">
        <f t="shared" si="8"/>
        <v>0</v>
      </c>
      <c r="I79" s="160">
        <f t="shared" si="9"/>
        <v>4625</v>
      </c>
      <c r="J79" s="157">
        <v>4625</v>
      </c>
      <c r="K79" s="160">
        <f t="shared" si="10"/>
        <v>0</v>
      </c>
      <c r="L79" s="167">
        <v>46166</v>
      </c>
      <c r="M79" s="164">
        <v>105</v>
      </c>
      <c r="N79" s="166">
        <f t="shared" si="7"/>
        <v>485625</v>
      </c>
      <c r="O79" s="164">
        <v>7077</v>
      </c>
      <c r="P79" s="162" t="s">
        <v>92</v>
      </c>
      <c r="Q79" s="156" t="s">
        <v>134</v>
      </c>
      <c r="R79" s="162"/>
    </row>
    <row r="80" spans="1:18" s="155" customFormat="1" x14ac:dyDescent="0.25">
      <c r="A80" s="165">
        <v>71</v>
      </c>
      <c r="B80" s="165">
        <v>4009</v>
      </c>
      <c r="C80" s="163">
        <v>44679</v>
      </c>
      <c r="D80" s="147" t="s">
        <v>246</v>
      </c>
      <c r="E80" s="162">
        <v>460</v>
      </c>
      <c r="F80" s="159">
        <v>80</v>
      </c>
      <c r="G80" s="159">
        <v>80</v>
      </c>
      <c r="H80" s="160">
        <f t="shared" si="8"/>
        <v>0</v>
      </c>
      <c r="I80" s="160">
        <f t="shared" si="9"/>
        <v>2000</v>
      </c>
      <c r="J80" s="157">
        <v>2000</v>
      </c>
      <c r="K80" s="160">
        <f t="shared" si="10"/>
        <v>0</v>
      </c>
      <c r="L80" s="167">
        <v>46167</v>
      </c>
      <c r="M80" s="164">
        <v>175</v>
      </c>
      <c r="N80" s="166">
        <f t="shared" si="7"/>
        <v>350000</v>
      </c>
      <c r="O80" s="164">
        <v>7079</v>
      </c>
      <c r="P80" s="158" t="s">
        <v>27</v>
      </c>
      <c r="Q80" s="156" t="s">
        <v>142</v>
      </c>
      <c r="R80" s="162"/>
    </row>
    <row r="81" spans="1:18" s="155" customFormat="1" x14ac:dyDescent="0.25">
      <c r="A81" s="165">
        <v>72</v>
      </c>
      <c r="B81" s="165">
        <v>1032</v>
      </c>
      <c r="C81" s="163">
        <v>44679</v>
      </c>
      <c r="D81" s="161" t="s">
        <v>188</v>
      </c>
      <c r="E81" s="162">
        <v>460</v>
      </c>
      <c r="F81" s="159">
        <v>60</v>
      </c>
      <c r="G81" s="159">
        <v>60</v>
      </c>
      <c r="H81" s="160">
        <f t="shared" si="8"/>
        <v>0</v>
      </c>
      <c r="I81" s="160">
        <f t="shared" si="9"/>
        <v>1500</v>
      </c>
      <c r="J81" s="157">
        <v>1500</v>
      </c>
      <c r="K81" s="160">
        <f t="shared" si="10"/>
        <v>0</v>
      </c>
      <c r="L81" s="167">
        <v>46165</v>
      </c>
      <c r="M81" s="164">
        <v>168</v>
      </c>
      <c r="N81" s="166">
        <f t="shared" si="7"/>
        <v>252000</v>
      </c>
      <c r="O81" s="164">
        <v>7078</v>
      </c>
      <c r="P81" s="158" t="s">
        <v>27</v>
      </c>
      <c r="Q81" s="156" t="s">
        <v>142</v>
      </c>
      <c r="R81" s="162"/>
    </row>
    <row r="82" spans="1:18" s="155" customFormat="1" x14ac:dyDescent="0.25">
      <c r="A82" s="165">
        <v>73</v>
      </c>
      <c r="B82" s="165">
        <v>2019</v>
      </c>
      <c r="C82" s="163">
        <v>44679</v>
      </c>
      <c r="D82" s="147" t="s">
        <v>341</v>
      </c>
      <c r="E82" s="162">
        <v>460</v>
      </c>
      <c r="F82" s="159">
        <v>20</v>
      </c>
      <c r="G82" s="159">
        <v>20</v>
      </c>
      <c r="H82" s="160">
        <f t="shared" si="8"/>
        <v>0</v>
      </c>
      <c r="I82" s="160">
        <f t="shared" si="9"/>
        <v>500</v>
      </c>
      <c r="J82" s="157">
        <v>500</v>
      </c>
      <c r="K82" s="160">
        <f t="shared" si="10"/>
        <v>0</v>
      </c>
      <c r="L82" s="167">
        <v>46168</v>
      </c>
      <c r="M82" s="164">
        <v>166</v>
      </c>
      <c r="N82" s="166">
        <f t="shared" si="7"/>
        <v>83000</v>
      </c>
      <c r="O82" s="164">
        <v>7080</v>
      </c>
      <c r="P82" s="158" t="s">
        <v>27</v>
      </c>
      <c r="Q82" s="156" t="s">
        <v>142</v>
      </c>
      <c r="R82" s="162"/>
    </row>
    <row r="83" spans="1:18" s="155" customFormat="1" x14ac:dyDescent="0.25">
      <c r="A83" s="165">
        <v>74</v>
      </c>
      <c r="B83" s="165">
        <v>1032</v>
      </c>
      <c r="C83" s="163">
        <v>44679</v>
      </c>
      <c r="D83" s="161" t="s">
        <v>188</v>
      </c>
      <c r="E83" s="162">
        <v>2218</v>
      </c>
      <c r="F83" s="159">
        <v>268</v>
      </c>
      <c r="G83" s="159">
        <v>268</v>
      </c>
      <c r="H83" s="160">
        <f t="shared" si="8"/>
        <v>0</v>
      </c>
      <c r="I83" s="160">
        <f t="shared" si="9"/>
        <v>6700</v>
      </c>
      <c r="J83" s="157">
        <v>6700</v>
      </c>
      <c r="K83" s="160">
        <f t="shared" si="10"/>
        <v>0</v>
      </c>
      <c r="L83" s="167">
        <v>46161</v>
      </c>
      <c r="M83" s="164">
        <v>168</v>
      </c>
      <c r="N83" s="166">
        <f t="shared" si="7"/>
        <v>1125600</v>
      </c>
      <c r="O83" s="164">
        <v>7081</v>
      </c>
      <c r="P83" s="162" t="s">
        <v>382</v>
      </c>
      <c r="Q83" s="156" t="s">
        <v>166</v>
      </c>
      <c r="R83" s="162"/>
    </row>
    <row r="84" spans="1:18" s="155" customFormat="1" x14ac:dyDescent="0.25">
      <c r="A84" s="165">
        <v>75</v>
      </c>
      <c r="B84" s="165">
        <v>2056</v>
      </c>
      <c r="C84" s="163">
        <v>44680</v>
      </c>
      <c r="D84" s="161" t="s">
        <v>371</v>
      </c>
      <c r="E84" s="162">
        <v>75</v>
      </c>
      <c r="F84" s="159"/>
      <c r="G84" s="159"/>
      <c r="H84" s="160"/>
      <c r="I84" s="160">
        <v>560</v>
      </c>
      <c r="J84" s="157">
        <v>560</v>
      </c>
      <c r="K84" s="160">
        <f t="shared" si="10"/>
        <v>0</v>
      </c>
      <c r="L84" s="167">
        <v>46171</v>
      </c>
      <c r="M84" s="164">
        <v>83</v>
      </c>
      <c r="N84" s="166">
        <f t="shared" si="7"/>
        <v>46480</v>
      </c>
      <c r="O84" s="164">
        <v>7083</v>
      </c>
      <c r="P84" s="162" t="s">
        <v>92</v>
      </c>
      <c r="Q84" s="156" t="s">
        <v>368</v>
      </c>
      <c r="R84" s="162"/>
    </row>
    <row r="85" spans="1:18" s="155" customFormat="1" x14ac:dyDescent="0.25">
      <c r="A85" s="165">
        <v>76</v>
      </c>
      <c r="B85" s="165">
        <v>2058</v>
      </c>
      <c r="C85" s="163">
        <v>44680</v>
      </c>
      <c r="D85" s="153" t="s">
        <v>373</v>
      </c>
      <c r="E85" s="162">
        <v>75</v>
      </c>
      <c r="F85" s="159"/>
      <c r="G85" s="159"/>
      <c r="H85" s="160"/>
      <c r="I85" s="160">
        <v>650</v>
      </c>
      <c r="J85" s="157">
        <v>650</v>
      </c>
      <c r="K85" s="160">
        <f t="shared" si="10"/>
        <v>0</v>
      </c>
      <c r="L85" s="167">
        <v>46171</v>
      </c>
      <c r="M85" s="164">
        <v>83</v>
      </c>
      <c r="N85" s="166">
        <f t="shared" ref="N85:N90" si="11">J85*M85</f>
        <v>53950</v>
      </c>
      <c r="O85" s="164">
        <v>7083</v>
      </c>
      <c r="P85" s="162" t="s">
        <v>92</v>
      </c>
      <c r="Q85" s="156" t="s">
        <v>368</v>
      </c>
      <c r="R85" s="162"/>
    </row>
    <row r="86" spans="1:18" s="155" customFormat="1" x14ac:dyDescent="0.25">
      <c r="A86" s="165">
        <v>77</v>
      </c>
      <c r="B86" s="165">
        <v>1004</v>
      </c>
      <c r="C86" s="163">
        <v>44680</v>
      </c>
      <c r="D86" s="161" t="s">
        <v>346</v>
      </c>
      <c r="E86" s="162">
        <v>75</v>
      </c>
      <c r="F86" s="159">
        <v>10</v>
      </c>
      <c r="G86" s="159">
        <v>10</v>
      </c>
      <c r="H86" s="160">
        <f t="shared" ref="H86:H90" si="12">F86-G86</f>
        <v>0</v>
      </c>
      <c r="I86" s="160">
        <f t="shared" si="9"/>
        <v>250</v>
      </c>
      <c r="J86" s="157">
        <v>250</v>
      </c>
      <c r="K86" s="160">
        <f t="shared" si="10"/>
        <v>0</v>
      </c>
      <c r="L86" s="167">
        <v>46172</v>
      </c>
      <c r="M86" s="164">
        <v>242</v>
      </c>
      <c r="N86" s="166">
        <f t="shared" si="11"/>
        <v>60500</v>
      </c>
      <c r="O86" s="164">
        <v>7082</v>
      </c>
      <c r="P86" s="162" t="s">
        <v>92</v>
      </c>
      <c r="Q86" s="156" t="s">
        <v>368</v>
      </c>
      <c r="R86" s="162"/>
    </row>
    <row r="87" spans="1:18" s="155" customFormat="1" x14ac:dyDescent="0.25">
      <c r="A87" s="165">
        <v>78</v>
      </c>
      <c r="B87" s="165">
        <v>1054</v>
      </c>
      <c r="C87" s="163">
        <v>44680</v>
      </c>
      <c r="D87" s="147" t="s">
        <v>259</v>
      </c>
      <c r="E87" s="162">
        <v>75</v>
      </c>
      <c r="F87" s="159">
        <v>10</v>
      </c>
      <c r="G87" s="159">
        <v>10</v>
      </c>
      <c r="H87" s="160">
        <f t="shared" si="12"/>
        <v>0</v>
      </c>
      <c r="I87" s="160">
        <f t="shared" si="9"/>
        <v>250</v>
      </c>
      <c r="J87" s="157">
        <v>250</v>
      </c>
      <c r="K87" s="160">
        <f t="shared" si="10"/>
        <v>0</v>
      </c>
      <c r="L87" s="167">
        <v>46172</v>
      </c>
      <c r="M87" s="164">
        <v>386</v>
      </c>
      <c r="N87" s="166">
        <f t="shared" si="11"/>
        <v>96500</v>
      </c>
      <c r="O87" s="164">
        <v>7082</v>
      </c>
      <c r="P87" s="162" t="s">
        <v>92</v>
      </c>
      <c r="Q87" s="156" t="s">
        <v>368</v>
      </c>
      <c r="R87" s="162"/>
    </row>
    <row r="88" spans="1:18" s="155" customFormat="1" x14ac:dyDescent="0.25">
      <c r="A88" s="165">
        <v>79</v>
      </c>
      <c r="B88" s="165">
        <v>1107</v>
      </c>
      <c r="C88" s="163">
        <v>44680</v>
      </c>
      <c r="D88" s="161" t="s">
        <v>84</v>
      </c>
      <c r="E88" s="162">
        <v>75</v>
      </c>
      <c r="F88" s="159">
        <v>86</v>
      </c>
      <c r="G88" s="159">
        <v>86</v>
      </c>
      <c r="H88" s="160">
        <f t="shared" si="12"/>
        <v>0</v>
      </c>
      <c r="I88" s="160">
        <f t="shared" si="9"/>
        <v>2150</v>
      </c>
      <c r="J88" s="157">
        <v>2150</v>
      </c>
      <c r="K88" s="160">
        <f t="shared" si="10"/>
        <v>0</v>
      </c>
      <c r="L88" s="167">
        <v>46172</v>
      </c>
      <c r="M88" s="164">
        <v>105</v>
      </c>
      <c r="N88" s="166">
        <f t="shared" si="11"/>
        <v>225750</v>
      </c>
      <c r="O88" s="164">
        <v>7082</v>
      </c>
      <c r="P88" s="162" t="s">
        <v>92</v>
      </c>
      <c r="Q88" s="156" t="s">
        <v>368</v>
      </c>
      <c r="R88" s="162"/>
    </row>
    <row r="89" spans="1:18" s="155" customFormat="1" x14ac:dyDescent="0.25">
      <c r="A89" s="165">
        <v>80</v>
      </c>
      <c r="B89" s="165">
        <v>4007</v>
      </c>
      <c r="C89" s="163">
        <v>44680</v>
      </c>
      <c r="D89" s="161" t="s">
        <v>266</v>
      </c>
      <c r="E89" s="162">
        <v>87812630</v>
      </c>
      <c r="F89" s="159">
        <v>400</v>
      </c>
      <c r="G89" s="159">
        <v>400</v>
      </c>
      <c r="H89" s="160">
        <f t="shared" si="12"/>
        <v>0</v>
      </c>
      <c r="I89" s="160">
        <f t="shared" si="9"/>
        <v>10000</v>
      </c>
      <c r="J89" s="157">
        <v>10000</v>
      </c>
      <c r="K89" s="160">
        <f t="shared" si="10"/>
        <v>0</v>
      </c>
      <c r="L89" s="167">
        <v>46157</v>
      </c>
      <c r="M89" s="164">
        <v>12.5</v>
      </c>
      <c r="N89" s="166">
        <f t="shared" si="11"/>
        <v>125000</v>
      </c>
      <c r="O89" s="164">
        <v>7084</v>
      </c>
      <c r="P89" s="158" t="s">
        <v>378</v>
      </c>
      <c r="Q89" s="156" t="s">
        <v>384</v>
      </c>
      <c r="R89" s="162"/>
    </row>
    <row r="90" spans="1:18" s="155" customFormat="1" x14ac:dyDescent="0.25">
      <c r="A90" s="165">
        <v>81</v>
      </c>
      <c r="B90" s="165">
        <v>2037</v>
      </c>
      <c r="C90" s="163">
        <v>44680</v>
      </c>
      <c r="D90" s="161" t="s">
        <v>385</v>
      </c>
      <c r="E90" s="162">
        <v>1233</v>
      </c>
      <c r="F90" s="159">
        <v>100</v>
      </c>
      <c r="G90" s="159">
        <v>100</v>
      </c>
      <c r="H90" s="160">
        <f t="shared" si="12"/>
        <v>0</v>
      </c>
      <c r="I90" s="160">
        <f t="shared" si="9"/>
        <v>2500</v>
      </c>
      <c r="J90" s="157">
        <v>2500</v>
      </c>
      <c r="K90" s="160">
        <f t="shared" si="10"/>
        <v>0</v>
      </c>
      <c r="L90" s="167">
        <v>46162</v>
      </c>
      <c r="M90" s="164">
        <v>66</v>
      </c>
      <c r="N90" s="166">
        <f t="shared" si="11"/>
        <v>165000</v>
      </c>
      <c r="O90" s="164">
        <v>7085</v>
      </c>
      <c r="P90" s="162" t="s">
        <v>251</v>
      </c>
      <c r="Q90" s="156" t="s">
        <v>98</v>
      </c>
      <c r="R90" s="162"/>
    </row>
    <row r="91" spans="1:18" x14ac:dyDescent="0.25">
      <c r="A91" s="27"/>
      <c r="B91" s="27"/>
      <c r="C91" s="28"/>
      <c r="D91" s="29"/>
      <c r="E91" s="30"/>
      <c r="F91" s="31"/>
      <c r="G91" s="31"/>
      <c r="H91" s="34"/>
      <c r="I91" s="32"/>
      <c r="J91" s="32"/>
      <c r="K91" s="32"/>
      <c r="L91" s="121"/>
      <c r="M91" s="121"/>
      <c r="N91" s="32">
        <f>SUM(N6:N90)</f>
        <v>30187910</v>
      </c>
      <c r="O91" s="32"/>
      <c r="P91" s="32"/>
      <c r="Q91" s="32"/>
      <c r="R91" s="67"/>
    </row>
  </sheetData>
  <autoFilter ref="D1:D91"/>
  <mergeCells count="4">
    <mergeCell ref="A1:R1"/>
    <mergeCell ref="A2:R2"/>
    <mergeCell ref="A3:R3"/>
    <mergeCell ref="A4:R4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Normal="100" workbookViewId="0">
      <pane ySplit="5" topLeftCell="A36" activePane="bottomLeft" state="frozen"/>
      <selection pane="bottomLeft" activeCell="B44" sqref="B44:D44"/>
    </sheetView>
  </sheetViews>
  <sheetFormatPr defaultRowHeight="15" x14ac:dyDescent="0.25"/>
  <cols>
    <col min="1" max="1" width="3" bestFit="1" customWidth="1"/>
    <col min="2" max="2" width="5.5703125" bestFit="1" customWidth="1"/>
    <col min="3" max="3" width="12.42578125" bestFit="1" customWidth="1"/>
    <col min="4" max="4" width="32.28515625" bestFit="1" customWidth="1"/>
    <col min="11" max="11" width="6.85546875" customWidth="1"/>
    <col min="14" max="14" width="11.5703125" bestFit="1" customWidth="1"/>
    <col min="16" max="16" width="15.42578125" bestFit="1" customWidth="1"/>
    <col min="17" max="17" width="14.85546875" bestFit="1" customWidth="1"/>
  </cols>
  <sheetData>
    <row r="1" spans="1:18" s="155" customFormat="1" ht="21" x14ac:dyDescent="0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</row>
    <row r="2" spans="1:18" s="155" customFormat="1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</row>
    <row r="3" spans="1:18" s="155" customFormat="1" ht="18.75" x14ac:dyDescent="0.25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</row>
    <row r="4" spans="1:18" s="155" customFormat="1" ht="16.5" thickBot="1" x14ac:dyDescent="0.3">
      <c r="A4" s="204" t="s">
        <v>386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</row>
    <row r="5" spans="1:18" ht="30.75" thickBot="1" x14ac:dyDescent="0.3">
      <c r="A5" s="1" t="s">
        <v>3</v>
      </c>
      <c r="B5" s="1" t="s">
        <v>327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2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3" t="s">
        <v>19</v>
      </c>
    </row>
    <row r="6" spans="1:18" x14ac:dyDescent="0.25">
      <c r="A6" s="165">
        <v>1</v>
      </c>
      <c r="B6" s="165">
        <v>1107</v>
      </c>
      <c r="C6" s="163">
        <v>44689</v>
      </c>
      <c r="D6" s="161" t="s">
        <v>84</v>
      </c>
      <c r="E6" s="159">
        <v>76</v>
      </c>
      <c r="F6" s="159">
        <v>243</v>
      </c>
      <c r="G6" s="159">
        <v>243</v>
      </c>
      <c r="H6" s="160">
        <f>F6-G6</f>
        <v>0</v>
      </c>
      <c r="I6" s="160">
        <f t="shared" ref="I6:I15" si="0">F6*25</f>
        <v>6075</v>
      </c>
      <c r="J6" s="160">
        <v>6075</v>
      </c>
      <c r="K6" s="22">
        <f t="shared" ref="K6:K18" si="1">I6-J6</f>
        <v>0</v>
      </c>
      <c r="L6" s="68">
        <v>46178</v>
      </c>
      <c r="M6" s="164">
        <v>105</v>
      </c>
      <c r="N6" s="166">
        <f t="shared" ref="N6:N71" si="2">J6*M6</f>
        <v>637875</v>
      </c>
      <c r="O6" s="164">
        <v>7094</v>
      </c>
      <c r="P6" s="162" t="s">
        <v>92</v>
      </c>
      <c r="Q6" s="159" t="s">
        <v>362</v>
      </c>
      <c r="R6" s="120"/>
    </row>
    <row r="7" spans="1:18" x14ac:dyDescent="0.25">
      <c r="A7" s="165">
        <v>2</v>
      </c>
      <c r="B7" s="165">
        <v>9461</v>
      </c>
      <c r="C7" s="163">
        <v>44689</v>
      </c>
      <c r="D7" s="161" t="s">
        <v>358</v>
      </c>
      <c r="E7" s="159">
        <v>76</v>
      </c>
      <c r="F7" s="159">
        <v>20</v>
      </c>
      <c r="G7" s="159">
        <v>20</v>
      </c>
      <c r="H7" s="160">
        <f t="shared" ref="H7:H9" si="3">F7-G7</f>
        <v>0</v>
      </c>
      <c r="I7" s="160">
        <f t="shared" si="0"/>
        <v>500</v>
      </c>
      <c r="J7" s="160">
        <v>500</v>
      </c>
      <c r="K7" s="22">
        <f t="shared" si="1"/>
        <v>0</v>
      </c>
      <c r="L7" s="68">
        <v>46179</v>
      </c>
      <c r="M7" s="164">
        <v>135</v>
      </c>
      <c r="N7" s="166">
        <f t="shared" si="2"/>
        <v>67500</v>
      </c>
      <c r="O7" s="164">
        <v>7095</v>
      </c>
      <c r="P7" s="162" t="s">
        <v>92</v>
      </c>
      <c r="Q7" s="159" t="s">
        <v>362</v>
      </c>
      <c r="R7" s="56"/>
    </row>
    <row r="8" spans="1:18" x14ac:dyDescent="0.25">
      <c r="A8" s="165">
        <v>3</v>
      </c>
      <c r="B8" s="165">
        <v>1044</v>
      </c>
      <c r="C8" s="163">
        <v>44689</v>
      </c>
      <c r="D8" s="161" t="s">
        <v>363</v>
      </c>
      <c r="E8" s="162">
        <v>76</v>
      </c>
      <c r="F8" s="159">
        <v>10</v>
      </c>
      <c r="G8" s="159">
        <v>10</v>
      </c>
      <c r="H8" s="160">
        <f t="shared" si="3"/>
        <v>0</v>
      </c>
      <c r="I8" s="160">
        <f t="shared" si="0"/>
        <v>250</v>
      </c>
      <c r="J8" s="160">
        <v>250</v>
      </c>
      <c r="K8" s="22">
        <f t="shared" si="1"/>
        <v>0</v>
      </c>
      <c r="L8" s="68">
        <v>46178</v>
      </c>
      <c r="M8" s="164">
        <v>248</v>
      </c>
      <c r="N8" s="166">
        <f t="shared" si="2"/>
        <v>62000</v>
      </c>
      <c r="O8" s="164">
        <v>7094</v>
      </c>
      <c r="P8" s="162" t="s">
        <v>92</v>
      </c>
      <c r="Q8" s="159" t="s">
        <v>362</v>
      </c>
      <c r="R8" s="162"/>
    </row>
    <row r="9" spans="1:18" x14ac:dyDescent="0.25">
      <c r="A9" s="165">
        <v>4</v>
      </c>
      <c r="B9" s="165">
        <v>4009</v>
      </c>
      <c r="C9" s="163">
        <v>44690</v>
      </c>
      <c r="D9" s="147" t="s">
        <v>246</v>
      </c>
      <c r="E9" s="162">
        <v>461</v>
      </c>
      <c r="F9" s="159">
        <v>60</v>
      </c>
      <c r="G9" s="159">
        <v>60</v>
      </c>
      <c r="H9" s="160">
        <f t="shared" si="3"/>
        <v>0</v>
      </c>
      <c r="I9" s="160">
        <f t="shared" si="0"/>
        <v>1500</v>
      </c>
      <c r="J9" s="157">
        <v>1500</v>
      </c>
      <c r="K9" s="22">
        <f t="shared" si="1"/>
        <v>0</v>
      </c>
      <c r="L9" s="129">
        <v>46176</v>
      </c>
      <c r="M9" s="164">
        <v>172</v>
      </c>
      <c r="N9" s="166">
        <f t="shared" si="2"/>
        <v>258000</v>
      </c>
      <c r="O9" s="164">
        <v>7092</v>
      </c>
      <c r="P9" s="158" t="s">
        <v>27</v>
      </c>
      <c r="Q9" s="159" t="s">
        <v>245</v>
      </c>
      <c r="R9" s="162"/>
    </row>
    <row r="10" spans="1:18" x14ac:dyDescent="0.25">
      <c r="A10" s="165">
        <v>5</v>
      </c>
      <c r="B10" s="165">
        <v>2019</v>
      </c>
      <c r="C10" s="163">
        <v>44690</v>
      </c>
      <c r="D10" s="147" t="s">
        <v>341</v>
      </c>
      <c r="E10" s="162">
        <v>461</v>
      </c>
      <c r="F10" s="159">
        <v>20</v>
      </c>
      <c r="G10" s="159">
        <v>20</v>
      </c>
      <c r="H10" s="160">
        <f t="shared" ref="H10:H18" si="4">F10-G10</f>
        <v>0</v>
      </c>
      <c r="I10" s="160">
        <f t="shared" si="0"/>
        <v>500</v>
      </c>
      <c r="J10" s="157">
        <v>500</v>
      </c>
      <c r="K10" s="22">
        <f t="shared" si="1"/>
        <v>0</v>
      </c>
      <c r="L10" s="129">
        <v>46176</v>
      </c>
      <c r="M10" s="164">
        <v>170</v>
      </c>
      <c r="N10" s="166">
        <f t="shared" si="2"/>
        <v>85000</v>
      </c>
      <c r="O10" s="164">
        <v>7092</v>
      </c>
      <c r="P10" s="158" t="s">
        <v>27</v>
      </c>
      <c r="Q10" s="159" t="s">
        <v>245</v>
      </c>
      <c r="R10" s="162"/>
    </row>
    <row r="11" spans="1:18" x14ac:dyDescent="0.25">
      <c r="A11" s="165">
        <v>6</v>
      </c>
      <c r="B11" s="165">
        <v>2002</v>
      </c>
      <c r="C11" s="163">
        <v>44690</v>
      </c>
      <c r="D11" s="161" t="s">
        <v>361</v>
      </c>
      <c r="E11" s="162">
        <v>461</v>
      </c>
      <c r="F11" s="159">
        <v>20</v>
      </c>
      <c r="G11" s="159">
        <v>20</v>
      </c>
      <c r="H11" s="160">
        <f t="shared" si="4"/>
        <v>0</v>
      </c>
      <c r="I11" s="160">
        <f t="shared" si="0"/>
        <v>500</v>
      </c>
      <c r="J11" s="157">
        <v>500</v>
      </c>
      <c r="K11" s="160">
        <f t="shared" si="1"/>
        <v>0</v>
      </c>
      <c r="L11" s="129">
        <v>46176</v>
      </c>
      <c r="M11" s="164">
        <v>200</v>
      </c>
      <c r="N11" s="166">
        <f t="shared" si="2"/>
        <v>100000</v>
      </c>
      <c r="O11" s="164">
        <v>7092</v>
      </c>
      <c r="P11" s="158" t="s">
        <v>27</v>
      </c>
      <c r="Q11" s="159" t="s">
        <v>245</v>
      </c>
      <c r="R11" s="162"/>
    </row>
    <row r="12" spans="1:18" x14ac:dyDescent="0.25">
      <c r="A12" s="165">
        <v>7</v>
      </c>
      <c r="B12" s="165">
        <v>4009</v>
      </c>
      <c r="C12" s="163">
        <v>44690</v>
      </c>
      <c r="D12" s="147" t="s">
        <v>246</v>
      </c>
      <c r="E12" s="162">
        <v>2219</v>
      </c>
      <c r="F12" s="159">
        <v>200</v>
      </c>
      <c r="G12" s="159">
        <v>200</v>
      </c>
      <c r="H12" s="160">
        <f t="shared" si="4"/>
        <v>0</v>
      </c>
      <c r="I12" s="160">
        <f t="shared" si="0"/>
        <v>5000</v>
      </c>
      <c r="J12" s="157">
        <v>5000</v>
      </c>
      <c r="K12" s="160">
        <f t="shared" si="1"/>
        <v>0</v>
      </c>
      <c r="L12" s="167">
        <v>46175</v>
      </c>
      <c r="M12" s="164">
        <v>172</v>
      </c>
      <c r="N12" s="166">
        <f t="shared" si="2"/>
        <v>860000</v>
      </c>
      <c r="O12" s="164">
        <v>7103</v>
      </c>
      <c r="P12" s="162" t="s">
        <v>382</v>
      </c>
      <c r="Q12" s="156" t="s">
        <v>387</v>
      </c>
      <c r="R12" s="162"/>
    </row>
    <row r="13" spans="1:18" x14ac:dyDescent="0.25">
      <c r="A13" s="165">
        <v>8</v>
      </c>
      <c r="B13" s="165">
        <v>4009</v>
      </c>
      <c r="C13" s="163">
        <v>44691</v>
      </c>
      <c r="D13" s="147" t="s">
        <v>246</v>
      </c>
      <c r="E13" s="162">
        <v>462</v>
      </c>
      <c r="F13" s="159">
        <v>151</v>
      </c>
      <c r="G13" s="159">
        <v>151</v>
      </c>
      <c r="H13" s="160">
        <f t="shared" si="4"/>
        <v>0</v>
      </c>
      <c r="I13" s="160">
        <f t="shared" si="0"/>
        <v>3775</v>
      </c>
      <c r="J13" s="157">
        <v>3775</v>
      </c>
      <c r="K13" s="160">
        <f t="shared" si="1"/>
        <v>0</v>
      </c>
      <c r="L13" s="167">
        <v>46181</v>
      </c>
      <c r="M13" s="164">
        <v>172</v>
      </c>
      <c r="N13" s="166">
        <f t="shared" si="2"/>
        <v>649300</v>
      </c>
      <c r="O13" s="164">
        <v>7100</v>
      </c>
      <c r="P13" s="158" t="s">
        <v>27</v>
      </c>
      <c r="Q13" s="156" t="s">
        <v>169</v>
      </c>
      <c r="R13" s="162"/>
    </row>
    <row r="14" spans="1:18" x14ac:dyDescent="0.25">
      <c r="A14" s="165">
        <v>9</v>
      </c>
      <c r="B14" s="165">
        <v>1032</v>
      </c>
      <c r="C14" s="163">
        <v>44691</v>
      </c>
      <c r="D14" s="161" t="s">
        <v>188</v>
      </c>
      <c r="E14" s="162">
        <v>462</v>
      </c>
      <c r="F14" s="159">
        <v>80</v>
      </c>
      <c r="G14" s="159">
        <v>80</v>
      </c>
      <c r="H14" s="160">
        <f t="shared" si="4"/>
        <v>0</v>
      </c>
      <c r="I14" s="160">
        <f t="shared" si="0"/>
        <v>2000</v>
      </c>
      <c r="J14" s="157">
        <v>2000</v>
      </c>
      <c r="K14" s="160">
        <f t="shared" si="1"/>
        <v>0</v>
      </c>
      <c r="L14" s="167">
        <v>46182</v>
      </c>
      <c r="M14" s="164">
        <v>167</v>
      </c>
      <c r="N14" s="166">
        <f t="shared" si="2"/>
        <v>334000</v>
      </c>
      <c r="O14" s="164">
        <v>7102</v>
      </c>
      <c r="P14" s="158" t="s">
        <v>27</v>
      </c>
      <c r="Q14" s="156" t="s">
        <v>169</v>
      </c>
      <c r="R14" s="162"/>
    </row>
    <row r="15" spans="1:18" x14ac:dyDescent="0.25">
      <c r="A15" s="165">
        <v>10</v>
      </c>
      <c r="B15" s="165">
        <v>4028</v>
      </c>
      <c r="C15" s="163">
        <v>44691</v>
      </c>
      <c r="D15" s="154" t="s">
        <v>197</v>
      </c>
      <c r="E15" s="162">
        <v>463</v>
      </c>
      <c r="F15" s="159">
        <v>40</v>
      </c>
      <c r="G15" s="159">
        <v>40</v>
      </c>
      <c r="H15" s="160">
        <f t="shared" si="4"/>
        <v>0</v>
      </c>
      <c r="I15" s="160">
        <f t="shared" si="0"/>
        <v>1000</v>
      </c>
      <c r="J15" s="157">
        <v>1000</v>
      </c>
      <c r="K15" s="160">
        <f t="shared" si="1"/>
        <v>0</v>
      </c>
      <c r="L15" s="167">
        <v>46181</v>
      </c>
      <c r="M15" s="164">
        <v>168</v>
      </c>
      <c r="N15" s="166">
        <f t="shared" si="2"/>
        <v>168000</v>
      </c>
      <c r="O15" s="164">
        <v>7101</v>
      </c>
      <c r="P15" s="158" t="s">
        <v>27</v>
      </c>
      <c r="Q15" s="156" t="s">
        <v>169</v>
      </c>
      <c r="R15" s="162"/>
    </row>
    <row r="16" spans="1:18" x14ac:dyDescent="0.25">
      <c r="A16" s="165">
        <v>11</v>
      </c>
      <c r="B16" s="165">
        <v>4024</v>
      </c>
      <c r="C16" s="163">
        <v>44691</v>
      </c>
      <c r="D16" s="168" t="s">
        <v>388</v>
      </c>
      <c r="E16" s="162">
        <v>463</v>
      </c>
      <c r="F16" s="159">
        <v>10</v>
      </c>
      <c r="G16" s="159">
        <v>10</v>
      </c>
      <c r="H16" s="160">
        <f t="shared" si="4"/>
        <v>0</v>
      </c>
      <c r="I16" s="157">
        <f>F16*50</f>
        <v>500</v>
      </c>
      <c r="J16" s="157">
        <v>500</v>
      </c>
      <c r="K16" s="160">
        <f t="shared" si="1"/>
        <v>0</v>
      </c>
      <c r="L16" s="167">
        <v>46181</v>
      </c>
      <c r="M16" s="164">
        <v>245</v>
      </c>
      <c r="N16" s="166">
        <f t="shared" si="2"/>
        <v>122500</v>
      </c>
      <c r="O16" s="164">
        <v>7101</v>
      </c>
      <c r="P16" s="158" t="s">
        <v>27</v>
      </c>
      <c r="Q16" s="156" t="s">
        <v>169</v>
      </c>
      <c r="R16" s="162"/>
    </row>
    <row r="17" spans="1:18" x14ac:dyDescent="0.25">
      <c r="A17" s="165">
        <v>12</v>
      </c>
      <c r="B17" s="165">
        <v>1107</v>
      </c>
      <c r="C17" s="163">
        <v>44692</v>
      </c>
      <c r="D17" s="161" t="s">
        <v>84</v>
      </c>
      <c r="E17" s="162">
        <v>77</v>
      </c>
      <c r="F17" s="159">
        <v>158</v>
      </c>
      <c r="G17" s="159">
        <v>158</v>
      </c>
      <c r="H17" s="160">
        <f t="shared" si="4"/>
        <v>0</v>
      </c>
      <c r="I17" s="157">
        <f>F17*25</f>
        <v>3950</v>
      </c>
      <c r="J17" s="157">
        <v>3950</v>
      </c>
      <c r="K17" s="160">
        <f t="shared" si="1"/>
        <v>0</v>
      </c>
      <c r="L17" s="167">
        <v>46183</v>
      </c>
      <c r="M17" s="164">
        <v>105</v>
      </c>
      <c r="N17" s="166">
        <f t="shared" si="2"/>
        <v>414750</v>
      </c>
      <c r="O17" s="164">
        <v>7105</v>
      </c>
      <c r="P17" s="162" t="s">
        <v>92</v>
      </c>
      <c r="Q17" s="156" t="s">
        <v>368</v>
      </c>
      <c r="R17" s="162"/>
    </row>
    <row r="18" spans="1:18" x14ac:dyDescent="0.25">
      <c r="A18" s="165">
        <v>13</v>
      </c>
      <c r="B18" s="165">
        <v>9461</v>
      </c>
      <c r="C18" s="163">
        <v>44692</v>
      </c>
      <c r="D18" s="161" t="s">
        <v>358</v>
      </c>
      <c r="E18" s="162">
        <v>77</v>
      </c>
      <c r="F18" s="159">
        <v>20</v>
      </c>
      <c r="G18" s="159">
        <v>20</v>
      </c>
      <c r="H18" s="160">
        <f t="shared" si="4"/>
        <v>0</v>
      </c>
      <c r="I18" s="157">
        <f>F18*25</f>
        <v>500</v>
      </c>
      <c r="J18" s="157">
        <v>500</v>
      </c>
      <c r="K18" s="160">
        <f t="shared" si="1"/>
        <v>0</v>
      </c>
      <c r="L18" s="167">
        <v>46184</v>
      </c>
      <c r="M18" s="164">
        <v>135</v>
      </c>
      <c r="N18" s="166">
        <f t="shared" si="2"/>
        <v>67500</v>
      </c>
      <c r="O18" s="164">
        <v>7106</v>
      </c>
      <c r="P18" s="162" t="s">
        <v>92</v>
      </c>
      <c r="Q18" s="156" t="s">
        <v>368</v>
      </c>
      <c r="R18" s="162"/>
    </row>
    <row r="19" spans="1:18" x14ac:dyDescent="0.25">
      <c r="A19" s="165">
        <v>14</v>
      </c>
      <c r="B19" s="165">
        <v>1032</v>
      </c>
      <c r="C19" s="163">
        <v>44692</v>
      </c>
      <c r="D19" s="161" t="s">
        <v>188</v>
      </c>
      <c r="E19" s="162">
        <v>230</v>
      </c>
      <c r="F19" s="159">
        <v>120</v>
      </c>
      <c r="G19" s="159">
        <v>120</v>
      </c>
      <c r="H19" s="160">
        <f t="shared" ref="H19:H50" si="5">F19-G19</f>
        <v>0</v>
      </c>
      <c r="I19" s="160">
        <f t="shared" ref="I19:I50" si="6">F19*25</f>
        <v>3000</v>
      </c>
      <c r="J19" s="157">
        <v>3000</v>
      </c>
      <c r="K19" s="160">
        <f t="shared" ref="K19:K71" si="7">I19-J19</f>
        <v>0</v>
      </c>
      <c r="L19" s="167">
        <v>46185</v>
      </c>
      <c r="M19" s="164">
        <v>167</v>
      </c>
      <c r="N19" s="166">
        <f t="shared" si="2"/>
        <v>501000</v>
      </c>
      <c r="O19" s="164">
        <v>7107</v>
      </c>
      <c r="P19" s="158" t="s">
        <v>43</v>
      </c>
      <c r="Q19" s="156" t="s">
        <v>377</v>
      </c>
      <c r="R19" s="162"/>
    </row>
    <row r="20" spans="1:18" x14ac:dyDescent="0.25">
      <c r="A20" s="165">
        <v>15</v>
      </c>
      <c r="B20" s="165">
        <v>4009</v>
      </c>
      <c r="C20" s="163">
        <v>44692</v>
      </c>
      <c r="D20" s="147" t="s">
        <v>246</v>
      </c>
      <c r="E20" s="162">
        <v>230</v>
      </c>
      <c r="F20" s="159">
        <v>103</v>
      </c>
      <c r="G20" s="159">
        <v>103</v>
      </c>
      <c r="H20" s="160">
        <f t="shared" si="5"/>
        <v>0</v>
      </c>
      <c r="I20" s="160">
        <f t="shared" si="6"/>
        <v>2575</v>
      </c>
      <c r="J20" s="157">
        <v>2575</v>
      </c>
      <c r="K20" s="160">
        <f t="shared" si="7"/>
        <v>0</v>
      </c>
      <c r="L20" s="167">
        <v>46186</v>
      </c>
      <c r="M20" s="164">
        <v>172</v>
      </c>
      <c r="N20" s="166">
        <f t="shared" si="2"/>
        <v>442900</v>
      </c>
      <c r="O20" s="164">
        <v>7108</v>
      </c>
      <c r="P20" s="158" t="s">
        <v>43</v>
      </c>
      <c r="Q20" s="156" t="s">
        <v>377</v>
      </c>
      <c r="R20" s="162"/>
    </row>
    <row r="21" spans="1:18" x14ac:dyDescent="0.25">
      <c r="A21" s="165">
        <v>16</v>
      </c>
      <c r="B21" s="165">
        <v>4009</v>
      </c>
      <c r="C21" s="163">
        <v>44692</v>
      </c>
      <c r="D21" s="147" t="s">
        <v>246</v>
      </c>
      <c r="E21" s="162">
        <v>464</v>
      </c>
      <c r="F21" s="159">
        <v>100</v>
      </c>
      <c r="G21" s="159">
        <v>100</v>
      </c>
      <c r="H21" s="160">
        <f t="shared" si="5"/>
        <v>0</v>
      </c>
      <c r="I21" s="160">
        <f t="shared" si="6"/>
        <v>2500</v>
      </c>
      <c r="J21" s="157">
        <v>2500</v>
      </c>
      <c r="K21" s="160">
        <f t="shared" si="7"/>
        <v>0</v>
      </c>
      <c r="L21" s="167">
        <v>46187</v>
      </c>
      <c r="M21" s="164">
        <v>172</v>
      </c>
      <c r="N21" s="166">
        <f t="shared" si="2"/>
        <v>430000</v>
      </c>
      <c r="O21" s="164">
        <v>7109</v>
      </c>
      <c r="P21" s="158" t="s">
        <v>27</v>
      </c>
      <c r="Q21" s="156" t="s">
        <v>245</v>
      </c>
      <c r="R21" s="162"/>
    </row>
    <row r="22" spans="1:18" x14ac:dyDescent="0.25">
      <c r="A22" s="165">
        <v>17</v>
      </c>
      <c r="B22" s="165">
        <v>2002</v>
      </c>
      <c r="C22" s="163">
        <v>44692</v>
      </c>
      <c r="D22" s="161" t="s">
        <v>361</v>
      </c>
      <c r="E22" s="162">
        <v>464</v>
      </c>
      <c r="F22" s="159">
        <v>20</v>
      </c>
      <c r="G22" s="159">
        <v>20</v>
      </c>
      <c r="H22" s="160">
        <f t="shared" si="5"/>
        <v>0</v>
      </c>
      <c r="I22" s="160">
        <f t="shared" si="6"/>
        <v>500</v>
      </c>
      <c r="J22" s="157">
        <v>500</v>
      </c>
      <c r="K22" s="160">
        <f t="shared" si="7"/>
        <v>0</v>
      </c>
      <c r="L22" s="167">
        <v>46188</v>
      </c>
      <c r="M22" s="164">
        <v>200</v>
      </c>
      <c r="N22" s="166">
        <f t="shared" si="2"/>
        <v>100000</v>
      </c>
      <c r="O22" s="164">
        <v>7110</v>
      </c>
      <c r="P22" s="158" t="s">
        <v>27</v>
      </c>
      <c r="Q22" s="156" t="s">
        <v>245</v>
      </c>
      <c r="R22" s="162"/>
    </row>
    <row r="23" spans="1:18" x14ac:dyDescent="0.25">
      <c r="A23" s="165">
        <v>18</v>
      </c>
      <c r="B23" s="165">
        <v>1032</v>
      </c>
      <c r="C23" s="163">
        <v>44694</v>
      </c>
      <c r="D23" s="161" t="s">
        <v>188</v>
      </c>
      <c r="E23" s="162">
        <v>2227</v>
      </c>
      <c r="F23" s="159">
        <v>200</v>
      </c>
      <c r="G23" s="159">
        <v>200</v>
      </c>
      <c r="H23" s="160">
        <f t="shared" si="5"/>
        <v>0</v>
      </c>
      <c r="I23" s="160">
        <f t="shared" si="6"/>
        <v>5000</v>
      </c>
      <c r="J23" s="157">
        <v>5000</v>
      </c>
      <c r="K23" s="160">
        <f t="shared" si="7"/>
        <v>0</v>
      </c>
      <c r="L23" s="167">
        <v>46189</v>
      </c>
      <c r="M23" s="164">
        <v>175</v>
      </c>
      <c r="N23" s="166">
        <f t="shared" si="2"/>
        <v>875000</v>
      </c>
      <c r="O23" s="164">
        <v>7111</v>
      </c>
      <c r="P23" s="162" t="s">
        <v>359</v>
      </c>
      <c r="Q23" s="156" t="s">
        <v>389</v>
      </c>
      <c r="R23" s="162"/>
    </row>
    <row r="24" spans="1:18" x14ac:dyDescent="0.25">
      <c r="A24" s="165">
        <v>19</v>
      </c>
      <c r="B24" s="165">
        <v>1107</v>
      </c>
      <c r="C24" s="163">
        <v>44694</v>
      </c>
      <c r="D24" s="161" t="s">
        <v>84</v>
      </c>
      <c r="E24" s="162">
        <v>79</v>
      </c>
      <c r="F24" s="159">
        <v>225</v>
      </c>
      <c r="G24" s="159">
        <v>225</v>
      </c>
      <c r="H24" s="160">
        <f t="shared" si="5"/>
        <v>0</v>
      </c>
      <c r="I24" s="160">
        <f t="shared" si="6"/>
        <v>5625</v>
      </c>
      <c r="J24" s="157">
        <v>5625</v>
      </c>
      <c r="K24" s="160">
        <f t="shared" si="7"/>
        <v>0</v>
      </c>
      <c r="L24" s="167">
        <v>46190</v>
      </c>
      <c r="M24" s="164">
        <v>105</v>
      </c>
      <c r="N24" s="166">
        <f t="shared" si="2"/>
        <v>590625</v>
      </c>
      <c r="O24" s="164">
        <v>7113</v>
      </c>
      <c r="P24" s="162" t="s">
        <v>92</v>
      </c>
      <c r="Q24" s="156" t="s">
        <v>390</v>
      </c>
      <c r="R24" s="162"/>
    </row>
    <row r="25" spans="1:18" x14ac:dyDescent="0.25">
      <c r="A25" s="165">
        <v>20</v>
      </c>
      <c r="B25" s="165">
        <v>1004</v>
      </c>
      <c r="C25" s="163">
        <v>44694</v>
      </c>
      <c r="D25" s="161" t="s">
        <v>346</v>
      </c>
      <c r="E25" s="162">
        <v>79</v>
      </c>
      <c r="F25" s="159">
        <v>20</v>
      </c>
      <c r="G25" s="159">
        <v>20</v>
      </c>
      <c r="H25" s="160">
        <f t="shared" si="5"/>
        <v>0</v>
      </c>
      <c r="I25" s="160">
        <f t="shared" si="6"/>
        <v>500</v>
      </c>
      <c r="J25" s="157">
        <v>500</v>
      </c>
      <c r="K25" s="160">
        <f t="shared" si="7"/>
        <v>0</v>
      </c>
      <c r="L25" s="167">
        <v>46190</v>
      </c>
      <c r="M25" s="164">
        <v>242</v>
      </c>
      <c r="N25" s="166">
        <f t="shared" si="2"/>
        <v>121000</v>
      </c>
      <c r="O25" s="164">
        <v>7113</v>
      </c>
      <c r="P25" s="162" t="s">
        <v>92</v>
      </c>
      <c r="Q25" s="156" t="s">
        <v>390</v>
      </c>
      <c r="R25" s="162"/>
    </row>
    <row r="26" spans="1:18" x14ac:dyDescent="0.25">
      <c r="A26" s="165">
        <v>21</v>
      </c>
      <c r="B26" s="165">
        <v>1021</v>
      </c>
      <c r="C26" s="163">
        <v>44694</v>
      </c>
      <c r="D26" s="142" t="s">
        <v>136</v>
      </c>
      <c r="E26" s="162">
        <v>79</v>
      </c>
      <c r="F26" s="159">
        <v>10</v>
      </c>
      <c r="G26" s="159">
        <v>10</v>
      </c>
      <c r="H26" s="160">
        <f t="shared" si="5"/>
        <v>0</v>
      </c>
      <c r="I26" s="160">
        <f t="shared" si="6"/>
        <v>250</v>
      </c>
      <c r="J26" s="157">
        <v>250</v>
      </c>
      <c r="K26" s="160">
        <f t="shared" si="7"/>
        <v>0</v>
      </c>
      <c r="L26" s="167">
        <v>46190</v>
      </c>
      <c r="M26" s="164">
        <v>386</v>
      </c>
      <c r="N26" s="166">
        <f t="shared" si="2"/>
        <v>96500</v>
      </c>
      <c r="O26" s="164">
        <v>7113</v>
      </c>
      <c r="P26" s="162" t="s">
        <v>92</v>
      </c>
      <c r="Q26" s="156" t="s">
        <v>390</v>
      </c>
      <c r="R26" s="162"/>
    </row>
    <row r="27" spans="1:18" x14ac:dyDescent="0.25">
      <c r="A27" s="165">
        <v>22</v>
      </c>
      <c r="B27" s="165">
        <v>1054</v>
      </c>
      <c r="C27" s="163">
        <v>44694</v>
      </c>
      <c r="D27" s="147" t="s">
        <v>259</v>
      </c>
      <c r="E27" s="162">
        <v>79</v>
      </c>
      <c r="F27" s="159">
        <v>10</v>
      </c>
      <c r="G27" s="159">
        <v>10</v>
      </c>
      <c r="H27" s="160">
        <f t="shared" si="5"/>
        <v>0</v>
      </c>
      <c r="I27" s="160">
        <f t="shared" si="6"/>
        <v>250</v>
      </c>
      <c r="J27" s="157">
        <v>250</v>
      </c>
      <c r="K27" s="160">
        <f t="shared" si="7"/>
        <v>0</v>
      </c>
      <c r="L27" s="167">
        <v>46190</v>
      </c>
      <c r="M27" s="164">
        <v>386</v>
      </c>
      <c r="N27" s="166">
        <f t="shared" si="2"/>
        <v>96500</v>
      </c>
      <c r="O27" s="164">
        <v>7113</v>
      </c>
      <c r="P27" s="162" t="s">
        <v>92</v>
      </c>
      <c r="Q27" s="156" t="s">
        <v>390</v>
      </c>
      <c r="R27" s="162"/>
    </row>
    <row r="28" spans="1:18" x14ac:dyDescent="0.25">
      <c r="A28" s="165">
        <v>23</v>
      </c>
      <c r="B28" s="165">
        <v>9461</v>
      </c>
      <c r="C28" s="163">
        <v>44694</v>
      </c>
      <c r="D28" s="161" t="s">
        <v>358</v>
      </c>
      <c r="E28" s="162">
        <v>79</v>
      </c>
      <c r="F28" s="159">
        <v>20</v>
      </c>
      <c r="G28" s="159">
        <v>20</v>
      </c>
      <c r="H28" s="160">
        <f t="shared" si="5"/>
        <v>0</v>
      </c>
      <c r="I28" s="160">
        <f t="shared" si="6"/>
        <v>500</v>
      </c>
      <c r="J28" s="157">
        <v>500</v>
      </c>
      <c r="K28" s="160">
        <f t="shared" si="7"/>
        <v>0</v>
      </c>
      <c r="L28" s="167">
        <v>46191</v>
      </c>
      <c r="M28" s="164">
        <v>135</v>
      </c>
      <c r="N28" s="166">
        <f t="shared" si="2"/>
        <v>67500</v>
      </c>
      <c r="O28" s="164">
        <v>7114</v>
      </c>
      <c r="P28" s="162" t="s">
        <v>92</v>
      </c>
      <c r="Q28" s="156" t="s">
        <v>390</v>
      </c>
      <c r="R28" s="162"/>
    </row>
    <row r="29" spans="1:18" x14ac:dyDescent="0.25">
      <c r="A29" s="165">
        <v>24</v>
      </c>
      <c r="B29" s="172">
        <v>1032</v>
      </c>
      <c r="C29" s="171">
        <v>44695</v>
      </c>
      <c r="D29" s="169" t="s">
        <v>188</v>
      </c>
      <c r="E29" s="162">
        <v>2231</v>
      </c>
      <c r="F29" s="159">
        <v>220</v>
      </c>
      <c r="G29" s="159">
        <v>220</v>
      </c>
      <c r="H29" s="160">
        <f t="shared" si="5"/>
        <v>0</v>
      </c>
      <c r="I29" s="160">
        <f t="shared" si="6"/>
        <v>5500</v>
      </c>
      <c r="J29" s="157">
        <v>5500</v>
      </c>
      <c r="K29" s="160">
        <f t="shared" si="7"/>
        <v>0</v>
      </c>
      <c r="L29" s="167">
        <v>46189</v>
      </c>
      <c r="M29" s="164">
        <v>175</v>
      </c>
      <c r="N29" s="166">
        <f t="shared" si="2"/>
        <v>962500</v>
      </c>
      <c r="O29" s="164">
        <v>7112</v>
      </c>
      <c r="P29" s="170" t="s">
        <v>359</v>
      </c>
      <c r="Q29" s="156" t="s">
        <v>166</v>
      </c>
      <c r="R29" s="162"/>
    </row>
    <row r="30" spans="1:18" x14ac:dyDescent="0.25">
      <c r="A30" s="165">
        <v>25</v>
      </c>
      <c r="B30" s="165">
        <v>1107</v>
      </c>
      <c r="C30" s="171">
        <v>44697</v>
      </c>
      <c r="D30" s="169" t="s">
        <v>84</v>
      </c>
      <c r="E30" s="162">
        <v>80</v>
      </c>
      <c r="F30" s="159">
        <v>302</v>
      </c>
      <c r="G30" s="159">
        <v>302</v>
      </c>
      <c r="H30" s="160">
        <f t="shared" si="5"/>
        <v>0</v>
      </c>
      <c r="I30" s="160">
        <f t="shared" si="6"/>
        <v>7550</v>
      </c>
      <c r="J30" s="157">
        <v>7550</v>
      </c>
      <c r="K30" s="160">
        <f t="shared" si="7"/>
        <v>0</v>
      </c>
      <c r="L30" s="181">
        <v>46193</v>
      </c>
      <c r="M30" s="164">
        <v>105</v>
      </c>
      <c r="N30" s="166">
        <f t="shared" si="2"/>
        <v>792750</v>
      </c>
      <c r="O30" s="164">
        <v>7117</v>
      </c>
      <c r="P30" s="170" t="s">
        <v>92</v>
      </c>
      <c r="Q30" s="156" t="s">
        <v>391</v>
      </c>
      <c r="R30" s="162"/>
    </row>
    <row r="31" spans="1:18" x14ac:dyDescent="0.25">
      <c r="A31" s="165">
        <v>26</v>
      </c>
      <c r="B31" s="165">
        <v>1044</v>
      </c>
      <c r="C31" s="171">
        <v>44697</v>
      </c>
      <c r="D31" s="169" t="s">
        <v>363</v>
      </c>
      <c r="E31" s="162">
        <v>80</v>
      </c>
      <c r="F31" s="159">
        <v>10</v>
      </c>
      <c r="G31" s="159">
        <v>10</v>
      </c>
      <c r="H31" s="160">
        <f t="shared" si="5"/>
        <v>0</v>
      </c>
      <c r="I31" s="160">
        <f t="shared" si="6"/>
        <v>250</v>
      </c>
      <c r="J31" s="157">
        <v>250</v>
      </c>
      <c r="K31" s="160">
        <f t="shared" si="7"/>
        <v>0</v>
      </c>
      <c r="L31" s="181">
        <v>46196</v>
      </c>
      <c r="M31" s="164">
        <v>248</v>
      </c>
      <c r="N31" s="166">
        <f t="shared" si="2"/>
        <v>62000</v>
      </c>
      <c r="O31" s="164">
        <v>7118</v>
      </c>
      <c r="P31" s="170" t="s">
        <v>92</v>
      </c>
      <c r="Q31" s="156" t="s">
        <v>391</v>
      </c>
      <c r="R31" s="162"/>
    </row>
    <row r="32" spans="1:18" x14ac:dyDescent="0.25">
      <c r="A32" s="165">
        <v>27</v>
      </c>
      <c r="B32" s="172">
        <v>1015</v>
      </c>
      <c r="C32" s="171">
        <v>44697</v>
      </c>
      <c r="D32" s="169" t="s">
        <v>376</v>
      </c>
      <c r="E32" s="162">
        <v>80</v>
      </c>
      <c r="F32" s="159">
        <v>10</v>
      </c>
      <c r="G32" s="159">
        <v>10</v>
      </c>
      <c r="H32" s="160">
        <f t="shared" si="5"/>
        <v>0</v>
      </c>
      <c r="I32" s="160">
        <f t="shared" si="6"/>
        <v>250</v>
      </c>
      <c r="J32" s="157">
        <v>250</v>
      </c>
      <c r="K32" s="160">
        <f t="shared" si="7"/>
        <v>0</v>
      </c>
      <c r="L32" s="181">
        <v>46205</v>
      </c>
      <c r="M32" s="164">
        <v>386</v>
      </c>
      <c r="N32" s="166">
        <f t="shared" si="2"/>
        <v>96500</v>
      </c>
      <c r="O32" s="164">
        <v>7127</v>
      </c>
      <c r="P32" s="170" t="s">
        <v>92</v>
      </c>
      <c r="Q32" s="156" t="s">
        <v>391</v>
      </c>
      <c r="R32" s="162"/>
    </row>
    <row r="33" spans="1:18" x14ac:dyDescent="0.25">
      <c r="A33" s="165">
        <v>28</v>
      </c>
      <c r="B33" s="172">
        <v>1032</v>
      </c>
      <c r="C33" s="171">
        <v>44698</v>
      </c>
      <c r="D33" s="169" t="s">
        <v>188</v>
      </c>
      <c r="E33" s="162">
        <v>231</v>
      </c>
      <c r="F33" s="159">
        <v>193</v>
      </c>
      <c r="G33" s="159">
        <v>193</v>
      </c>
      <c r="H33" s="160">
        <f t="shared" si="5"/>
        <v>0</v>
      </c>
      <c r="I33" s="160">
        <f t="shared" si="6"/>
        <v>4825</v>
      </c>
      <c r="J33" s="157">
        <v>4825</v>
      </c>
      <c r="K33" s="160">
        <f t="shared" si="7"/>
        <v>0</v>
      </c>
      <c r="L33" s="181">
        <v>46194</v>
      </c>
      <c r="M33" s="164">
        <v>178</v>
      </c>
      <c r="N33" s="166">
        <f t="shared" si="2"/>
        <v>858850</v>
      </c>
      <c r="O33" s="164">
        <v>7119</v>
      </c>
      <c r="P33" s="158" t="s">
        <v>43</v>
      </c>
      <c r="Q33" s="156" t="s">
        <v>190</v>
      </c>
      <c r="R33" s="162"/>
    </row>
    <row r="34" spans="1:18" x14ac:dyDescent="0.25">
      <c r="A34" s="165">
        <v>29</v>
      </c>
      <c r="B34" s="172">
        <v>1032</v>
      </c>
      <c r="C34" s="171">
        <v>44698</v>
      </c>
      <c r="D34" s="169" t="s">
        <v>188</v>
      </c>
      <c r="E34" s="162">
        <v>465</v>
      </c>
      <c r="F34" s="159">
        <v>235</v>
      </c>
      <c r="G34" s="159">
        <v>235</v>
      </c>
      <c r="H34" s="160">
        <f t="shared" si="5"/>
        <v>0</v>
      </c>
      <c r="I34" s="160">
        <f t="shared" si="6"/>
        <v>5875</v>
      </c>
      <c r="J34" s="157">
        <v>5875</v>
      </c>
      <c r="K34" s="160">
        <f t="shared" si="7"/>
        <v>0</v>
      </c>
      <c r="L34" s="181">
        <v>46195</v>
      </c>
      <c r="M34" s="164">
        <v>178</v>
      </c>
      <c r="N34" s="166">
        <f t="shared" si="2"/>
        <v>1045750</v>
      </c>
      <c r="O34" s="164">
        <v>7120</v>
      </c>
      <c r="P34" s="158" t="s">
        <v>27</v>
      </c>
      <c r="Q34" s="156" t="s">
        <v>134</v>
      </c>
      <c r="R34" s="162"/>
    </row>
    <row r="35" spans="1:18" x14ac:dyDescent="0.25">
      <c r="A35" s="165">
        <v>30</v>
      </c>
      <c r="B35" s="165">
        <v>4007</v>
      </c>
      <c r="C35" s="171">
        <v>44698</v>
      </c>
      <c r="D35" s="169" t="s">
        <v>266</v>
      </c>
      <c r="E35" s="162">
        <v>87859974</v>
      </c>
      <c r="F35" s="159">
        <v>400</v>
      </c>
      <c r="G35" s="159">
        <v>400</v>
      </c>
      <c r="H35" s="160">
        <f t="shared" si="5"/>
        <v>0</v>
      </c>
      <c r="I35" s="160">
        <f t="shared" si="6"/>
        <v>10000</v>
      </c>
      <c r="J35" s="139">
        <v>10000</v>
      </c>
      <c r="K35" s="160">
        <f t="shared" si="7"/>
        <v>0</v>
      </c>
      <c r="L35" s="181">
        <v>46180</v>
      </c>
      <c r="M35" s="164">
        <v>12.5</v>
      </c>
      <c r="N35" s="166">
        <f t="shared" si="2"/>
        <v>125000</v>
      </c>
      <c r="O35" s="164">
        <v>7121</v>
      </c>
      <c r="P35" s="158" t="s">
        <v>378</v>
      </c>
      <c r="Q35" s="156" t="s">
        <v>392</v>
      </c>
      <c r="R35" s="162"/>
    </row>
    <row r="36" spans="1:18" x14ac:dyDescent="0.25">
      <c r="A36" s="165">
        <v>31</v>
      </c>
      <c r="B36" s="172">
        <v>2002</v>
      </c>
      <c r="C36" s="171">
        <v>44699</v>
      </c>
      <c r="D36" s="169" t="s">
        <v>361</v>
      </c>
      <c r="E36" s="162">
        <v>466</v>
      </c>
      <c r="F36" s="159">
        <v>80</v>
      </c>
      <c r="G36" s="159">
        <v>80</v>
      </c>
      <c r="H36" s="160">
        <f t="shared" si="5"/>
        <v>0</v>
      </c>
      <c r="I36" s="160">
        <f t="shared" si="6"/>
        <v>2000</v>
      </c>
      <c r="J36" s="157">
        <v>2000</v>
      </c>
      <c r="K36" s="160">
        <f t="shared" si="7"/>
        <v>0</v>
      </c>
      <c r="L36" s="181">
        <v>46197</v>
      </c>
      <c r="M36" s="164">
        <v>200</v>
      </c>
      <c r="N36" s="166">
        <f t="shared" si="2"/>
        <v>400000</v>
      </c>
      <c r="O36" s="164">
        <v>7122</v>
      </c>
      <c r="P36" s="158" t="s">
        <v>27</v>
      </c>
      <c r="Q36" s="156" t="s">
        <v>245</v>
      </c>
      <c r="R36" s="162"/>
    </row>
    <row r="37" spans="1:18" x14ac:dyDescent="0.25">
      <c r="A37" s="165">
        <v>32</v>
      </c>
      <c r="B37" s="165">
        <v>2036</v>
      </c>
      <c r="C37" s="171">
        <v>44699</v>
      </c>
      <c r="D37" s="173" t="s">
        <v>354</v>
      </c>
      <c r="E37" s="162">
        <v>466</v>
      </c>
      <c r="F37" s="159">
        <v>20</v>
      </c>
      <c r="G37" s="159">
        <v>20</v>
      </c>
      <c r="H37" s="160">
        <f t="shared" si="5"/>
        <v>0</v>
      </c>
      <c r="I37" s="160">
        <f t="shared" si="6"/>
        <v>500</v>
      </c>
      <c r="J37" s="157">
        <v>500</v>
      </c>
      <c r="K37" s="160">
        <f t="shared" si="7"/>
        <v>0</v>
      </c>
      <c r="L37" s="181">
        <v>46197</v>
      </c>
      <c r="M37" s="164">
        <v>193</v>
      </c>
      <c r="N37" s="166">
        <f t="shared" si="2"/>
        <v>96500</v>
      </c>
      <c r="O37" s="164">
        <v>7122</v>
      </c>
      <c r="P37" s="158" t="s">
        <v>27</v>
      </c>
      <c r="Q37" s="156" t="s">
        <v>245</v>
      </c>
      <c r="R37" s="162"/>
    </row>
    <row r="38" spans="1:18" x14ac:dyDescent="0.25">
      <c r="A38" s="165">
        <v>33</v>
      </c>
      <c r="B38" s="172">
        <v>2019</v>
      </c>
      <c r="C38" s="171">
        <v>44699</v>
      </c>
      <c r="D38" s="147" t="s">
        <v>341</v>
      </c>
      <c r="E38" s="162">
        <v>466</v>
      </c>
      <c r="F38" s="159">
        <v>20</v>
      </c>
      <c r="G38" s="159">
        <v>20</v>
      </c>
      <c r="H38" s="160">
        <f t="shared" si="5"/>
        <v>0</v>
      </c>
      <c r="I38" s="160">
        <f t="shared" si="6"/>
        <v>500</v>
      </c>
      <c r="J38" s="157">
        <v>500</v>
      </c>
      <c r="K38" s="160">
        <f t="shared" si="7"/>
        <v>0</v>
      </c>
      <c r="L38" s="181">
        <v>46197</v>
      </c>
      <c r="M38" s="164">
        <v>174</v>
      </c>
      <c r="N38" s="166">
        <f t="shared" si="2"/>
        <v>87000</v>
      </c>
      <c r="O38" s="164">
        <v>7122</v>
      </c>
      <c r="P38" s="158" t="s">
        <v>27</v>
      </c>
      <c r="Q38" s="156" t="s">
        <v>245</v>
      </c>
      <c r="R38" s="162"/>
    </row>
    <row r="39" spans="1:18" x14ac:dyDescent="0.25">
      <c r="A39" s="165">
        <v>34</v>
      </c>
      <c r="B39" s="165">
        <v>1107</v>
      </c>
      <c r="C39" s="179">
        <v>44699</v>
      </c>
      <c r="D39" s="177" t="s">
        <v>84</v>
      </c>
      <c r="E39" s="162">
        <v>81</v>
      </c>
      <c r="F39" s="159">
        <v>191</v>
      </c>
      <c r="G39" s="159">
        <v>191</v>
      </c>
      <c r="H39" s="160">
        <f t="shared" si="5"/>
        <v>0</v>
      </c>
      <c r="I39" s="160">
        <f t="shared" si="6"/>
        <v>4775</v>
      </c>
      <c r="J39" s="157">
        <v>4775</v>
      </c>
      <c r="K39" s="160">
        <f t="shared" si="7"/>
        <v>0</v>
      </c>
      <c r="L39" s="181">
        <v>46198</v>
      </c>
      <c r="M39" s="164">
        <v>105</v>
      </c>
      <c r="N39" s="166">
        <f t="shared" si="2"/>
        <v>501375</v>
      </c>
      <c r="O39" s="164">
        <v>7123</v>
      </c>
      <c r="P39" s="178" t="s">
        <v>92</v>
      </c>
      <c r="Q39" s="156" t="s">
        <v>368</v>
      </c>
      <c r="R39" s="162"/>
    </row>
    <row r="40" spans="1:18" x14ac:dyDescent="0.25">
      <c r="A40" s="165">
        <v>35</v>
      </c>
      <c r="B40" s="180">
        <v>1004</v>
      </c>
      <c r="C40" s="179">
        <v>44699</v>
      </c>
      <c r="D40" s="177" t="s">
        <v>346</v>
      </c>
      <c r="E40" s="162">
        <v>81</v>
      </c>
      <c r="F40" s="159">
        <v>20</v>
      </c>
      <c r="G40" s="159">
        <v>20</v>
      </c>
      <c r="H40" s="160">
        <f t="shared" si="5"/>
        <v>0</v>
      </c>
      <c r="I40" s="160">
        <f t="shared" si="6"/>
        <v>500</v>
      </c>
      <c r="J40" s="157">
        <v>500</v>
      </c>
      <c r="K40" s="160">
        <f t="shared" si="7"/>
        <v>0</v>
      </c>
      <c r="L40" s="181">
        <v>46198</v>
      </c>
      <c r="M40" s="164">
        <v>242</v>
      </c>
      <c r="N40" s="166">
        <f t="shared" si="2"/>
        <v>121000</v>
      </c>
      <c r="O40" s="164">
        <v>7123</v>
      </c>
      <c r="P40" s="178" t="s">
        <v>92</v>
      </c>
      <c r="Q40" s="175" t="s">
        <v>368</v>
      </c>
      <c r="R40" s="162"/>
    </row>
    <row r="41" spans="1:18" x14ac:dyDescent="0.25">
      <c r="A41" s="165">
        <v>36</v>
      </c>
      <c r="B41" s="180">
        <v>1044</v>
      </c>
      <c r="C41" s="179">
        <v>44699</v>
      </c>
      <c r="D41" s="177" t="s">
        <v>363</v>
      </c>
      <c r="E41" s="162">
        <v>81</v>
      </c>
      <c r="F41" s="159">
        <v>10</v>
      </c>
      <c r="G41" s="159">
        <v>10</v>
      </c>
      <c r="H41" s="160">
        <f t="shared" si="5"/>
        <v>0</v>
      </c>
      <c r="I41" s="160">
        <f t="shared" si="6"/>
        <v>250</v>
      </c>
      <c r="J41" s="157">
        <v>250</v>
      </c>
      <c r="K41" s="160">
        <f t="shared" si="7"/>
        <v>0</v>
      </c>
      <c r="L41" s="181">
        <v>46198</v>
      </c>
      <c r="M41" s="164">
        <v>248</v>
      </c>
      <c r="N41" s="166">
        <f t="shared" si="2"/>
        <v>62000</v>
      </c>
      <c r="O41" s="164">
        <v>7123</v>
      </c>
      <c r="P41" s="178" t="s">
        <v>92</v>
      </c>
      <c r="Q41" s="175" t="s">
        <v>368</v>
      </c>
      <c r="R41" s="162"/>
    </row>
    <row r="42" spans="1:18" x14ac:dyDescent="0.25">
      <c r="A42" s="165">
        <v>37</v>
      </c>
      <c r="B42" s="180">
        <v>1054</v>
      </c>
      <c r="C42" s="179">
        <v>44699</v>
      </c>
      <c r="D42" s="174" t="s">
        <v>259</v>
      </c>
      <c r="E42" s="162">
        <v>81</v>
      </c>
      <c r="F42" s="159">
        <v>10</v>
      </c>
      <c r="G42" s="159">
        <v>10</v>
      </c>
      <c r="H42" s="160">
        <f t="shared" si="5"/>
        <v>0</v>
      </c>
      <c r="I42" s="160">
        <f t="shared" si="6"/>
        <v>250</v>
      </c>
      <c r="J42" s="157">
        <v>250</v>
      </c>
      <c r="K42" s="160">
        <f t="shared" si="7"/>
        <v>0</v>
      </c>
      <c r="L42" s="181">
        <v>46198</v>
      </c>
      <c r="M42" s="164">
        <v>386</v>
      </c>
      <c r="N42" s="166">
        <f t="shared" si="2"/>
        <v>96500</v>
      </c>
      <c r="O42" s="164">
        <v>7123</v>
      </c>
      <c r="P42" s="178" t="s">
        <v>92</v>
      </c>
      <c r="Q42" s="175" t="s">
        <v>368</v>
      </c>
      <c r="R42" s="162"/>
    </row>
    <row r="43" spans="1:18" x14ac:dyDescent="0.25">
      <c r="A43" s="165">
        <v>38</v>
      </c>
      <c r="B43" s="180">
        <v>2002</v>
      </c>
      <c r="C43" s="179">
        <v>44699</v>
      </c>
      <c r="D43" s="177" t="s">
        <v>361</v>
      </c>
      <c r="E43" s="162">
        <v>81</v>
      </c>
      <c r="F43" s="159">
        <v>40</v>
      </c>
      <c r="G43" s="159">
        <v>40</v>
      </c>
      <c r="H43" s="160">
        <f t="shared" si="5"/>
        <v>0</v>
      </c>
      <c r="I43" s="160">
        <f t="shared" si="6"/>
        <v>1000</v>
      </c>
      <c r="J43" s="157">
        <v>1000</v>
      </c>
      <c r="K43" s="160">
        <f t="shared" si="7"/>
        <v>0</v>
      </c>
      <c r="L43" s="181">
        <v>46199</v>
      </c>
      <c r="M43" s="164">
        <v>198</v>
      </c>
      <c r="N43" s="166">
        <f t="shared" si="2"/>
        <v>198000</v>
      </c>
      <c r="O43" s="164">
        <v>7124</v>
      </c>
      <c r="P43" s="178" t="s">
        <v>92</v>
      </c>
      <c r="Q43" s="175" t="s">
        <v>368</v>
      </c>
      <c r="R43" s="162"/>
    </row>
    <row r="44" spans="1:18" x14ac:dyDescent="0.25">
      <c r="A44" s="165">
        <v>39</v>
      </c>
      <c r="B44" s="180">
        <v>9420</v>
      </c>
      <c r="C44" s="179">
        <v>44699</v>
      </c>
      <c r="D44" s="174" t="s">
        <v>393</v>
      </c>
      <c r="E44" s="162">
        <v>81</v>
      </c>
      <c r="F44" s="159">
        <v>1</v>
      </c>
      <c r="G44" s="159">
        <v>1</v>
      </c>
      <c r="H44" s="160">
        <f t="shared" si="5"/>
        <v>0</v>
      </c>
      <c r="I44" s="160">
        <f t="shared" si="6"/>
        <v>25</v>
      </c>
      <c r="J44" s="157">
        <v>25</v>
      </c>
      <c r="K44" s="160">
        <f t="shared" si="7"/>
        <v>0</v>
      </c>
      <c r="L44" s="192">
        <v>46206</v>
      </c>
      <c r="M44" s="164">
        <v>89</v>
      </c>
      <c r="N44" s="166">
        <f t="shared" si="2"/>
        <v>2225</v>
      </c>
      <c r="O44" s="164">
        <v>7135</v>
      </c>
      <c r="P44" s="178" t="s">
        <v>92</v>
      </c>
      <c r="Q44" s="175" t="s">
        <v>368</v>
      </c>
      <c r="R44" s="162" t="s">
        <v>70</v>
      </c>
    </row>
    <row r="45" spans="1:18" x14ac:dyDescent="0.25">
      <c r="A45" s="165">
        <v>40</v>
      </c>
      <c r="B45" s="180">
        <v>1032</v>
      </c>
      <c r="C45" s="179">
        <v>44700</v>
      </c>
      <c r="D45" s="177" t="s">
        <v>188</v>
      </c>
      <c r="E45" s="162">
        <v>467</v>
      </c>
      <c r="F45" s="159">
        <v>215</v>
      </c>
      <c r="G45" s="159">
        <v>215</v>
      </c>
      <c r="H45" s="160">
        <f t="shared" si="5"/>
        <v>0</v>
      </c>
      <c r="I45" s="160">
        <f t="shared" si="6"/>
        <v>5375</v>
      </c>
      <c r="J45" s="157">
        <v>5375</v>
      </c>
      <c r="K45" s="160">
        <f t="shared" si="7"/>
        <v>0</v>
      </c>
      <c r="L45" s="181">
        <v>46200</v>
      </c>
      <c r="M45" s="164">
        <v>179</v>
      </c>
      <c r="N45" s="166">
        <f t="shared" si="2"/>
        <v>962125</v>
      </c>
      <c r="O45" s="164">
        <v>7125</v>
      </c>
      <c r="P45" s="176" t="s">
        <v>27</v>
      </c>
      <c r="Q45" s="156" t="s">
        <v>377</v>
      </c>
      <c r="R45" s="162"/>
    </row>
    <row r="46" spans="1:18" x14ac:dyDescent="0.25">
      <c r="A46" s="165">
        <v>41</v>
      </c>
      <c r="B46" s="180">
        <v>1032</v>
      </c>
      <c r="C46" s="179">
        <v>44700</v>
      </c>
      <c r="D46" s="177" t="s">
        <v>188</v>
      </c>
      <c r="E46" s="162">
        <v>235</v>
      </c>
      <c r="F46" s="159">
        <v>172</v>
      </c>
      <c r="G46" s="159">
        <v>172</v>
      </c>
      <c r="H46" s="160">
        <f t="shared" si="5"/>
        <v>0</v>
      </c>
      <c r="I46" s="160">
        <f t="shared" si="6"/>
        <v>4300</v>
      </c>
      <c r="J46" s="157">
        <v>4300</v>
      </c>
      <c r="K46" s="160">
        <f t="shared" si="7"/>
        <v>0</v>
      </c>
      <c r="L46" s="181">
        <v>46201</v>
      </c>
      <c r="M46" s="164">
        <v>179</v>
      </c>
      <c r="N46" s="166">
        <f t="shared" si="2"/>
        <v>769700</v>
      </c>
      <c r="O46" s="164">
        <v>7125</v>
      </c>
      <c r="P46" s="176" t="s">
        <v>43</v>
      </c>
      <c r="Q46" s="156" t="s">
        <v>394</v>
      </c>
      <c r="R46" s="162"/>
    </row>
    <row r="47" spans="1:18" x14ac:dyDescent="0.25">
      <c r="A47" s="165">
        <v>42</v>
      </c>
      <c r="B47" s="180">
        <v>4009</v>
      </c>
      <c r="C47" s="179">
        <v>44701</v>
      </c>
      <c r="D47" s="174" t="s">
        <v>246</v>
      </c>
      <c r="E47" s="162">
        <v>236</v>
      </c>
      <c r="F47" s="159">
        <v>95</v>
      </c>
      <c r="G47" s="159">
        <v>95</v>
      </c>
      <c r="H47" s="160">
        <f t="shared" si="5"/>
        <v>0</v>
      </c>
      <c r="I47" s="160">
        <f t="shared" si="6"/>
        <v>2375</v>
      </c>
      <c r="J47" s="157">
        <v>2375</v>
      </c>
      <c r="K47" s="160">
        <f t="shared" si="7"/>
        <v>0</v>
      </c>
      <c r="L47" s="192">
        <v>46208</v>
      </c>
      <c r="M47" s="164">
        <v>178.5</v>
      </c>
      <c r="N47" s="166">
        <f t="shared" si="2"/>
        <v>423937.5</v>
      </c>
      <c r="O47" s="164">
        <v>7130</v>
      </c>
      <c r="P47" s="176" t="s">
        <v>43</v>
      </c>
      <c r="Q47" s="156" t="s">
        <v>142</v>
      </c>
      <c r="R47" s="162"/>
    </row>
    <row r="48" spans="1:18" x14ac:dyDescent="0.25">
      <c r="A48" s="165">
        <v>43</v>
      </c>
      <c r="B48" s="180">
        <v>4009</v>
      </c>
      <c r="C48" s="179">
        <v>44701</v>
      </c>
      <c r="D48" s="174" t="s">
        <v>246</v>
      </c>
      <c r="E48" s="162">
        <v>468</v>
      </c>
      <c r="F48" s="159">
        <v>105</v>
      </c>
      <c r="G48" s="159">
        <v>105</v>
      </c>
      <c r="H48" s="160">
        <f t="shared" si="5"/>
        <v>0</v>
      </c>
      <c r="I48" s="160">
        <f t="shared" si="6"/>
        <v>2625</v>
      </c>
      <c r="J48" s="157">
        <v>2625</v>
      </c>
      <c r="K48" s="160">
        <f t="shared" si="7"/>
        <v>0</v>
      </c>
      <c r="L48" s="192">
        <v>46209</v>
      </c>
      <c r="M48" s="164">
        <v>178.5</v>
      </c>
      <c r="N48" s="166">
        <f t="shared" si="2"/>
        <v>468562.5</v>
      </c>
      <c r="O48" s="164">
        <v>7131</v>
      </c>
      <c r="P48" s="176" t="s">
        <v>27</v>
      </c>
      <c r="Q48" s="156" t="s">
        <v>142</v>
      </c>
      <c r="R48" s="162"/>
    </row>
    <row r="49" spans="1:18" x14ac:dyDescent="0.25">
      <c r="A49" s="165">
        <v>44</v>
      </c>
      <c r="B49" s="180">
        <v>4007</v>
      </c>
      <c r="C49" s="179">
        <v>44701</v>
      </c>
      <c r="D49" s="177" t="s">
        <v>266</v>
      </c>
      <c r="E49" s="162">
        <v>87872005</v>
      </c>
      <c r="F49" s="159">
        <v>400</v>
      </c>
      <c r="G49" s="159">
        <v>400</v>
      </c>
      <c r="H49" s="160">
        <f t="shared" si="5"/>
        <v>0</v>
      </c>
      <c r="I49" s="160">
        <f t="shared" si="6"/>
        <v>10000</v>
      </c>
      <c r="J49" s="157">
        <v>10000</v>
      </c>
      <c r="K49" s="160">
        <f t="shared" si="7"/>
        <v>0</v>
      </c>
      <c r="L49" s="192">
        <v>46180</v>
      </c>
      <c r="M49" s="164">
        <v>12.5</v>
      </c>
      <c r="N49" s="166">
        <f t="shared" si="2"/>
        <v>125000</v>
      </c>
      <c r="O49" s="164">
        <v>7132</v>
      </c>
      <c r="P49" s="176" t="s">
        <v>378</v>
      </c>
      <c r="Q49" s="156" t="s">
        <v>395</v>
      </c>
      <c r="R49" s="162"/>
    </row>
    <row r="50" spans="1:18" x14ac:dyDescent="0.25">
      <c r="A50" s="165">
        <v>45</v>
      </c>
      <c r="B50" s="180">
        <v>1107</v>
      </c>
      <c r="C50" s="179">
        <v>44701</v>
      </c>
      <c r="D50" s="177" t="s">
        <v>84</v>
      </c>
      <c r="E50" s="162">
        <v>82</v>
      </c>
      <c r="F50" s="159">
        <v>266</v>
      </c>
      <c r="G50" s="159">
        <v>266</v>
      </c>
      <c r="H50" s="160">
        <f t="shared" si="5"/>
        <v>0</v>
      </c>
      <c r="I50" s="160">
        <f t="shared" si="6"/>
        <v>6650</v>
      </c>
      <c r="J50" s="157">
        <v>6650</v>
      </c>
      <c r="K50" s="160">
        <f t="shared" si="7"/>
        <v>0</v>
      </c>
      <c r="L50" s="192">
        <v>46210</v>
      </c>
      <c r="M50" s="164">
        <v>105</v>
      </c>
      <c r="N50" s="166">
        <f t="shared" si="2"/>
        <v>698250</v>
      </c>
      <c r="O50" s="164">
        <v>7133</v>
      </c>
      <c r="P50" s="178" t="s">
        <v>92</v>
      </c>
      <c r="Q50" s="156" t="s">
        <v>147</v>
      </c>
      <c r="R50" s="162"/>
    </row>
    <row r="51" spans="1:18" x14ac:dyDescent="0.25">
      <c r="A51" s="165">
        <v>46</v>
      </c>
      <c r="B51" s="180">
        <v>2056</v>
      </c>
      <c r="C51" s="190">
        <v>44701</v>
      </c>
      <c r="D51" s="177" t="s">
        <v>371</v>
      </c>
      <c r="E51" s="162">
        <v>82</v>
      </c>
      <c r="F51" s="159"/>
      <c r="G51" s="159"/>
      <c r="H51" s="160"/>
      <c r="I51" s="160">
        <v>330</v>
      </c>
      <c r="J51" s="157">
        <v>330</v>
      </c>
      <c r="K51" s="187">
        <f t="shared" si="7"/>
        <v>0</v>
      </c>
      <c r="L51" s="192">
        <v>46211</v>
      </c>
      <c r="M51" s="164">
        <v>83</v>
      </c>
      <c r="N51" s="166">
        <f t="shared" si="2"/>
        <v>27390</v>
      </c>
      <c r="O51" s="164">
        <v>7134</v>
      </c>
      <c r="P51" s="178" t="s">
        <v>92</v>
      </c>
      <c r="Q51" s="175" t="s">
        <v>147</v>
      </c>
      <c r="R51" s="162"/>
    </row>
    <row r="52" spans="1:18" x14ac:dyDescent="0.25">
      <c r="A52" s="165">
        <v>47</v>
      </c>
      <c r="B52" s="180">
        <v>2057</v>
      </c>
      <c r="C52" s="190">
        <v>44701</v>
      </c>
      <c r="D52" s="168" t="s">
        <v>396</v>
      </c>
      <c r="E52" s="162">
        <v>82</v>
      </c>
      <c r="F52" s="159"/>
      <c r="G52" s="159"/>
      <c r="H52" s="160"/>
      <c r="I52" s="160">
        <v>260</v>
      </c>
      <c r="J52" s="157">
        <v>260</v>
      </c>
      <c r="K52" s="187">
        <f t="shared" si="7"/>
        <v>0</v>
      </c>
      <c r="L52" s="192">
        <v>46211</v>
      </c>
      <c r="M52" s="164">
        <v>83</v>
      </c>
      <c r="N52" s="166">
        <f t="shared" si="2"/>
        <v>21580</v>
      </c>
      <c r="O52" s="164">
        <v>7134</v>
      </c>
      <c r="P52" s="178" t="s">
        <v>92</v>
      </c>
      <c r="Q52" s="175" t="s">
        <v>147</v>
      </c>
      <c r="R52" s="162"/>
    </row>
    <row r="53" spans="1:18" x14ac:dyDescent="0.25">
      <c r="A53" s="165">
        <v>48</v>
      </c>
      <c r="B53" s="165">
        <v>1032</v>
      </c>
      <c r="C53" s="190">
        <v>44704</v>
      </c>
      <c r="D53" s="182" t="s">
        <v>246</v>
      </c>
      <c r="E53" s="189">
        <v>2245</v>
      </c>
      <c r="F53" s="186">
        <v>120</v>
      </c>
      <c r="G53" s="186">
        <v>120</v>
      </c>
      <c r="H53" s="187">
        <f t="shared" ref="H53:H66" si="8">F53-G53</f>
        <v>0</v>
      </c>
      <c r="I53" s="187">
        <f t="shared" ref="I53:I66" si="9">F53*25</f>
        <v>3000</v>
      </c>
      <c r="J53" s="193">
        <v>3000</v>
      </c>
      <c r="K53" s="187">
        <f t="shared" si="7"/>
        <v>0</v>
      </c>
      <c r="L53" s="192">
        <v>46220</v>
      </c>
      <c r="M53" s="164">
        <v>175.5</v>
      </c>
      <c r="N53" s="166">
        <f t="shared" si="2"/>
        <v>526500</v>
      </c>
      <c r="O53" s="164">
        <v>7145</v>
      </c>
      <c r="P53" s="189" t="s">
        <v>359</v>
      </c>
      <c r="Q53" s="156" t="s">
        <v>397</v>
      </c>
      <c r="R53" s="162"/>
    </row>
    <row r="54" spans="1:18" x14ac:dyDescent="0.25">
      <c r="A54" s="165">
        <v>49</v>
      </c>
      <c r="B54" s="165">
        <v>2019</v>
      </c>
      <c r="C54" s="190">
        <v>44705</v>
      </c>
      <c r="D54" s="182" t="s">
        <v>341</v>
      </c>
      <c r="E54" s="162">
        <v>239</v>
      </c>
      <c r="F54" s="159">
        <v>20</v>
      </c>
      <c r="G54" s="159">
        <v>20</v>
      </c>
      <c r="H54" s="187">
        <f t="shared" si="8"/>
        <v>0</v>
      </c>
      <c r="I54" s="187">
        <f t="shared" si="9"/>
        <v>500</v>
      </c>
      <c r="J54" s="157">
        <v>500</v>
      </c>
      <c r="K54" s="187">
        <f t="shared" si="7"/>
        <v>0</v>
      </c>
      <c r="L54" s="192">
        <v>46228</v>
      </c>
      <c r="M54" s="164">
        <v>180</v>
      </c>
      <c r="N54" s="166">
        <f t="shared" si="2"/>
        <v>90000</v>
      </c>
      <c r="O54" s="164">
        <v>7141</v>
      </c>
      <c r="P54" s="185" t="s">
        <v>43</v>
      </c>
      <c r="Q54" s="156" t="s">
        <v>368</v>
      </c>
      <c r="R54" s="162"/>
    </row>
    <row r="55" spans="1:18" x14ac:dyDescent="0.25">
      <c r="A55" s="165">
        <v>50</v>
      </c>
      <c r="B55" s="191">
        <v>1032</v>
      </c>
      <c r="C55" s="190">
        <v>44705</v>
      </c>
      <c r="D55" s="188" t="s">
        <v>188</v>
      </c>
      <c r="E55" s="162">
        <v>239</v>
      </c>
      <c r="F55" s="159">
        <v>120</v>
      </c>
      <c r="G55" s="159">
        <v>120</v>
      </c>
      <c r="H55" s="187">
        <f t="shared" si="8"/>
        <v>0</v>
      </c>
      <c r="I55" s="187">
        <f t="shared" si="9"/>
        <v>3000</v>
      </c>
      <c r="J55" s="157">
        <v>3000</v>
      </c>
      <c r="K55" s="187">
        <f t="shared" si="7"/>
        <v>0</v>
      </c>
      <c r="L55" s="192">
        <v>46224</v>
      </c>
      <c r="M55" s="164">
        <v>180</v>
      </c>
      <c r="N55" s="166">
        <f t="shared" si="2"/>
        <v>540000</v>
      </c>
      <c r="O55" s="164">
        <v>7140</v>
      </c>
      <c r="P55" s="185" t="s">
        <v>43</v>
      </c>
      <c r="Q55" s="183" t="s">
        <v>368</v>
      </c>
      <c r="R55" s="162"/>
    </row>
    <row r="56" spans="1:18" x14ac:dyDescent="0.25">
      <c r="A56" s="165">
        <v>51</v>
      </c>
      <c r="B56" s="191">
        <v>1032</v>
      </c>
      <c r="C56" s="190">
        <v>44705</v>
      </c>
      <c r="D56" s="188" t="s">
        <v>188</v>
      </c>
      <c r="E56" s="162">
        <v>469</v>
      </c>
      <c r="F56" s="159">
        <v>85</v>
      </c>
      <c r="G56" s="159">
        <v>85</v>
      </c>
      <c r="H56" s="187">
        <f t="shared" si="8"/>
        <v>0</v>
      </c>
      <c r="I56" s="187">
        <f t="shared" si="9"/>
        <v>2125</v>
      </c>
      <c r="J56" s="157">
        <v>2125</v>
      </c>
      <c r="K56" s="187">
        <f t="shared" si="7"/>
        <v>0</v>
      </c>
      <c r="L56" s="192">
        <v>46225</v>
      </c>
      <c r="M56" s="164">
        <v>180</v>
      </c>
      <c r="N56" s="166">
        <f t="shared" si="2"/>
        <v>382500</v>
      </c>
      <c r="O56" s="164">
        <v>7136</v>
      </c>
      <c r="P56" s="185" t="s">
        <v>27</v>
      </c>
      <c r="Q56" s="156" t="s">
        <v>368</v>
      </c>
      <c r="R56" s="162"/>
    </row>
    <row r="57" spans="1:18" x14ac:dyDescent="0.25">
      <c r="A57" s="165">
        <v>52</v>
      </c>
      <c r="B57" s="165">
        <v>5005</v>
      </c>
      <c r="C57" s="190">
        <v>44705</v>
      </c>
      <c r="D57" s="154" t="s">
        <v>218</v>
      </c>
      <c r="E57" s="162">
        <v>469</v>
      </c>
      <c r="F57" s="159">
        <v>40</v>
      </c>
      <c r="G57" s="159">
        <v>40</v>
      </c>
      <c r="H57" s="187">
        <f t="shared" si="8"/>
        <v>0</v>
      </c>
      <c r="I57" s="187">
        <f t="shared" si="9"/>
        <v>1000</v>
      </c>
      <c r="J57" s="157">
        <v>1000</v>
      </c>
      <c r="K57" s="187">
        <f t="shared" si="7"/>
        <v>0</v>
      </c>
      <c r="L57" s="192">
        <v>46232</v>
      </c>
      <c r="M57" s="164">
        <v>222</v>
      </c>
      <c r="N57" s="166">
        <f t="shared" si="2"/>
        <v>222000</v>
      </c>
      <c r="O57" s="164">
        <v>7147</v>
      </c>
      <c r="P57" s="185" t="s">
        <v>27</v>
      </c>
      <c r="Q57" s="183" t="s">
        <v>368</v>
      </c>
      <c r="R57" s="162"/>
    </row>
    <row r="58" spans="1:18" x14ac:dyDescent="0.25">
      <c r="A58" s="165">
        <v>53</v>
      </c>
      <c r="B58" s="165">
        <v>2002</v>
      </c>
      <c r="C58" s="190">
        <v>44705</v>
      </c>
      <c r="D58" s="188" t="s">
        <v>361</v>
      </c>
      <c r="E58" s="162">
        <v>469</v>
      </c>
      <c r="F58" s="159">
        <v>20</v>
      </c>
      <c r="G58" s="159">
        <v>20</v>
      </c>
      <c r="H58" s="187">
        <f t="shared" si="8"/>
        <v>0</v>
      </c>
      <c r="I58" s="187">
        <f t="shared" si="9"/>
        <v>500</v>
      </c>
      <c r="J58" s="157">
        <v>497</v>
      </c>
      <c r="K58" s="187">
        <f t="shared" si="7"/>
        <v>3</v>
      </c>
      <c r="L58" s="192">
        <v>46229</v>
      </c>
      <c r="M58" s="164">
        <v>198</v>
      </c>
      <c r="N58" s="166">
        <f t="shared" si="2"/>
        <v>98406</v>
      </c>
      <c r="O58" s="164">
        <v>7146</v>
      </c>
      <c r="P58" s="185" t="s">
        <v>27</v>
      </c>
      <c r="Q58" s="183" t="s">
        <v>368</v>
      </c>
      <c r="R58" s="162"/>
    </row>
    <row r="59" spans="1:18" x14ac:dyDescent="0.25">
      <c r="A59" s="165">
        <v>54</v>
      </c>
      <c r="B59" s="165">
        <v>1107</v>
      </c>
      <c r="C59" s="190">
        <v>44705</v>
      </c>
      <c r="D59" s="188" t="s">
        <v>84</v>
      </c>
      <c r="E59" s="162">
        <v>83</v>
      </c>
      <c r="F59" s="159">
        <v>351</v>
      </c>
      <c r="G59" s="159">
        <v>351</v>
      </c>
      <c r="H59" s="187">
        <f t="shared" si="8"/>
        <v>0</v>
      </c>
      <c r="I59" s="187">
        <f t="shared" si="9"/>
        <v>8775</v>
      </c>
      <c r="J59" s="157">
        <v>8775</v>
      </c>
      <c r="K59" s="187">
        <f t="shared" si="7"/>
        <v>0</v>
      </c>
      <c r="L59" s="192">
        <v>46227</v>
      </c>
      <c r="M59" s="164">
        <v>107</v>
      </c>
      <c r="N59" s="166">
        <f t="shared" si="2"/>
        <v>938925</v>
      </c>
      <c r="O59" s="164">
        <v>7138</v>
      </c>
      <c r="P59" s="189" t="s">
        <v>92</v>
      </c>
      <c r="Q59" s="156" t="s">
        <v>263</v>
      </c>
      <c r="R59" s="162"/>
    </row>
    <row r="60" spans="1:18" x14ac:dyDescent="0.25">
      <c r="A60" s="165">
        <v>55</v>
      </c>
      <c r="B60" s="191">
        <v>9461</v>
      </c>
      <c r="C60" s="190">
        <v>44705</v>
      </c>
      <c r="D60" s="188" t="s">
        <v>358</v>
      </c>
      <c r="E60" s="162">
        <v>83</v>
      </c>
      <c r="F60" s="159">
        <v>40</v>
      </c>
      <c r="G60" s="159">
        <v>40</v>
      </c>
      <c r="H60" s="160">
        <f t="shared" si="8"/>
        <v>0</v>
      </c>
      <c r="I60" s="160">
        <f t="shared" si="9"/>
        <v>1000</v>
      </c>
      <c r="J60" s="157">
        <v>1000</v>
      </c>
      <c r="K60" s="160">
        <f t="shared" si="7"/>
        <v>0</v>
      </c>
      <c r="L60" s="192">
        <v>46231</v>
      </c>
      <c r="M60" s="164">
        <v>135</v>
      </c>
      <c r="N60" s="166">
        <f t="shared" si="2"/>
        <v>135000</v>
      </c>
      <c r="O60" s="164">
        <v>7139</v>
      </c>
      <c r="P60" s="189" t="s">
        <v>92</v>
      </c>
      <c r="Q60" s="183" t="s">
        <v>263</v>
      </c>
      <c r="R60" s="162"/>
    </row>
    <row r="61" spans="1:18" x14ac:dyDescent="0.25">
      <c r="A61" s="165">
        <v>56</v>
      </c>
      <c r="B61" s="191">
        <v>2002</v>
      </c>
      <c r="C61" s="190">
        <v>44705</v>
      </c>
      <c r="D61" s="188" t="s">
        <v>361</v>
      </c>
      <c r="E61" s="162">
        <v>84</v>
      </c>
      <c r="F61" s="159">
        <v>100</v>
      </c>
      <c r="G61" s="159">
        <v>100</v>
      </c>
      <c r="H61" s="160">
        <f t="shared" si="8"/>
        <v>0</v>
      </c>
      <c r="I61" s="160">
        <f t="shared" si="9"/>
        <v>2500</v>
      </c>
      <c r="J61" s="157">
        <v>2500</v>
      </c>
      <c r="K61" s="160">
        <f t="shared" si="7"/>
        <v>0</v>
      </c>
      <c r="L61" s="192">
        <v>46233</v>
      </c>
      <c r="M61" s="164">
        <v>198</v>
      </c>
      <c r="N61" s="166">
        <f t="shared" si="2"/>
        <v>495000</v>
      </c>
      <c r="O61" s="164">
        <v>7137</v>
      </c>
      <c r="P61" s="189" t="s">
        <v>92</v>
      </c>
      <c r="Q61" s="156" t="s">
        <v>103</v>
      </c>
      <c r="R61" s="162"/>
    </row>
    <row r="62" spans="1:18" x14ac:dyDescent="0.25">
      <c r="A62" s="165">
        <v>57</v>
      </c>
      <c r="B62" s="165">
        <v>1107</v>
      </c>
      <c r="C62" s="190">
        <v>44707</v>
      </c>
      <c r="D62" s="188" t="s">
        <v>84</v>
      </c>
      <c r="E62" s="162">
        <v>85</v>
      </c>
      <c r="F62" s="159">
        <v>182</v>
      </c>
      <c r="G62" s="159">
        <v>182</v>
      </c>
      <c r="H62" s="160">
        <f t="shared" si="8"/>
        <v>0</v>
      </c>
      <c r="I62" s="160">
        <f t="shared" si="9"/>
        <v>4550</v>
      </c>
      <c r="J62" s="157">
        <v>4550</v>
      </c>
      <c r="K62" s="160">
        <f t="shared" si="7"/>
        <v>0</v>
      </c>
      <c r="L62" s="192">
        <v>46227</v>
      </c>
      <c r="M62" s="164">
        <v>107</v>
      </c>
      <c r="N62" s="166">
        <f t="shared" si="2"/>
        <v>486850</v>
      </c>
      <c r="O62" s="164">
        <v>7144</v>
      </c>
      <c r="P62" s="189" t="s">
        <v>92</v>
      </c>
      <c r="Q62" s="156" t="s">
        <v>142</v>
      </c>
      <c r="R62" s="162"/>
    </row>
    <row r="63" spans="1:18" x14ac:dyDescent="0.25">
      <c r="A63" s="165">
        <v>58</v>
      </c>
      <c r="B63" s="191">
        <v>1032</v>
      </c>
      <c r="C63" s="190">
        <v>44707</v>
      </c>
      <c r="D63" s="188" t="s">
        <v>188</v>
      </c>
      <c r="E63" s="162">
        <v>470</v>
      </c>
      <c r="F63" s="159">
        <v>187</v>
      </c>
      <c r="G63" s="159">
        <v>187</v>
      </c>
      <c r="H63" s="160">
        <f t="shared" si="8"/>
        <v>0</v>
      </c>
      <c r="I63" s="160">
        <f t="shared" si="9"/>
        <v>4675</v>
      </c>
      <c r="J63" s="157">
        <v>4675</v>
      </c>
      <c r="K63" s="160">
        <f t="shared" si="7"/>
        <v>0</v>
      </c>
      <c r="L63" s="192">
        <v>46226</v>
      </c>
      <c r="M63" s="164">
        <v>178.5</v>
      </c>
      <c r="N63" s="166">
        <f t="shared" si="2"/>
        <v>834487.5</v>
      </c>
      <c r="O63" s="164">
        <v>7142</v>
      </c>
      <c r="P63" s="185" t="s">
        <v>27</v>
      </c>
      <c r="Q63" s="156" t="s">
        <v>134</v>
      </c>
      <c r="R63" s="162"/>
    </row>
    <row r="64" spans="1:18" x14ac:dyDescent="0.25">
      <c r="A64" s="165">
        <v>55</v>
      </c>
      <c r="B64" s="191">
        <v>2002</v>
      </c>
      <c r="C64" s="190">
        <v>44707</v>
      </c>
      <c r="D64" s="188" t="s">
        <v>361</v>
      </c>
      <c r="E64" s="162">
        <v>470</v>
      </c>
      <c r="F64" s="159">
        <v>25</v>
      </c>
      <c r="G64" s="159">
        <v>25</v>
      </c>
      <c r="H64" s="160">
        <f t="shared" si="8"/>
        <v>0</v>
      </c>
      <c r="I64" s="160">
        <f t="shared" si="9"/>
        <v>625</v>
      </c>
      <c r="J64" s="157">
        <v>625</v>
      </c>
      <c r="K64" s="160">
        <f t="shared" si="7"/>
        <v>0</v>
      </c>
      <c r="L64" s="192">
        <v>46230</v>
      </c>
      <c r="M64" s="164">
        <v>198</v>
      </c>
      <c r="N64" s="166">
        <f t="shared" si="2"/>
        <v>123750</v>
      </c>
      <c r="O64" s="164">
        <v>7143</v>
      </c>
      <c r="P64" s="185" t="s">
        <v>27</v>
      </c>
      <c r="Q64" s="183" t="s">
        <v>134</v>
      </c>
      <c r="R64" s="162"/>
    </row>
    <row r="65" spans="1:18" x14ac:dyDescent="0.25">
      <c r="A65" s="165">
        <v>56</v>
      </c>
      <c r="B65" s="191">
        <v>1032</v>
      </c>
      <c r="C65" s="190">
        <v>44708</v>
      </c>
      <c r="D65" s="188" t="s">
        <v>188</v>
      </c>
      <c r="E65" s="162">
        <v>2252</v>
      </c>
      <c r="F65" s="159">
        <v>220</v>
      </c>
      <c r="G65" s="159">
        <v>220</v>
      </c>
      <c r="H65" s="160">
        <f t="shared" si="8"/>
        <v>0</v>
      </c>
      <c r="I65" s="160">
        <f t="shared" si="9"/>
        <v>5500</v>
      </c>
      <c r="J65" s="157">
        <v>5500</v>
      </c>
      <c r="K65" s="160">
        <f t="shared" si="7"/>
        <v>0</v>
      </c>
      <c r="L65" s="167">
        <v>46234</v>
      </c>
      <c r="M65" s="164">
        <v>177</v>
      </c>
      <c r="N65" s="166">
        <f t="shared" si="2"/>
        <v>973500</v>
      </c>
      <c r="O65" s="164">
        <v>7151</v>
      </c>
      <c r="P65" s="189" t="s">
        <v>359</v>
      </c>
      <c r="Q65" s="156" t="s">
        <v>389</v>
      </c>
      <c r="R65" s="162"/>
    </row>
    <row r="66" spans="1:18" x14ac:dyDescent="0.25">
      <c r="A66" s="165">
        <v>57</v>
      </c>
      <c r="B66" s="191">
        <v>1107</v>
      </c>
      <c r="C66" s="190">
        <v>44708</v>
      </c>
      <c r="D66" s="188" t="s">
        <v>84</v>
      </c>
      <c r="E66" s="162">
        <v>86</v>
      </c>
      <c r="F66" s="159">
        <v>175</v>
      </c>
      <c r="G66" s="159">
        <v>175</v>
      </c>
      <c r="H66" s="160">
        <f t="shared" si="8"/>
        <v>0</v>
      </c>
      <c r="I66" s="160">
        <f t="shared" si="9"/>
        <v>4375</v>
      </c>
      <c r="J66" s="157">
        <v>4375</v>
      </c>
      <c r="K66" s="160">
        <f t="shared" si="7"/>
        <v>0</v>
      </c>
      <c r="L66" s="167">
        <v>46235</v>
      </c>
      <c r="M66" s="164">
        <v>107</v>
      </c>
      <c r="N66" s="166">
        <f t="shared" si="2"/>
        <v>468125</v>
      </c>
      <c r="O66" s="164">
        <v>7153</v>
      </c>
      <c r="P66" s="189" t="s">
        <v>92</v>
      </c>
      <c r="Q66" s="156" t="s">
        <v>125</v>
      </c>
      <c r="R66" s="162"/>
    </row>
    <row r="67" spans="1:18" x14ac:dyDescent="0.25">
      <c r="A67" s="165">
        <v>58</v>
      </c>
      <c r="B67" s="165">
        <v>9420</v>
      </c>
      <c r="C67" s="190">
        <v>44708</v>
      </c>
      <c r="D67" s="188" t="s">
        <v>393</v>
      </c>
      <c r="E67" s="162">
        <v>86</v>
      </c>
      <c r="F67" s="159"/>
      <c r="G67" s="159"/>
      <c r="H67" s="160"/>
      <c r="I67" s="160">
        <v>194</v>
      </c>
      <c r="J67" s="157">
        <v>194</v>
      </c>
      <c r="K67" s="187">
        <f t="shared" si="7"/>
        <v>0</v>
      </c>
      <c r="L67" s="167">
        <v>46237</v>
      </c>
      <c r="M67" s="164">
        <v>89</v>
      </c>
      <c r="N67" s="166">
        <f t="shared" si="2"/>
        <v>17266</v>
      </c>
      <c r="O67" s="164">
        <v>7155</v>
      </c>
      <c r="P67" s="189" t="s">
        <v>92</v>
      </c>
      <c r="Q67" s="183" t="s">
        <v>125</v>
      </c>
      <c r="R67" s="162"/>
    </row>
    <row r="68" spans="1:18" x14ac:dyDescent="0.25">
      <c r="A68" s="165">
        <v>59</v>
      </c>
      <c r="B68" s="191">
        <v>4007</v>
      </c>
      <c r="C68" s="190">
        <v>44709</v>
      </c>
      <c r="D68" s="188" t="s">
        <v>266</v>
      </c>
      <c r="E68" s="189">
        <v>87902538</v>
      </c>
      <c r="F68" s="186">
        <v>400</v>
      </c>
      <c r="G68" s="186">
        <v>400</v>
      </c>
      <c r="H68" s="187">
        <f t="shared" ref="H68:H71" si="10">F68-G68</f>
        <v>0</v>
      </c>
      <c r="I68" s="187">
        <f t="shared" ref="I68:I71" si="11">F68*25</f>
        <v>10000</v>
      </c>
      <c r="J68" s="184">
        <v>10000</v>
      </c>
      <c r="K68" s="187">
        <f t="shared" si="7"/>
        <v>0</v>
      </c>
      <c r="L68" s="167">
        <v>46207</v>
      </c>
      <c r="M68" s="164">
        <v>12.5</v>
      </c>
      <c r="N68" s="166">
        <f t="shared" si="2"/>
        <v>125000</v>
      </c>
      <c r="O68" s="164">
        <v>7152</v>
      </c>
      <c r="P68" s="185" t="s">
        <v>378</v>
      </c>
      <c r="Q68" s="156" t="s">
        <v>384</v>
      </c>
      <c r="R68" s="162"/>
    </row>
    <row r="69" spans="1:18" x14ac:dyDescent="0.25">
      <c r="A69" s="165">
        <v>60</v>
      </c>
      <c r="B69" s="191">
        <v>1032</v>
      </c>
      <c r="C69" s="190">
        <v>44711</v>
      </c>
      <c r="D69" s="182" t="s">
        <v>246</v>
      </c>
      <c r="E69" s="162">
        <v>591</v>
      </c>
      <c r="F69" s="159">
        <v>178</v>
      </c>
      <c r="G69" s="159">
        <v>178</v>
      </c>
      <c r="H69" s="160">
        <f t="shared" si="10"/>
        <v>0</v>
      </c>
      <c r="I69" s="160">
        <f t="shared" si="11"/>
        <v>4450</v>
      </c>
      <c r="J69" s="157">
        <v>4450</v>
      </c>
      <c r="K69" s="160">
        <f t="shared" si="7"/>
        <v>0</v>
      </c>
      <c r="L69" s="192">
        <v>46238</v>
      </c>
      <c r="M69" s="164">
        <v>176</v>
      </c>
      <c r="N69" s="166">
        <f t="shared" si="2"/>
        <v>783200</v>
      </c>
      <c r="O69" s="164">
        <v>7156</v>
      </c>
      <c r="P69" s="185" t="s">
        <v>27</v>
      </c>
      <c r="Q69" s="156" t="s">
        <v>398</v>
      </c>
      <c r="R69" s="162"/>
    </row>
    <row r="70" spans="1:18" x14ac:dyDescent="0.25">
      <c r="A70" s="165">
        <v>61</v>
      </c>
      <c r="B70" s="191">
        <v>4028</v>
      </c>
      <c r="C70" s="190">
        <v>44711</v>
      </c>
      <c r="D70" s="154" t="s">
        <v>197</v>
      </c>
      <c r="E70" s="162">
        <v>591</v>
      </c>
      <c r="F70" s="159">
        <v>20</v>
      </c>
      <c r="G70" s="159">
        <v>20</v>
      </c>
      <c r="H70" s="160">
        <f t="shared" si="10"/>
        <v>0</v>
      </c>
      <c r="I70" s="160">
        <f t="shared" si="11"/>
        <v>500</v>
      </c>
      <c r="J70" s="157">
        <v>500</v>
      </c>
      <c r="K70" s="160">
        <f t="shared" si="7"/>
        <v>0</v>
      </c>
      <c r="L70" s="192">
        <v>46238</v>
      </c>
      <c r="M70" s="164">
        <v>180</v>
      </c>
      <c r="N70" s="166">
        <f t="shared" si="2"/>
        <v>90000</v>
      </c>
      <c r="O70" s="164">
        <v>7156</v>
      </c>
      <c r="P70" s="185" t="s">
        <v>27</v>
      </c>
      <c r="Q70" s="183" t="s">
        <v>398</v>
      </c>
      <c r="R70" s="162"/>
    </row>
    <row r="71" spans="1:18" x14ac:dyDescent="0.25">
      <c r="A71" s="165">
        <v>62</v>
      </c>
      <c r="B71" s="191">
        <v>2019</v>
      </c>
      <c r="C71" s="190">
        <v>44711</v>
      </c>
      <c r="D71" s="182" t="s">
        <v>341</v>
      </c>
      <c r="E71" s="162">
        <v>591</v>
      </c>
      <c r="F71" s="159">
        <v>20</v>
      </c>
      <c r="G71" s="159">
        <v>20</v>
      </c>
      <c r="H71" s="160">
        <f t="shared" si="10"/>
        <v>0</v>
      </c>
      <c r="I71" s="160">
        <f t="shared" si="11"/>
        <v>500</v>
      </c>
      <c r="J71" s="157">
        <v>500</v>
      </c>
      <c r="K71" s="160">
        <f t="shared" si="7"/>
        <v>0</v>
      </c>
      <c r="L71" s="192">
        <v>46239</v>
      </c>
      <c r="M71" s="164">
        <v>169</v>
      </c>
      <c r="N71" s="166">
        <f t="shared" si="2"/>
        <v>84500</v>
      </c>
      <c r="O71" s="164">
        <v>7157</v>
      </c>
      <c r="P71" s="185" t="s">
        <v>27</v>
      </c>
      <c r="Q71" s="183" t="s">
        <v>398</v>
      </c>
      <c r="R71" s="162"/>
    </row>
    <row r="72" spans="1:18" x14ac:dyDescent="0.25">
      <c r="A72" s="27"/>
      <c r="B72" s="27"/>
      <c r="C72" s="28"/>
      <c r="D72" s="29"/>
      <c r="E72" s="30"/>
      <c r="F72" s="31"/>
      <c r="G72" s="31"/>
      <c r="H72" s="34"/>
      <c r="I72" s="32"/>
      <c r="J72" s="32"/>
      <c r="K72" s="32"/>
      <c r="L72" s="121"/>
      <c r="M72" s="121"/>
      <c r="N72" s="32">
        <f>SUM(N6:N71)</f>
        <v>23566954.5</v>
      </c>
      <c r="O72" s="32"/>
      <c r="P72" s="32"/>
      <c r="Q72" s="32"/>
      <c r="R72" s="67"/>
    </row>
  </sheetData>
  <autoFilter ref="D1:D72"/>
  <mergeCells count="4">
    <mergeCell ref="A1:R1"/>
    <mergeCell ref="A3:R3"/>
    <mergeCell ref="A4:R4"/>
    <mergeCell ref="A2:R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B1" workbookViewId="0">
      <pane ySplit="1" topLeftCell="A29" activePane="bottomLeft" state="frozen"/>
      <selection pane="bottomLeft" activeCell="F44" sqref="F44"/>
    </sheetView>
  </sheetViews>
  <sheetFormatPr defaultRowHeight="15" x14ac:dyDescent="0.25"/>
  <cols>
    <col min="1" max="1" width="3" bestFit="1" customWidth="1"/>
    <col min="2" max="2" width="5.5703125" bestFit="1" customWidth="1"/>
    <col min="3" max="3" width="12.42578125" bestFit="1" customWidth="1"/>
    <col min="4" max="4" width="32.28515625" bestFit="1" customWidth="1"/>
    <col min="5" max="5" width="9" bestFit="1" customWidth="1"/>
    <col min="6" max="6" width="8.140625" bestFit="1" customWidth="1"/>
    <col min="12" max="12" width="11.85546875" bestFit="1" customWidth="1"/>
    <col min="14" max="14" width="11.5703125" bestFit="1" customWidth="1"/>
    <col min="16" max="16" width="15.42578125" bestFit="1" customWidth="1"/>
    <col min="17" max="17" width="15.7109375" bestFit="1" customWidth="1"/>
  </cols>
  <sheetData>
    <row r="1" spans="1:18" ht="30.75" thickBot="1" x14ac:dyDescent="0.3">
      <c r="A1" s="1" t="s">
        <v>3</v>
      </c>
      <c r="B1" s="1" t="s">
        <v>327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3" t="s">
        <v>19</v>
      </c>
    </row>
    <row r="2" spans="1:18" x14ac:dyDescent="0.25">
      <c r="A2" s="191">
        <v>1</v>
      </c>
      <c r="B2" s="191">
        <v>1032</v>
      </c>
      <c r="C2" s="190">
        <v>44713</v>
      </c>
      <c r="D2" s="188" t="s">
        <v>188</v>
      </c>
      <c r="E2" s="186">
        <v>241</v>
      </c>
      <c r="F2" s="186">
        <v>87</v>
      </c>
      <c r="G2" s="186">
        <v>87</v>
      </c>
      <c r="H2" s="187">
        <f>F2-G2</f>
        <v>0</v>
      </c>
      <c r="I2" s="187">
        <f t="shared" ref="I2:I14" si="0">F2*25</f>
        <v>2175</v>
      </c>
      <c r="J2" s="187">
        <v>2175</v>
      </c>
      <c r="K2" s="22">
        <f t="shared" ref="K2:K24" si="1">I2-J2</f>
        <v>0</v>
      </c>
      <c r="L2" s="68">
        <v>46243</v>
      </c>
      <c r="M2" s="164">
        <v>175</v>
      </c>
      <c r="N2" s="166">
        <f>J2*M2</f>
        <v>380625</v>
      </c>
      <c r="O2" s="164">
        <v>7158</v>
      </c>
      <c r="P2" s="185" t="s">
        <v>43</v>
      </c>
      <c r="Q2" s="186" t="s">
        <v>399</v>
      </c>
      <c r="R2" s="120"/>
    </row>
    <row r="3" spans="1:18" x14ac:dyDescent="0.25">
      <c r="A3" s="191">
        <v>2</v>
      </c>
      <c r="B3" s="191">
        <v>2019</v>
      </c>
      <c r="C3" s="190">
        <v>44713</v>
      </c>
      <c r="D3" s="182" t="s">
        <v>341</v>
      </c>
      <c r="E3" s="186">
        <v>20</v>
      </c>
      <c r="F3" s="186">
        <v>20</v>
      </c>
      <c r="G3" s="186">
        <v>20</v>
      </c>
      <c r="H3" s="187">
        <f t="shared" ref="H3:H22" si="2">F3-G3</f>
        <v>0</v>
      </c>
      <c r="I3" s="187">
        <f t="shared" si="0"/>
        <v>500</v>
      </c>
      <c r="J3" s="187">
        <v>500</v>
      </c>
      <c r="K3" s="22">
        <f t="shared" si="1"/>
        <v>0</v>
      </c>
      <c r="L3" s="68">
        <v>46244</v>
      </c>
      <c r="M3" s="164">
        <v>168</v>
      </c>
      <c r="N3" s="166">
        <f t="shared" ref="N3:N43" si="3">J3*M3</f>
        <v>84000</v>
      </c>
      <c r="O3" s="164">
        <v>7159</v>
      </c>
      <c r="P3" s="185" t="s">
        <v>43</v>
      </c>
      <c r="Q3" s="186" t="s">
        <v>399</v>
      </c>
      <c r="R3" s="56"/>
    </row>
    <row r="4" spans="1:18" x14ac:dyDescent="0.25">
      <c r="A4" s="191">
        <v>3</v>
      </c>
      <c r="B4" s="191">
        <v>9461</v>
      </c>
      <c r="C4" s="190">
        <v>44713</v>
      </c>
      <c r="D4" s="188" t="s">
        <v>358</v>
      </c>
      <c r="E4" s="189">
        <v>87</v>
      </c>
      <c r="F4" s="186">
        <v>20</v>
      </c>
      <c r="G4" s="186">
        <v>20</v>
      </c>
      <c r="H4" s="187">
        <f t="shared" si="2"/>
        <v>0</v>
      </c>
      <c r="I4" s="187">
        <f t="shared" si="0"/>
        <v>500</v>
      </c>
      <c r="J4" s="187">
        <v>500</v>
      </c>
      <c r="K4" s="22">
        <f t="shared" si="1"/>
        <v>0</v>
      </c>
      <c r="L4" s="68">
        <v>46245</v>
      </c>
      <c r="M4" s="164">
        <v>135</v>
      </c>
      <c r="N4" s="166">
        <f t="shared" si="3"/>
        <v>67500</v>
      </c>
      <c r="O4" s="164">
        <v>7160</v>
      </c>
      <c r="P4" s="189" t="s">
        <v>92</v>
      </c>
      <c r="Q4" s="186" t="s">
        <v>89</v>
      </c>
      <c r="R4" s="189"/>
    </row>
    <row r="5" spans="1:18" x14ac:dyDescent="0.25">
      <c r="A5" s="191">
        <v>4</v>
      </c>
      <c r="B5" s="191">
        <v>1004</v>
      </c>
      <c r="C5" s="190">
        <v>44713</v>
      </c>
      <c r="D5" s="188" t="s">
        <v>346</v>
      </c>
      <c r="E5" s="189">
        <v>87</v>
      </c>
      <c r="F5" s="186">
        <v>32</v>
      </c>
      <c r="G5" s="186">
        <v>32</v>
      </c>
      <c r="H5" s="187">
        <f t="shared" si="2"/>
        <v>0</v>
      </c>
      <c r="I5" s="187">
        <f t="shared" si="0"/>
        <v>800</v>
      </c>
      <c r="J5" s="187">
        <v>800</v>
      </c>
      <c r="K5" s="22">
        <f t="shared" si="1"/>
        <v>0</v>
      </c>
      <c r="L5" s="129">
        <v>46246</v>
      </c>
      <c r="M5" s="164">
        <v>248</v>
      </c>
      <c r="N5" s="166">
        <f t="shared" si="3"/>
        <v>198400</v>
      </c>
      <c r="O5" s="164">
        <v>7161</v>
      </c>
      <c r="P5" s="189" t="s">
        <v>92</v>
      </c>
      <c r="Q5" s="186" t="s">
        <v>89</v>
      </c>
      <c r="R5" s="189"/>
    </row>
    <row r="6" spans="1:18" x14ac:dyDescent="0.25">
      <c r="A6" s="191">
        <v>5</v>
      </c>
      <c r="B6" s="191">
        <v>1044</v>
      </c>
      <c r="C6" s="190">
        <v>44713</v>
      </c>
      <c r="D6" s="188" t="s">
        <v>363</v>
      </c>
      <c r="E6" s="189">
        <v>87</v>
      </c>
      <c r="F6" s="186">
        <v>20</v>
      </c>
      <c r="G6" s="186">
        <v>20</v>
      </c>
      <c r="H6" s="187">
        <f t="shared" si="2"/>
        <v>0</v>
      </c>
      <c r="I6" s="187">
        <f t="shared" si="0"/>
        <v>500</v>
      </c>
      <c r="J6" s="187">
        <v>500</v>
      </c>
      <c r="K6" s="22">
        <f t="shared" si="1"/>
        <v>0</v>
      </c>
      <c r="L6" s="129">
        <v>46246</v>
      </c>
      <c r="M6" s="164">
        <v>242</v>
      </c>
      <c r="N6" s="166">
        <f t="shared" si="3"/>
        <v>121000</v>
      </c>
      <c r="O6" s="164">
        <v>7161</v>
      </c>
      <c r="P6" s="189" t="s">
        <v>92</v>
      </c>
      <c r="Q6" s="186" t="s">
        <v>89</v>
      </c>
      <c r="R6" s="189"/>
    </row>
    <row r="7" spans="1:18" x14ac:dyDescent="0.25">
      <c r="A7" s="191">
        <v>6</v>
      </c>
      <c r="B7" s="191">
        <v>1015</v>
      </c>
      <c r="C7" s="190">
        <v>44713</v>
      </c>
      <c r="D7" s="188" t="s">
        <v>376</v>
      </c>
      <c r="E7" s="189">
        <v>87</v>
      </c>
      <c r="F7" s="186">
        <v>10</v>
      </c>
      <c r="G7" s="186">
        <v>10</v>
      </c>
      <c r="H7" s="187">
        <f t="shared" si="2"/>
        <v>0</v>
      </c>
      <c r="I7" s="187">
        <f t="shared" si="0"/>
        <v>250</v>
      </c>
      <c r="J7" s="184">
        <v>250</v>
      </c>
      <c r="K7" s="187">
        <f t="shared" si="1"/>
        <v>0</v>
      </c>
      <c r="L7" s="129">
        <v>46246</v>
      </c>
      <c r="M7" s="164">
        <v>386</v>
      </c>
      <c r="N7" s="166">
        <f t="shared" si="3"/>
        <v>96500</v>
      </c>
      <c r="O7" s="164">
        <v>7161</v>
      </c>
      <c r="P7" s="189" t="s">
        <v>92</v>
      </c>
      <c r="Q7" s="186" t="s">
        <v>89</v>
      </c>
      <c r="R7" s="189"/>
    </row>
    <row r="8" spans="1:18" x14ac:dyDescent="0.25">
      <c r="A8" s="191">
        <v>7</v>
      </c>
      <c r="B8" s="191">
        <v>4007</v>
      </c>
      <c r="C8" s="190">
        <v>44714</v>
      </c>
      <c r="D8" s="188" t="s">
        <v>266</v>
      </c>
      <c r="E8" s="189">
        <v>87928193</v>
      </c>
      <c r="F8" s="186">
        <v>400</v>
      </c>
      <c r="G8" s="186">
        <v>400</v>
      </c>
      <c r="H8" s="187">
        <f t="shared" si="2"/>
        <v>0</v>
      </c>
      <c r="I8" s="187">
        <f t="shared" si="0"/>
        <v>10000</v>
      </c>
      <c r="J8" s="184">
        <v>10000</v>
      </c>
      <c r="K8" s="187">
        <f t="shared" si="1"/>
        <v>0</v>
      </c>
      <c r="L8" s="192">
        <v>46207</v>
      </c>
      <c r="M8" s="164">
        <v>12.5</v>
      </c>
      <c r="N8" s="166">
        <f t="shared" si="3"/>
        <v>125000</v>
      </c>
      <c r="O8" s="164">
        <v>7165</v>
      </c>
      <c r="P8" s="185" t="s">
        <v>378</v>
      </c>
      <c r="Q8" s="183" t="s">
        <v>395</v>
      </c>
      <c r="R8" s="189"/>
    </row>
    <row r="9" spans="1:18" x14ac:dyDescent="0.25">
      <c r="A9" s="191">
        <v>8</v>
      </c>
      <c r="B9" s="191">
        <v>1032</v>
      </c>
      <c r="C9" s="190">
        <v>44714</v>
      </c>
      <c r="D9" s="188" t="s">
        <v>188</v>
      </c>
      <c r="E9" s="189">
        <v>471</v>
      </c>
      <c r="F9" s="186">
        <v>108</v>
      </c>
      <c r="G9" s="186">
        <v>108</v>
      </c>
      <c r="H9" s="187">
        <f t="shared" si="2"/>
        <v>0</v>
      </c>
      <c r="I9" s="187">
        <f t="shared" si="0"/>
        <v>2700</v>
      </c>
      <c r="J9" s="184">
        <v>2700</v>
      </c>
      <c r="K9" s="187">
        <f t="shared" si="1"/>
        <v>0</v>
      </c>
      <c r="L9" s="192">
        <v>46248</v>
      </c>
      <c r="M9" s="164">
        <v>175</v>
      </c>
      <c r="N9" s="166">
        <f t="shared" si="3"/>
        <v>472500</v>
      </c>
      <c r="O9" s="164">
        <v>7168</v>
      </c>
      <c r="P9" s="185" t="s">
        <v>27</v>
      </c>
      <c r="Q9" s="183" t="s">
        <v>147</v>
      </c>
      <c r="R9" s="189"/>
    </row>
    <row r="10" spans="1:18" x14ac:dyDescent="0.25">
      <c r="A10" s="191">
        <v>9</v>
      </c>
      <c r="B10" s="191">
        <v>1032</v>
      </c>
      <c r="C10" s="190">
        <v>44714</v>
      </c>
      <c r="D10" s="188" t="s">
        <v>188</v>
      </c>
      <c r="E10" s="189">
        <v>592</v>
      </c>
      <c r="F10" s="186">
        <v>105</v>
      </c>
      <c r="G10" s="186">
        <v>105</v>
      </c>
      <c r="H10" s="187">
        <f t="shared" si="2"/>
        <v>0</v>
      </c>
      <c r="I10" s="187">
        <f t="shared" si="0"/>
        <v>2625</v>
      </c>
      <c r="J10" s="184">
        <v>2625</v>
      </c>
      <c r="K10" s="187">
        <f t="shared" si="1"/>
        <v>0</v>
      </c>
      <c r="L10" s="192">
        <v>46248</v>
      </c>
      <c r="M10" s="164">
        <v>175</v>
      </c>
      <c r="N10" s="166">
        <f t="shared" si="3"/>
        <v>459375</v>
      </c>
      <c r="O10" s="164">
        <v>7167</v>
      </c>
      <c r="P10" s="185" t="s">
        <v>27</v>
      </c>
      <c r="Q10" s="183" t="s">
        <v>147</v>
      </c>
      <c r="R10" s="189"/>
    </row>
    <row r="11" spans="1:18" x14ac:dyDescent="0.25">
      <c r="A11" s="191">
        <v>10</v>
      </c>
      <c r="B11" s="191">
        <v>1032</v>
      </c>
      <c r="C11" s="190">
        <v>44715</v>
      </c>
      <c r="D11" s="188" t="s">
        <v>188</v>
      </c>
      <c r="E11" s="189">
        <v>2255</v>
      </c>
      <c r="F11" s="186">
        <v>240</v>
      </c>
      <c r="G11" s="186">
        <v>240</v>
      </c>
      <c r="H11" s="187">
        <f t="shared" si="2"/>
        <v>0</v>
      </c>
      <c r="I11" s="187">
        <f t="shared" si="0"/>
        <v>6000</v>
      </c>
      <c r="J11" s="184">
        <v>6000</v>
      </c>
      <c r="K11" s="187">
        <f t="shared" si="1"/>
        <v>0</v>
      </c>
      <c r="L11" s="192">
        <v>46247</v>
      </c>
      <c r="M11" s="164">
        <v>175</v>
      </c>
      <c r="N11" s="166">
        <f t="shared" si="3"/>
        <v>1050000</v>
      </c>
      <c r="O11" s="164">
        <v>7166</v>
      </c>
      <c r="P11" s="189" t="s">
        <v>359</v>
      </c>
      <c r="Q11" s="183" t="s">
        <v>171</v>
      </c>
      <c r="R11" s="189"/>
    </row>
    <row r="12" spans="1:18" x14ac:dyDescent="0.25">
      <c r="A12" s="191">
        <v>11</v>
      </c>
      <c r="B12" s="191">
        <v>4009</v>
      </c>
      <c r="C12" s="190">
        <v>44717</v>
      </c>
      <c r="D12" s="182" t="s">
        <v>246</v>
      </c>
      <c r="E12" s="189">
        <v>2257</v>
      </c>
      <c r="F12" s="186">
        <v>120</v>
      </c>
      <c r="G12" s="186">
        <v>120</v>
      </c>
      <c r="H12" s="187">
        <f t="shared" si="2"/>
        <v>0</v>
      </c>
      <c r="I12" s="184">
        <f t="shared" si="0"/>
        <v>3000</v>
      </c>
      <c r="J12" s="184">
        <v>3000</v>
      </c>
      <c r="K12" s="187">
        <f t="shared" si="1"/>
        <v>0</v>
      </c>
      <c r="L12" s="192">
        <v>46249</v>
      </c>
      <c r="M12" s="164">
        <v>175</v>
      </c>
      <c r="N12" s="166">
        <f t="shared" si="3"/>
        <v>525000</v>
      </c>
      <c r="O12" s="164">
        <v>7169</v>
      </c>
      <c r="P12" s="189" t="s">
        <v>359</v>
      </c>
      <c r="Q12" s="183" t="s">
        <v>397</v>
      </c>
      <c r="R12" s="189"/>
    </row>
    <row r="13" spans="1:18" x14ac:dyDescent="0.25">
      <c r="A13" s="191">
        <v>12</v>
      </c>
      <c r="B13" s="191">
        <v>4009</v>
      </c>
      <c r="C13" s="190">
        <v>44718</v>
      </c>
      <c r="D13" s="182" t="s">
        <v>246</v>
      </c>
      <c r="E13" s="189">
        <v>472</v>
      </c>
      <c r="F13" s="186">
        <v>90</v>
      </c>
      <c r="G13" s="186">
        <v>90</v>
      </c>
      <c r="H13" s="187">
        <f t="shared" si="2"/>
        <v>0</v>
      </c>
      <c r="I13" s="184">
        <f t="shared" si="0"/>
        <v>2250</v>
      </c>
      <c r="J13" s="184">
        <v>2250</v>
      </c>
      <c r="K13" s="187">
        <f t="shared" si="1"/>
        <v>0</v>
      </c>
      <c r="L13" s="192">
        <v>46251</v>
      </c>
      <c r="M13" s="164">
        <v>175</v>
      </c>
      <c r="N13" s="166">
        <f t="shared" si="3"/>
        <v>393750</v>
      </c>
      <c r="O13" s="164">
        <v>7170</v>
      </c>
      <c r="P13" s="185" t="s">
        <v>27</v>
      </c>
      <c r="Q13" s="183" t="s">
        <v>400</v>
      </c>
      <c r="R13" s="189"/>
    </row>
    <row r="14" spans="1:18" x14ac:dyDescent="0.25">
      <c r="A14" s="191">
        <v>13</v>
      </c>
      <c r="B14" s="191">
        <v>2019</v>
      </c>
      <c r="C14" s="190">
        <v>44718</v>
      </c>
      <c r="D14" s="182" t="s">
        <v>341</v>
      </c>
      <c r="E14" s="189">
        <v>472</v>
      </c>
      <c r="F14" s="186">
        <v>20</v>
      </c>
      <c r="G14" s="186">
        <v>20</v>
      </c>
      <c r="H14" s="187">
        <f t="shared" si="2"/>
        <v>0</v>
      </c>
      <c r="I14" s="184">
        <f t="shared" si="0"/>
        <v>500</v>
      </c>
      <c r="J14" s="184">
        <v>500</v>
      </c>
      <c r="K14" s="187">
        <f t="shared" si="1"/>
        <v>0</v>
      </c>
      <c r="L14" s="192">
        <v>46251</v>
      </c>
      <c r="M14" s="164">
        <v>170</v>
      </c>
      <c r="N14" s="166">
        <f t="shared" si="3"/>
        <v>85000</v>
      </c>
      <c r="O14" s="164">
        <v>7171</v>
      </c>
      <c r="P14" s="185" t="s">
        <v>27</v>
      </c>
      <c r="Q14" s="183" t="s">
        <v>400</v>
      </c>
      <c r="R14" s="189"/>
    </row>
    <row r="15" spans="1:18" x14ac:dyDescent="0.25">
      <c r="A15" s="191">
        <v>14</v>
      </c>
      <c r="B15" s="191">
        <v>1107</v>
      </c>
      <c r="C15" s="190">
        <v>44718</v>
      </c>
      <c r="D15" s="188" t="s">
        <v>84</v>
      </c>
      <c r="E15" s="189">
        <v>88</v>
      </c>
      <c r="F15" s="186">
        <v>320</v>
      </c>
      <c r="G15" s="186">
        <v>320</v>
      </c>
      <c r="H15" s="187">
        <f t="shared" si="2"/>
        <v>0</v>
      </c>
      <c r="I15" s="187">
        <f t="shared" ref="I15:I22" si="4">F15*25</f>
        <v>8000</v>
      </c>
      <c r="J15" s="184">
        <v>8000</v>
      </c>
      <c r="K15" s="187">
        <f t="shared" si="1"/>
        <v>0</v>
      </c>
      <c r="L15" s="192">
        <v>46253</v>
      </c>
      <c r="M15" s="192">
        <v>107</v>
      </c>
      <c r="N15" s="166">
        <f t="shared" si="3"/>
        <v>856000</v>
      </c>
      <c r="O15" s="164">
        <v>7173</v>
      </c>
      <c r="P15" s="189" t="s">
        <v>92</v>
      </c>
      <c r="Q15" s="183" t="s">
        <v>401</v>
      </c>
      <c r="R15" s="189"/>
    </row>
    <row r="16" spans="1:18" x14ac:dyDescent="0.25">
      <c r="A16" s="191">
        <v>15</v>
      </c>
      <c r="B16" s="191">
        <v>1054</v>
      </c>
      <c r="C16" s="190">
        <v>44718</v>
      </c>
      <c r="D16" s="182" t="s">
        <v>259</v>
      </c>
      <c r="E16" s="189">
        <v>88</v>
      </c>
      <c r="F16" s="186">
        <v>10</v>
      </c>
      <c r="G16" s="186">
        <v>10</v>
      </c>
      <c r="H16" s="187">
        <f t="shared" si="2"/>
        <v>0</v>
      </c>
      <c r="I16" s="187">
        <f t="shared" si="4"/>
        <v>250</v>
      </c>
      <c r="J16" s="184">
        <v>250</v>
      </c>
      <c r="K16" s="187">
        <f t="shared" si="1"/>
        <v>0</v>
      </c>
      <c r="L16" s="192">
        <v>46253</v>
      </c>
      <c r="M16" s="192">
        <v>386</v>
      </c>
      <c r="N16" s="166">
        <f t="shared" si="3"/>
        <v>96500</v>
      </c>
      <c r="O16" s="164">
        <v>7173</v>
      </c>
      <c r="P16" s="189" t="s">
        <v>92</v>
      </c>
      <c r="Q16" s="183" t="s">
        <v>401</v>
      </c>
      <c r="R16" s="189"/>
    </row>
    <row r="17" spans="1:18" x14ac:dyDescent="0.25">
      <c r="A17" s="191">
        <v>16</v>
      </c>
      <c r="B17" s="191">
        <v>2002</v>
      </c>
      <c r="C17" s="190">
        <v>44718</v>
      </c>
      <c r="D17" s="188" t="s">
        <v>361</v>
      </c>
      <c r="E17" s="189">
        <v>88</v>
      </c>
      <c r="F17" s="186">
        <v>100</v>
      </c>
      <c r="G17" s="186">
        <v>100</v>
      </c>
      <c r="H17" s="187">
        <f t="shared" si="2"/>
        <v>0</v>
      </c>
      <c r="I17" s="187">
        <f t="shared" si="4"/>
        <v>2500</v>
      </c>
      <c r="J17" s="184">
        <v>2500</v>
      </c>
      <c r="K17" s="187">
        <f t="shared" si="1"/>
        <v>0</v>
      </c>
      <c r="L17" s="192">
        <v>46252</v>
      </c>
      <c r="M17" s="192">
        <v>198</v>
      </c>
      <c r="N17" s="166">
        <f t="shared" si="3"/>
        <v>495000</v>
      </c>
      <c r="O17" s="164">
        <v>7172</v>
      </c>
      <c r="P17" s="189" t="s">
        <v>92</v>
      </c>
      <c r="Q17" s="183" t="s">
        <v>401</v>
      </c>
      <c r="R17" s="189"/>
    </row>
    <row r="18" spans="1:18" x14ac:dyDescent="0.25">
      <c r="A18" s="191">
        <v>17</v>
      </c>
      <c r="B18" s="191">
        <v>1032</v>
      </c>
      <c r="C18" s="190">
        <v>44721</v>
      </c>
      <c r="D18" s="188" t="s">
        <v>188</v>
      </c>
      <c r="E18" s="189">
        <v>247</v>
      </c>
      <c r="F18" s="186">
        <v>200</v>
      </c>
      <c r="G18" s="186">
        <v>200</v>
      </c>
      <c r="H18" s="187">
        <f t="shared" si="2"/>
        <v>0</v>
      </c>
      <c r="I18" s="187">
        <f t="shared" si="4"/>
        <v>5000</v>
      </c>
      <c r="J18" s="184">
        <v>5000</v>
      </c>
      <c r="K18" s="187">
        <f t="shared" si="1"/>
        <v>0</v>
      </c>
      <c r="L18" s="192">
        <v>46255</v>
      </c>
      <c r="M18" s="164">
        <v>179</v>
      </c>
      <c r="N18" s="166">
        <f t="shared" si="3"/>
        <v>895000</v>
      </c>
      <c r="O18" s="164">
        <v>7174</v>
      </c>
      <c r="P18" s="185" t="s">
        <v>43</v>
      </c>
      <c r="Q18" s="183" t="s">
        <v>374</v>
      </c>
      <c r="R18" s="189"/>
    </row>
    <row r="19" spans="1:18" x14ac:dyDescent="0.25">
      <c r="A19" s="191">
        <v>18</v>
      </c>
      <c r="B19" s="191">
        <v>4009</v>
      </c>
      <c r="C19" s="190">
        <v>44721</v>
      </c>
      <c r="D19" s="182" t="s">
        <v>246</v>
      </c>
      <c r="E19" s="189">
        <v>2262</v>
      </c>
      <c r="F19" s="186">
        <v>120</v>
      </c>
      <c r="G19" s="186">
        <v>120</v>
      </c>
      <c r="H19" s="187">
        <f t="shared" si="2"/>
        <v>0</v>
      </c>
      <c r="I19" s="187">
        <f t="shared" si="4"/>
        <v>3000</v>
      </c>
      <c r="J19" s="184">
        <v>3000</v>
      </c>
      <c r="K19" s="187">
        <f t="shared" si="1"/>
        <v>0</v>
      </c>
      <c r="L19" s="192">
        <v>46256</v>
      </c>
      <c r="M19" s="164">
        <v>174</v>
      </c>
      <c r="N19" s="166">
        <f t="shared" si="3"/>
        <v>522000</v>
      </c>
      <c r="O19" s="164">
        <v>7175</v>
      </c>
      <c r="P19" s="189" t="s">
        <v>359</v>
      </c>
      <c r="Q19" s="183" t="s">
        <v>402</v>
      </c>
      <c r="R19" s="189"/>
    </row>
    <row r="20" spans="1:18" x14ac:dyDescent="0.25">
      <c r="A20" s="191">
        <v>19</v>
      </c>
      <c r="B20" s="191">
        <v>1107</v>
      </c>
      <c r="C20" s="190">
        <v>44721</v>
      </c>
      <c r="D20" s="188" t="s">
        <v>84</v>
      </c>
      <c r="E20" s="189">
        <v>89</v>
      </c>
      <c r="F20" s="186">
        <v>296</v>
      </c>
      <c r="G20" s="186">
        <v>296</v>
      </c>
      <c r="H20" s="187">
        <f t="shared" si="2"/>
        <v>0</v>
      </c>
      <c r="I20" s="187">
        <f t="shared" si="4"/>
        <v>7400</v>
      </c>
      <c r="J20" s="184">
        <v>7400</v>
      </c>
      <c r="K20" s="187">
        <f t="shared" si="1"/>
        <v>0</v>
      </c>
      <c r="L20" s="192">
        <v>46259</v>
      </c>
      <c r="M20" s="164">
        <v>107</v>
      </c>
      <c r="N20" s="166">
        <f t="shared" si="3"/>
        <v>791800</v>
      </c>
      <c r="O20" s="164">
        <v>7178</v>
      </c>
      <c r="P20" s="189" t="s">
        <v>92</v>
      </c>
      <c r="Q20" s="183" t="s">
        <v>404</v>
      </c>
      <c r="R20" s="189"/>
    </row>
    <row r="21" spans="1:18" x14ac:dyDescent="0.25">
      <c r="A21" s="191">
        <v>20</v>
      </c>
      <c r="B21" s="191">
        <v>1093</v>
      </c>
      <c r="C21" s="190">
        <v>44721</v>
      </c>
      <c r="D21" s="188" t="s">
        <v>277</v>
      </c>
      <c r="E21" s="189">
        <v>89</v>
      </c>
      <c r="F21" s="186">
        <v>20</v>
      </c>
      <c r="G21" s="186">
        <v>20</v>
      </c>
      <c r="H21" s="187">
        <f t="shared" si="2"/>
        <v>0</v>
      </c>
      <c r="I21" s="187">
        <f t="shared" si="4"/>
        <v>500</v>
      </c>
      <c r="J21" s="184">
        <v>500</v>
      </c>
      <c r="K21" s="187">
        <f t="shared" si="1"/>
        <v>0</v>
      </c>
      <c r="L21" s="192">
        <v>46257</v>
      </c>
      <c r="M21" s="164">
        <v>105</v>
      </c>
      <c r="N21" s="166">
        <f t="shared" si="3"/>
        <v>52500</v>
      </c>
      <c r="O21" s="164">
        <v>7176</v>
      </c>
      <c r="P21" s="189" t="s">
        <v>92</v>
      </c>
      <c r="Q21" s="183" t="s">
        <v>404</v>
      </c>
      <c r="R21" s="189"/>
    </row>
    <row r="22" spans="1:18" x14ac:dyDescent="0.25">
      <c r="A22" s="191">
        <v>21</v>
      </c>
      <c r="B22" s="191">
        <v>2002</v>
      </c>
      <c r="C22" s="190">
        <v>44721</v>
      </c>
      <c r="D22" s="188" t="s">
        <v>361</v>
      </c>
      <c r="E22" s="189">
        <v>89</v>
      </c>
      <c r="F22" s="186">
        <v>87</v>
      </c>
      <c r="G22" s="186">
        <v>87</v>
      </c>
      <c r="H22" s="187">
        <f t="shared" si="2"/>
        <v>0</v>
      </c>
      <c r="I22" s="187">
        <f t="shared" si="4"/>
        <v>2175</v>
      </c>
      <c r="J22" s="184">
        <v>2175</v>
      </c>
      <c r="K22" s="187">
        <f t="shared" si="1"/>
        <v>0</v>
      </c>
      <c r="L22" s="192">
        <v>46257</v>
      </c>
      <c r="M22" s="164">
        <v>198</v>
      </c>
      <c r="N22" s="166">
        <f t="shared" si="3"/>
        <v>430650</v>
      </c>
      <c r="O22" s="164">
        <v>7176</v>
      </c>
      <c r="P22" s="189" t="s">
        <v>92</v>
      </c>
      <c r="Q22" s="183" t="s">
        <v>404</v>
      </c>
      <c r="R22" s="189"/>
    </row>
    <row r="23" spans="1:18" x14ac:dyDescent="0.25">
      <c r="A23" s="191">
        <v>22</v>
      </c>
      <c r="B23" s="191">
        <v>4063</v>
      </c>
      <c r="C23" s="190">
        <v>44721</v>
      </c>
      <c r="D23" s="124" t="s">
        <v>403</v>
      </c>
      <c r="E23" s="189">
        <v>89</v>
      </c>
      <c r="F23" s="186"/>
      <c r="G23" s="186"/>
      <c r="H23" s="187"/>
      <c r="I23" s="187">
        <v>2000</v>
      </c>
      <c r="J23" s="184">
        <v>2000</v>
      </c>
      <c r="K23" s="187">
        <f t="shared" si="1"/>
        <v>0</v>
      </c>
      <c r="L23" s="192">
        <v>46273</v>
      </c>
      <c r="M23" s="164">
        <v>94</v>
      </c>
      <c r="N23" s="166">
        <f t="shared" si="3"/>
        <v>188000</v>
      </c>
      <c r="O23" s="164">
        <v>7186</v>
      </c>
      <c r="P23" s="189" t="s">
        <v>92</v>
      </c>
      <c r="Q23" s="183" t="s">
        <v>404</v>
      </c>
      <c r="R23" s="189"/>
    </row>
    <row r="24" spans="1:18" x14ac:dyDescent="0.25">
      <c r="A24" s="191">
        <v>23</v>
      </c>
      <c r="B24" s="191">
        <v>4063</v>
      </c>
      <c r="C24" s="190">
        <v>44725</v>
      </c>
      <c r="D24" s="124" t="s">
        <v>403</v>
      </c>
      <c r="E24" s="189">
        <v>90</v>
      </c>
      <c r="F24" s="186"/>
      <c r="G24" s="186"/>
      <c r="H24" s="187"/>
      <c r="I24" s="187">
        <v>2100</v>
      </c>
      <c r="J24" s="184">
        <v>2100</v>
      </c>
      <c r="K24" s="187">
        <f t="shared" si="1"/>
        <v>0</v>
      </c>
      <c r="L24" s="192">
        <v>46273</v>
      </c>
      <c r="M24" s="164">
        <v>94</v>
      </c>
      <c r="N24" s="166">
        <f t="shared" si="3"/>
        <v>197400</v>
      </c>
      <c r="O24" s="164">
        <v>7185</v>
      </c>
      <c r="P24" s="189" t="s">
        <v>92</v>
      </c>
      <c r="Q24" s="183" t="s">
        <v>142</v>
      </c>
      <c r="R24" s="189"/>
    </row>
    <row r="25" spans="1:18" x14ac:dyDescent="0.25">
      <c r="A25" s="191">
        <v>24</v>
      </c>
      <c r="B25" s="191">
        <v>1054</v>
      </c>
      <c r="C25" s="190">
        <v>44725</v>
      </c>
      <c r="D25" s="182" t="s">
        <v>259</v>
      </c>
      <c r="E25" s="189">
        <v>90</v>
      </c>
      <c r="F25" s="186">
        <v>20</v>
      </c>
      <c r="G25" s="186">
        <v>20</v>
      </c>
      <c r="H25" s="187">
        <f t="shared" ref="H25:H43" si="5">F25-G25</f>
        <v>0</v>
      </c>
      <c r="I25" s="187">
        <f t="shared" ref="I25:I43" si="6">F25*25</f>
        <v>500</v>
      </c>
      <c r="J25" s="184">
        <v>500</v>
      </c>
      <c r="K25" s="187">
        <f t="shared" ref="K25:K43" si="7">I25-J25</f>
        <v>0</v>
      </c>
      <c r="L25" s="192">
        <v>46274</v>
      </c>
      <c r="M25" s="164">
        <v>386</v>
      </c>
      <c r="N25" s="166">
        <f t="shared" si="3"/>
        <v>193000</v>
      </c>
      <c r="O25" s="164">
        <v>7187</v>
      </c>
      <c r="P25" s="189" t="s">
        <v>92</v>
      </c>
      <c r="Q25" s="183" t="s">
        <v>142</v>
      </c>
      <c r="R25" s="189"/>
    </row>
    <row r="26" spans="1:18" x14ac:dyDescent="0.25">
      <c r="A26" s="191">
        <v>25</v>
      </c>
      <c r="B26" s="191">
        <v>1044</v>
      </c>
      <c r="C26" s="190">
        <v>44725</v>
      </c>
      <c r="D26" s="188" t="s">
        <v>363</v>
      </c>
      <c r="E26" s="189">
        <v>90</v>
      </c>
      <c r="F26" s="186">
        <v>15</v>
      </c>
      <c r="G26" s="186">
        <v>15</v>
      </c>
      <c r="H26" s="187">
        <f t="shared" si="5"/>
        <v>0</v>
      </c>
      <c r="I26" s="187">
        <f t="shared" si="6"/>
        <v>375</v>
      </c>
      <c r="J26" s="184">
        <v>375</v>
      </c>
      <c r="K26" s="187">
        <f t="shared" si="7"/>
        <v>0</v>
      </c>
      <c r="L26" s="192">
        <v>46274</v>
      </c>
      <c r="M26" s="164">
        <v>248</v>
      </c>
      <c r="N26" s="166">
        <f t="shared" si="3"/>
        <v>93000</v>
      </c>
      <c r="O26" s="164">
        <v>7187</v>
      </c>
      <c r="P26" s="189" t="s">
        <v>92</v>
      </c>
      <c r="Q26" s="183" t="s">
        <v>142</v>
      </c>
      <c r="R26" s="189"/>
    </row>
    <row r="27" spans="1:18" x14ac:dyDescent="0.25">
      <c r="A27" s="191">
        <v>26</v>
      </c>
      <c r="B27" s="191">
        <v>2002</v>
      </c>
      <c r="C27" s="190">
        <v>44725</v>
      </c>
      <c r="D27" s="188" t="s">
        <v>361</v>
      </c>
      <c r="E27" s="189">
        <v>90</v>
      </c>
      <c r="F27" s="186">
        <v>20</v>
      </c>
      <c r="G27" s="186">
        <v>20</v>
      </c>
      <c r="H27" s="187">
        <f t="shared" si="5"/>
        <v>0</v>
      </c>
      <c r="I27" s="187">
        <f t="shared" si="6"/>
        <v>500</v>
      </c>
      <c r="J27" s="184">
        <v>500</v>
      </c>
      <c r="K27" s="187">
        <f t="shared" si="7"/>
        <v>0</v>
      </c>
      <c r="L27" s="192">
        <v>46275</v>
      </c>
      <c r="M27" s="164">
        <v>198</v>
      </c>
      <c r="N27" s="166">
        <f t="shared" si="3"/>
        <v>99000</v>
      </c>
      <c r="O27" s="164">
        <v>7188</v>
      </c>
      <c r="P27" s="189" t="s">
        <v>92</v>
      </c>
      <c r="Q27" s="183" t="s">
        <v>142</v>
      </c>
      <c r="R27" s="189"/>
    </row>
    <row r="28" spans="1:18" x14ac:dyDescent="0.25">
      <c r="A28" s="191">
        <v>27</v>
      </c>
      <c r="B28" s="191">
        <v>9461</v>
      </c>
      <c r="C28" s="190">
        <v>44725</v>
      </c>
      <c r="D28" s="188" t="s">
        <v>358</v>
      </c>
      <c r="E28" s="189">
        <v>90</v>
      </c>
      <c r="F28" s="186">
        <v>40</v>
      </c>
      <c r="G28" s="186">
        <v>40</v>
      </c>
      <c r="H28" s="187">
        <f t="shared" si="5"/>
        <v>0</v>
      </c>
      <c r="I28" s="187">
        <f t="shared" si="6"/>
        <v>1000</v>
      </c>
      <c r="J28" s="184">
        <v>1000</v>
      </c>
      <c r="K28" s="187">
        <f t="shared" si="7"/>
        <v>0</v>
      </c>
      <c r="L28" s="192">
        <v>46275</v>
      </c>
      <c r="M28" s="164">
        <v>135</v>
      </c>
      <c r="N28" s="166">
        <f t="shared" si="3"/>
        <v>135000</v>
      </c>
      <c r="O28" s="164">
        <v>7188</v>
      </c>
      <c r="P28" s="189" t="s">
        <v>92</v>
      </c>
      <c r="Q28" s="183" t="s">
        <v>142</v>
      </c>
      <c r="R28" s="189"/>
    </row>
    <row r="29" spans="1:18" x14ac:dyDescent="0.25">
      <c r="A29" s="191">
        <v>28</v>
      </c>
      <c r="B29" s="191">
        <v>4009</v>
      </c>
      <c r="C29" s="190">
        <v>44725</v>
      </c>
      <c r="D29" s="182" t="s">
        <v>246</v>
      </c>
      <c r="E29" s="189">
        <v>473</v>
      </c>
      <c r="F29" s="186">
        <v>148</v>
      </c>
      <c r="G29" s="186">
        <v>148</v>
      </c>
      <c r="H29" s="187">
        <f t="shared" si="5"/>
        <v>0</v>
      </c>
      <c r="I29" s="187">
        <f t="shared" si="6"/>
        <v>3700</v>
      </c>
      <c r="J29" s="184">
        <v>3700</v>
      </c>
      <c r="K29" s="187">
        <f t="shared" si="7"/>
        <v>0</v>
      </c>
      <c r="L29" s="192">
        <v>46276</v>
      </c>
      <c r="M29" s="164">
        <v>175</v>
      </c>
      <c r="N29" s="166">
        <f t="shared" si="3"/>
        <v>647500</v>
      </c>
      <c r="O29" s="164">
        <v>7189</v>
      </c>
      <c r="P29" s="185" t="s">
        <v>27</v>
      </c>
      <c r="Q29" s="183" t="s">
        <v>405</v>
      </c>
      <c r="R29" s="189"/>
    </row>
    <row r="30" spans="1:18" x14ac:dyDescent="0.25">
      <c r="A30" s="191">
        <v>29</v>
      </c>
      <c r="B30" s="191">
        <v>4028</v>
      </c>
      <c r="C30" s="190">
        <v>44725</v>
      </c>
      <c r="D30" s="154" t="s">
        <v>197</v>
      </c>
      <c r="E30" s="189">
        <v>473</v>
      </c>
      <c r="F30" s="186">
        <v>20</v>
      </c>
      <c r="G30" s="186">
        <v>20</v>
      </c>
      <c r="H30" s="187">
        <f t="shared" si="5"/>
        <v>0</v>
      </c>
      <c r="I30" s="187">
        <f t="shared" si="6"/>
        <v>500</v>
      </c>
      <c r="J30" s="184">
        <v>500</v>
      </c>
      <c r="K30" s="187">
        <f t="shared" si="7"/>
        <v>0</v>
      </c>
      <c r="L30" s="192">
        <v>46276</v>
      </c>
      <c r="M30" s="164">
        <v>197</v>
      </c>
      <c r="N30" s="166">
        <f t="shared" si="3"/>
        <v>98500</v>
      </c>
      <c r="O30" s="164">
        <v>7189</v>
      </c>
      <c r="P30" s="185" t="s">
        <v>27</v>
      </c>
      <c r="Q30" s="183" t="s">
        <v>405</v>
      </c>
      <c r="R30" s="189"/>
    </row>
    <row r="31" spans="1:18" x14ac:dyDescent="0.25">
      <c r="A31" s="191">
        <v>30</v>
      </c>
      <c r="B31" s="191">
        <v>4009</v>
      </c>
      <c r="C31" s="190">
        <v>44726</v>
      </c>
      <c r="D31" s="182" t="s">
        <v>246</v>
      </c>
      <c r="E31" s="189">
        <v>474</v>
      </c>
      <c r="F31" s="186">
        <v>243</v>
      </c>
      <c r="G31" s="186">
        <v>243</v>
      </c>
      <c r="H31" s="187">
        <f t="shared" si="5"/>
        <v>0</v>
      </c>
      <c r="I31" s="187">
        <f t="shared" si="6"/>
        <v>6075</v>
      </c>
      <c r="J31" s="139">
        <v>6075</v>
      </c>
      <c r="K31" s="187">
        <f t="shared" si="7"/>
        <v>0</v>
      </c>
      <c r="L31" s="192">
        <v>46281</v>
      </c>
      <c r="M31" s="164">
        <v>175</v>
      </c>
      <c r="N31" s="166">
        <f t="shared" si="3"/>
        <v>1063125</v>
      </c>
      <c r="O31" s="164">
        <v>7195</v>
      </c>
      <c r="P31" s="185" t="s">
        <v>27</v>
      </c>
      <c r="Q31" s="183" t="s">
        <v>405</v>
      </c>
      <c r="R31" s="189"/>
    </row>
    <row r="32" spans="1:18" s="155" customFormat="1" x14ac:dyDescent="0.25">
      <c r="A32" s="191">
        <v>31</v>
      </c>
      <c r="B32" s="191">
        <v>4009</v>
      </c>
      <c r="C32" s="190">
        <v>44727</v>
      </c>
      <c r="D32" s="182" t="s">
        <v>246</v>
      </c>
      <c r="E32" s="189">
        <v>249</v>
      </c>
      <c r="F32" s="186">
        <v>100</v>
      </c>
      <c r="G32" s="186">
        <v>100</v>
      </c>
      <c r="H32" s="187">
        <f t="shared" si="5"/>
        <v>0</v>
      </c>
      <c r="I32" s="187">
        <f t="shared" si="6"/>
        <v>2500</v>
      </c>
      <c r="J32" s="139">
        <v>2500</v>
      </c>
      <c r="K32" s="187">
        <f t="shared" si="7"/>
        <v>0</v>
      </c>
      <c r="L32" s="195">
        <v>46287</v>
      </c>
      <c r="M32" s="164">
        <v>175</v>
      </c>
      <c r="N32" s="194">
        <f t="shared" si="3"/>
        <v>437500</v>
      </c>
      <c r="O32" s="164">
        <v>7199</v>
      </c>
      <c r="P32" s="185" t="s">
        <v>43</v>
      </c>
      <c r="Q32" s="183" t="s">
        <v>134</v>
      </c>
      <c r="R32" s="189"/>
    </row>
    <row r="33" spans="1:18" s="155" customFormat="1" x14ac:dyDescent="0.25">
      <c r="A33" s="191">
        <v>32</v>
      </c>
      <c r="B33" s="191">
        <v>1032</v>
      </c>
      <c r="C33" s="190">
        <v>44727</v>
      </c>
      <c r="D33" s="188" t="s">
        <v>188</v>
      </c>
      <c r="E33" s="189">
        <v>249</v>
      </c>
      <c r="F33" s="186">
        <v>88</v>
      </c>
      <c r="G33" s="186">
        <v>88</v>
      </c>
      <c r="H33" s="187">
        <f t="shared" si="5"/>
        <v>0</v>
      </c>
      <c r="I33" s="187">
        <f t="shared" si="6"/>
        <v>2200</v>
      </c>
      <c r="J33" s="139">
        <v>2200</v>
      </c>
      <c r="K33" s="187">
        <f t="shared" si="7"/>
        <v>0</v>
      </c>
      <c r="L33" s="195">
        <v>46284</v>
      </c>
      <c r="M33" s="164">
        <v>180</v>
      </c>
      <c r="N33" s="194">
        <f t="shared" si="3"/>
        <v>396000</v>
      </c>
      <c r="O33" s="164">
        <v>7200</v>
      </c>
      <c r="P33" s="185" t="s">
        <v>43</v>
      </c>
      <c r="Q33" s="183" t="s">
        <v>134</v>
      </c>
      <c r="R33" s="189"/>
    </row>
    <row r="34" spans="1:18" s="155" customFormat="1" x14ac:dyDescent="0.25">
      <c r="A34" s="191">
        <v>33</v>
      </c>
      <c r="B34" s="191">
        <v>4007</v>
      </c>
      <c r="C34" s="190">
        <v>44728</v>
      </c>
      <c r="D34" s="188" t="s">
        <v>266</v>
      </c>
      <c r="E34" s="189">
        <v>87983175</v>
      </c>
      <c r="F34" s="186">
        <v>400</v>
      </c>
      <c r="G34" s="186">
        <v>400</v>
      </c>
      <c r="H34" s="187">
        <f t="shared" si="5"/>
        <v>0</v>
      </c>
      <c r="I34" s="187">
        <f t="shared" si="6"/>
        <v>10000</v>
      </c>
      <c r="J34" s="139">
        <v>10000</v>
      </c>
      <c r="K34" s="187">
        <f t="shared" si="7"/>
        <v>0</v>
      </c>
      <c r="L34" s="195">
        <v>46268</v>
      </c>
      <c r="M34" s="164">
        <v>13.75</v>
      </c>
      <c r="N34" s="194">
        <f t="shared" si="3"/>
        <v>137500</v>
      </c>
      <c r="O34" s="164">
        <v>7201</v>
      </c>
      <c r="P34" s="185" t="s">
        <v>378</v>
      </c>
      <c r="Q34" s="183" t="s">
        <v>384</v>
      </c>
      <c r="R34" s="189"/>
    </row>
    <row r="35" spans="1:18" s="155" customFormat="1" x14ac:dyDescent="0.25">
      <c r="A35" s="191">
        <v>34</v>
      </c>
      <c r="B35" s="191">
        <v>1107</v>
      </c>
      <c r="C35" s="190">
        <v>44728</v>
      </c>
      <c r="D35" s="188" t="s">
        <v>84</v>
      </c>
      <c r="E35" s="189">
        <v>91</v>
      </c>
      <c r="F35" s="186">
        <v>35</v>
      </c>
      <c r="G35" s="186">
        <v>35</v>
      </c>
      <c r="H35" s="187">
        <f t="shared" si="5"/>
        <v>0</v>
      </c>
      <c r="I35" s="187">
        <f t="shared" si="6"/>
        <v>875</v>
      </c>
      <c r="J35" s="139">
        <v>875</v>
      </c>
      <c r="K35" s="187">
        <f t="shared" si="7"/>
        <v>0</v>
      </c>
      <c r="L35" s="195">
        <v>46290</v>
      </c>
      <c r="M35" s="164">
        <v>107</v>
      </c>
      <c r="N35" s="194">
        <f t="shared" si="3"/>
        <v>93625</v>
      </c>
      <c r="O35" s="164">
        <v>7202</v>
      </c>
      <c r="P35" s="189" t="s">
        <v>92</v>
      </c>
      <c r="Q35" s="183" t="s">
        <v>374</v>
      </c>
      <c r="R35" s="189"/>
    </row>
    <row r="36" spans="1:18" s="155" customFormat="1" x14ac:dyDescent="0.25">
      <c r="A36" s="191">
        <v>35</v>
      </c>
      <c r="B36" s="191">
        <v>2002</v>
      </c>
      <c r="C36" s="190">
        <v>44728</v>
      </c>
      <c r="D36" s="188" t="s">
        <v>361</v>
      </c>
      <c r="E36" s="189">
        <v>91</v>
      </c>
      <c r="F36" s="186">
        <v>80</v>
      </c>
      <c r="G36" s="186">
        <v>80</v>
      </c>
      <c r="H36" s="187">
        <f t="shared" si="5"/>
        <v>0</v>
      </c>
      <c r="I36" s="187">
        <f t="shared" si="6"/>
        <v>2000</v>
      </c>
      <c r="J36" s="139">
        <v>2000</v>
      </c>
      <c r="K36" s="187">
        <f t="shared" si="7"/>
        <v>0</v>
      </c>
      <c r="L36" s="196" t="s">
        <v>408</v>
      </c>
      <c r="M36" s="164">
        <v>198</v>
      </c>
      <c r="N36" s="194">
        <f t="shared" si="3"/>
        <v>396000</v>
      </c>
      <c r="O36" s="164">
        <v>7203</v>
      </c>
      <c r="P36" s="189" t="s">
        <v>92</v>
      </c>
      <c r="Q36" s="183" t="s">
        <v>374</v>
      </c>
      <c r="R36" s="189"/>
    </row>
    <row r="37" spans="1:18" s="155" customFormat="1" x14ac:dyDescent="0.25">
      <c r="A37" s="191">
        <v>36</v>
      </c>
      <c r="B37" s="191">
        <v>1107</v>
      </c>
      <c r="C37" s="190">
        <v>44729</v>
      </c>
      <c r="D37" s="188" t="s">
        <v>84</v>
      </c>
      <c r="E37" s="189">
        <v>92</v>
      </c>
      <c r="F37" s="186">
        <v>364</v>
      </c>
      <c r="G37" s="186">
        <v>364</v>
      </c>
      <c r="H37" s="187">
        <f t="shared" si="5"/>
        <v>0</v>
      </c>
      <c r="I37" s="187">
        <f t="shared" si="6"/>
        <v>9100</v>
      </c>
      <c r="J37" s="139">
        <v>9100</v>
      </c>
      <c r="K37" s="187">
        <f t="shared" si="7"/>
        <v>0</v>
      </c>
      <c r="L37" s="195">
        <v>46290</v>
      </c>
      <c r="M37" s="164">
        <v>107</v>
      </c>
      <c r="N37" s="194">
        <f t="shared" si="3"/>
        <v>973700</v>
      </c>
      <c r="O37" s="164">
        <v>7205</v>
      </c>
      <c r="P37" s="189" t="s">
        <v>92</v>
      </c>
      <c r="Q37" s="185" t="s">
        <v>125</v>
      </c>
      <c r="R37" s="189"/>
    </row>
    <row r="38" spans="1:18" s="155" customFormat="1" x14ac:dyDescent="0.25">
      <c r="A38" s="191">
        <v>37</v>
      </c>
      <c r="B38" s="191">
        <v>1032</v>
      </c>
      <c r="C38" s="190">
        <v>44729</v>
      </c>
      <c r="D38" s="188" t="s">
        <v>188</v>
      </c>
      <c r="E38" s="189">
        <v>250</v>
      </c>
      <c r="F38" s="186">
        <v>128</v>
      </c>
      <c r="G38" s="186">
        <v>128</v>
      </c>
      <c r="H38" s="187">
        <f t="shared" si="5"/>
        <v>0</v>
      </c>
      <c r="I38" s="187">
        <f t="shared" si="6"/>
        <v>3200</v>
      </c>
      <c r="J38" s="139">
        <v>3200</v>
      </c>
      <c r="K38" s="187">
        <f t="shared" si="7"/>
        <v>0</v>
      </c>
      <c r="L38" s="195">
        <v>46285</v>
      </c>
      <c r="M38" s="164">
        <v>181</v>
      </c>
      <c r="N38" s="194">
        <f t="shared" si="3"/>
        <v>579200</v>
      </c>
      <c r="O38" s="164">
        <v>7206</v>
      </c>
      <c r="P38" s="185" t="s">
        <v>43</v>
      </c>
      <c r="Q38" s="183" t="s">
        <v>362</v>
      </c>
      <c r="R38" s="189"/>
    </row>
    <row r="39" spans="1:18" s="155" customFormat="1" x14ac:dyDescent="0.25">
      <c r="A39" s="191">
        <v>38</v>
      </c>
      <c r="B39" s="191">
        <v>4028</v>
      </c>
      <c r="C39" s="190">
        <v>44729</v>
      </c>
      <c r="D39" s="154" t="s">
        <v>197</v>
      </c>
      <c r="E39" s="189">
        <v>250</v>
      </c>
      <c r="F39" s="186">
        <v>20</v>
      </c>
      <c r="G39" s="186">
        <v>20</v>
      </c>
      <c r="H39" s="187">
        <f t="shared" si="5"/>
        <v>0</v>
      </c>
      <c r="I39" s="187">
        <f t="shared" si="6"/>
        <v>500</v>
      </c>
      <c r="J39" s="139">
        <v>500</v>
      </c>
      <c r="K39" s="187">
        <f t="shared" si="7"/>
        <v>0</v>
      </c>
      <c r="L39" s="195">
        <v>46288</v>
      </c>
      <c r="M39" s="164">
        <v>205</v>
      </c>
      <c r="N39" s="194">
        <f t="shared" si="3"/>
        <v>102500</v>
      </c>
      <c r="O39" s="164">
        <v>7207</v>
      </c>
      <c r="P39" s="185" t="s">
        <v>43</v>
      </c>
      <c r="Q39" s="183" t="s">
        <v>362</v>
      </c>
      <c r="R39" s="189"/>
    </row>
    <row r="40" spans="1:18" s="155" customFormat="1" x14ac:dyDescent="0.25">
      <c r="A40" s="191">
        <v>39</v>
      </c>
      <c r="B40" s="191">
        <v>4026</v>
      </c>
      <c r="C40" s="190">
        <v>44729</v>
      </c>
      <c r="D40" s="138" t="s">
        <v>280</v>
      </c>
      <c r="E40" s="189">
        <v>250</v>
      </c>
      <c r="F40" s="186">
        <v>20</v>
      </c>
      <c r="G40" s="186">
        <v>20</v>
      </c>
      <c r="H40" s="187">
        <f t="shared" si="5"/>
        <v>0</v>
      </c>
      <c r="I40" s="187">
        <f t="shared" si="6"/>
        <v>500</v>
      </c>
      <c r="J40" s="139">
        <v>500</v>
      </c>
      <c r="K40" s="187">
        <f t="shared" si="7"/>
        <v>0</v>
      </c>
      <c r="L40" s="195">
        <v>46288</v>
      </c>
      <c r="M40" s="164">
        <v>225</v>
      </c>
      <c r="N40" s="194">
        <f t="shared" si="3"/>
        <v>112500</v>
      </c>
      <c r="O40" s="164">
        <v>7207</v>
      </c>
      <c r="P40" s="185" t="s">
        <v>43</v>
      </c>
      <c r="Q40" s="183" t="s">
        <v>362</v>
      </c>
      <c r="R40" s="189"/>
    </row>
    <row r="41" spans="1:18" s="155" customFormat="1" x14ac:dyDescent="0.25">
      <c r="A41" s="191">
        <v>40</v>
      </c>
      <c r="B41" s="191">
        <v>1032</v>
      </c>
      <c r="C41" s="190">
        <v>44729</v>
      </c>
      <c r="D41" s="188" t="s">
        <v>188</v>
      </c>
      <c r="E41" s="189">
        <v>475</v>
      </c>
      <c r="F41" s="186">
        <v>165</v>
      </c>
      <c r="G41" s="186">
        <v>165</v>
      </c>
      <c r="H41" s="187">
        <f t="shared" si="5"/>
        <v>0</v>
      </c>
      <c r="I41" s="187">
        <f t="shared" si="6"/>
        <v>4125</v>
      </c>
      <c r="J41" s="139">
        <v>4125</v>
      </c>
      <c r="K41" s="187">
        <f t="shared" si="7"/>
        <v>0</v>
      </c>
      <c r="L41" s="195">
        <v>46286</v>
      </c>
      <c r="M41" s="164">
        <v>181</v>
      </c>
      <c r="N41" s="194">
        <f t="shared" si="3"/>
        <v>746625</v>
      </c>
      <c r="O41" s="164">
        <v>7208</v>
      </c>
      <c r="P41" s="185" t="s">
        <v>27</v>
      </c>
      <c r="Q41" s="183" t="s">
        <v>406</v>
      </c>
      <c r="R41" s="189"/>
    </row>
    <row r="42" spans="1:18" s="155" customFormat="1" x14ac:dyDescent="0.25">
      <c r="A42" s="191">
        <v>41</v>
      </c>
      <c r="B42" s="191">
        <v>4009</v>
      </c>
      <c r="C42" s="190">
        <v>44729</v>
      </c>
      <c r="D42" s="182" t="s">
        <v>246</v>
      </c>
      <c r="E42" s="189">
        <v>475</v>
      </c>
      <c r="F42" s="186">
        <v>80</v>
      </c>
      <c r="G42" s="186">
        <v>80</v>
      </c>
      <c r="H42" s="187">
        <f t="shared" si="5"/>
        <v>0</v>
      </c>
      <c r="I42" s="187">
        <f t="shared" si="6"/>
        <v>2000</v>
      </c>
      <c r="J42" s="139">
        <v>2000</v>
      </c>
      <c r="K42" s="187">
        <f t="shared" si="7"/>
        <v>0</v>
      </c>
      <c r="L42" s="195">
        <v>46289</v>
      </c>
      <c r="M42" s="164">
        <v>175</v>
      </c>
      <c r="N42" s="194">
        <f t="shared" si="3"/>
        <v>350000</v>
      </c>
      <c r="O42" s="164">
        <v>7209</v>
      </c>
      <c r="P42" s="185" t="s">
        <v>27</v>
      </c>
      <c r="Q42" s="183" t="s">
        <v>406</v>
      </c>
      <c r="R42" s="189"/>
    </row>
    <row r="43" spans="1:18" s="155" customFormat="1" x14ac:dyDescent="0.25">
      <c r="A43" s="191">
        <v>42</v>
      </c>
      <c r="B43" s="191">
        <v>4009</v>
      </c>
      <c r="C43" s="190">
        <v>44729</v>
      </c>
      <c r="D43" s="182" t="s">
        <v>246</v>
      </c>
      <c r="E43" s="189">
        <v>2285</v>
      </c>
      <c r="F43" s="186">
        <v>120</v>
      </c>
      <c r="G43" s="186">
        <v>120</v>
      </c>
      <c r="H43" s="187">
        <f t="shared" si="5"/>
        <v>0</v>
      </c>
      <c r="I43" s="187">
        <f t="shared" si="6"/>
        <v>3000</v>
      </c>
      <c r="J43" s="139">
        <v>3000</v>
      </c>
      <c r="K43" s="187">
        <f t="shared" si="7"/>
        <v>0</v>
      </c>
      <c r="L43" s="195">
        <v>46283</v>
      </c>
      <c r="M43" s="164">
        <v>175</v>
      </c>
      <c r="N43" s="194">
        <f t="shared" si="3"/>
        <v>525000</v>
      </c>
      <c r="O43" s="164">
        <v>7210</v>
      </c>
      <c r="P43" s="189" t="s">
        <v>359</v>
      </c>
      <c r="Q43" s="183" t="s">
        <v>407</v>
      </c>
      <c r="R43" s="189"/>
    </row>
    <row r="44" spans="1:18" s="155" customFormat="1" x14ac:dyDescent="0.25">
      <c r="A44" s="191">
        <v>43</v>
      </c>
      <c r="B44" s="191">
        <v>2060</v>
      </c>
      <c r="C44" s="190">
        <v>44732</v>
      </c>
      <c r="D44" s="182" t="s">
        <v>409</v>
      </c>
      <c r="E44" s="189">
        <v>93</v>
      </c>
      <c r="F44" s="186"/>
      <c r="G44" s="186"/>
      <c r="H44" s="187"/>
      <c r="I44" s="187">
        <v>250</v>
      </c>
      <c r="J44" s="139">
        <v>250</v>
      </c>
      <c r="K44" s="187"/>
      <c r="L44" s="128"/>
      <c r="M44" s="164"/>
      <c r="N44" s="194"/>
      <c r="O44" s="164"/>
      <c r="P44" s="189" t="s">
        <v>92</v>
      </c>
      <c r="Q44" s="183" t="s">
        <v>362</v>
      </c>
      <c r="R44" s="189"/>
    </row>
    <row r="45" spans="1:18" s="155" customFormat="1" x14ac:dyDescent="0.25">
      <c r="A45" s="191">
        <v>44</v>
      </c>
      <c r="B45" s="191">
        <v>1107</v>
      </c>
      <c r="C45" s="190">
        <v>44732</v>
      </c>
      <c r="D45" s="188" t="s">
        <v>84</v>
      </c>
      <c r="E45" s="189">
        <v>93</v>
      </c>
      <c r="F45" s="186">
        <v>144</v>
      </c>
      <c r="G45" s="186">
        <v>144</v>
      </c>
      <c r="H45" s="187">
        <f t="shared" ref="H45:H48" si="8">F45-G45</f>
        <v>0</v>
      </c>
      <c r="I45" s="187">
        <f t="shared" ref="I45:I48" si="9">F45*25</f>
        <v>3600</v>
      </c>
      <c r="J45" s="139">
        <v>3600</v>
      </c>
      <c r="K45" s="187">
        <f t="shared" ref="K45:K48" si="10">I45-J45</f>
        <v>0</v>
      </c>
      <c r="L45" s="128"/>
      <c r="M45" s="164"/>
      <c r="N45" s="194"/>
      <c r="O45" s="164"/>
      <c r="P45" s="189" t="s">
        <v>92</v>
      </c>
      <c r="Q45" s="183" t="s">
        <v>362</v>
      </c>
      <c r="R45" s="189"/>
    </row>
    <row r="46" spans="1:18" s="155" customFormat="1" x14ac:dyDescent="0.25">
      <c r="A46" s="191">
        <v>45</v>
      </c>
      <c r="B46" s="191">
        <v>9461</v>
      </c>
      <c r="C46" s="190">
        <v>44732</v>
      </c>
      <c r="D46" s="188" t="s">
        <v>358</v>
      </c>
      <c r="E46" s="189">
        <v>93</v>
      </c>
      <c r="F46" s="186">
        <v>20</v>
      </c>
      <c r="G46" s="186">
        <v>20</v>
      </c>
      <c r="H46" s="187">
        <f t="shared" si="8"/>
        <v>0</v>
      </c>
      <c r="I46" s="187">
        <f t="shared" si="9"/>
        <v>500</v>
      </c>
      <c r="J46" s="139">
        <v>500</v>
      </c>
      <c r="K46" s="187">
        <f t="shared" si="10"/>
        <v>0</v>
      </c>
      <c r="L46" s="128"/>
      <c r="M46" s="164"/>
      <c r="N46" s="194"/>
      <c r="O46" s="164"/>
      <c r="P46" s="189" t="s">
        <v>92</v>
      </c>
      <c r="Q46" s="183" t="s">
        <v>362</v>
      </c>
      <c r="R46" s="189"/>
    </row>
    <row r="47" spans="1:18" s="155" customFormat="1" x14ac:dyDescent="0.25">
      <c r="A47" s="191">
        <v>46</v>
      </c>
      <c r="B47" s="191">
        <v>1032</v>
      </c>
      <c r="C47" s="190">
        <v>44732</v>
      </c>
      <c r="D47" s="188" t="s">
        <v>188</v>
      </c>
      <c r="E47" s="189">
        <v>476</v>
      </c>
      <c r="F47" s="186">
        <v>90</v>
      </c>
      <c r="G47" s="186">
        <v>90</v>
      </c>
      <c r="H47" s="187">
        <f t="shared" si="8"/>
        <v>0</v>
      </c>
      <c r="I47" s="187">
        <f t="shared" si="9"/>
        <v>2250</v>
      </c>
      <c r="J47" s="139">
        <v>2250</v>
      </c>
      <c r="K47" s="187">
        <f t="shared" si="10"/>
        <v>0</v>
      </c>
      <c r="L47" s="128"/>
      <c r="M47" s="164"/>
      <c r="N47" s="194"/>
      <c r="O47" s="164"/>
      <c r="P47" s="185" t="s">
        <v>27</v>
      </c>
      <c r="Q47" s="183" t="s">
        <v>245</v>
      </c>
      <c r="R47" s="189"/>
    </row>
    <row r="48" spans="1:18" s="155" customFormat="1" x14ac:dyDescent="0.25">
      <c r="A48" s="191">
        <v>47</v>
      </c>
      <c r="B48" s="191">
        <v>2019</v>
      </c>
      <c r="C48" s="190">
        <v>44732</v>
      </c>
      <c r="D48" s="182" t="s">
        <v>341</v>
      </c>
      <c r="E48" s="189">
        <v>476</v>
      </c>
      <c r="F48" s="186">
        <v>20</v>
      </c>
      <c r="G48" s="186">
        <v>20</v>
      </c>
      <c r="H48" s="187">
        <f t="shared" si="8"/>
        <v>0</v>
      </c>
      <c r="I48" s="187">
        <f t="shared" si="9"/>
        <v>500</v>
      </c>
      <c r="J48" s="139">
        <v>500</v>
      </c>
      <c r="K48" s="187">
        <f t="shared" si="10"/>
        <v>0</v>
      </c>
      <c r="L48" s="128"/>
      <c r="M48" s="164"/>
      <c r="N48" s="194"/>
      <c r="O48" s="164"/>
      <c r="P48" s="185" t="s">
        <v>27</v>
      </c>
      <c r="Q48" s="183" t="s">
        <v>245</v>
      </c>
      <c r="R48" s="189"/>
    </row>
    <row r="49" spans="1:18" x14ac:dyDescent="0.25">
      <c r="A49" s="27"/>
      <c r="B49" s="27"/>
      <c r="C49" s="28"/>
      <c r="D49" s="29"/>
      <c r="E49" s="30"/>
      <c r="F49" s="31"/>
      <c r="G49" s="31"/>
      <c r="H49" s="34"/>
      <c r="I49" s="32"/>
      <c r="J49" s="32"/>
      <c r="K49" s="32"/>
      <c r="L49" s="121"/>
      <c r="M49" s="121"/>
      <c r="N49" s="32">
        <f>SUM(N2:N43)</f>
        <v>15762775</v>
      </c>
      <c r="O49" s="32"/>
      <c r="P49" s="32"/>
      <c r="Q49" s="32"/>
      <c r="R49" s="6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L13" sqref="L13"/>
    </sheetView>
  </sheetViews>
  <sheetFormatPr defaultRowHeight="15" x14ac:dyDescent="0.25"/>
  <cols>
    <col min="2" max="2" width="12.42578125" bestFit="1" customWidth="1"/>
    <col min="3" max="3" width="32.28515625" bestFit="1" customWidth="1"/>
    <col min="15" max="15" width="15.42578125" bestFit="1" customWidth="1"/>
  </cols>
  <sheetData>
    <row r="1" spans="1:15" ht="30.75" thickBot="1" x14ac:dyDescent="0.3">
      <c r="A1" s="1" t="s">
        <v>327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2" t="s">
        <v>13</v>
      </c>
      <c r="L1" s="1" t="s">
        <v>14</v>
      </c>
      <c r="M1" s="1" t="s">
        <v>15</v>
      </c>
      <c r="N1" s="1" t="s">
        <v>16</v>
      </c>
      <c r="O1" s="1" t="s">
        <v>17</v>
      </c>
    </row>
    <row r="2" spans="1:15" x14ac:dyDescent="0.25">
      <c r="A2" s="191">
        <v>4009</v>
      </c>
      <c r="B2" s="190">
        <v>44721</v>
      </c>
      <c r="C2" s="188" t="s">
        <v>246</v>
      </c>
      <c r="D2" s="189">
        <v>2262</v>
      </c>
      <c r="E2" s="186">
        <v>120</v>
      </c>
      <c r="F2" s="186">
        <v>120</v>
      </c>
      <c r="G2" s="187">
        <f t="shared" ref="G2:G7" si="0">E2-F2</f>
        <v>0</v>
      </c>
      <c r="H2" s="187">
        <f t="shared" ref="H2:H4" si="1">E2*25</f>
        <v>3000</v>
      </c>
      <c r="I2" s="187">
        <v>3000</v>
      </c>
      <c r="J2" s="187">
        <f t="shared" ref="J2:J7" si="2">H2-I2</f>
        <v>0</v>
      </c>
      <c r="K2" s="192">
        <v>46256</v>
      </c>
      <c r="L2" s="164">
        <v>174</v>
      </c>
      <c r="M2" s="166">
        <f t="shared" ref="M2:M6" si="3">I2*L2</f>
        <v>522000</v>
      </c>
      <c r="N2" s="164">
        <v>7175</v>
      </c>
      <c r="O2" s="189" t="s">
        <v>359</v>
      </c>
    </row>
    <row r="3" spans="1:15" x14ac:dyDescent="0.25">
      <c r="A3" s="191">
        <v>4007</v>
      </c>
      <c r="B3" s="190">
        <v>44714</v>
      </c>
      <c r="C3" s="188" t="s">
        <v>266</v>
      </c>
      <c r="D3" s="189">
        <v>87928193</v>
      </c>
      <c r="E3" s="186">
        <v>400</v>
      </c>
      <c r="F3" s="186">
        <v>400</v>
      </c>
      <c r="G3" s="187">
        <f t="shared" si="0"/>
        <v>0</v>
      </c>
      <c r="H3" s="187">
        <f t="shared" si="1"/>
        <v>10000</v>
      </c>
      <c r="I3" s="187">
        <v>10000</v>
      </c>
      <c r="J3" s="187">
        <f t="shared" si="2"/>
        <v>0</v>
      </c>
      <c r="K3" s="192">
        <v>46207</v>
      </c>
      <c r="L3" s="164">
        <v>12.5</v>
      </c>
      <c r="M3" s="166">
        <f t="shared" si="3"/>
        <v>125000</v>
      </c>
      <c r="N3" s="164">
        <v>7165</v>
      </c>
      <c r="O3" s="189" t="s">
        <v>378</v>
      </c>
    </row>
    <row r="4" spans="1:15" x14ac:dyDescent="0.25">
      <c r="A4" s="191">
        <v>4028</v>
      </c>
      <c r="B4" s="190">
        <v>44711</v>
      </c>
      <c r="C4" s="154" t="s">
        <v>197</v>
      </c>
      <c r="D4" s="189">
        <v>591</v>
      </c>
      <c r="E4" s="186">
        <v>20</v>
      </c>
      <c r="F4" s="186">
        <v>20</v>
      </c>
      <c r="G4" s="187">
        <f t="shared" si="0"/>
        <v>0</v>
      </c>
      <c r="H4" s="187">
        <f t="shared" si="1"/>
        <v>500</v>
      </c>
      <c r="I4" s="187">
        <v>500</v>
      </c>
      <c r="J4" s="187">
        <f t="shared" si="2"/>
        <v>0</v>
      </c>
      <c r="K4" s="192">
        <v>46238</v>
      </c>
      <c r="L4" s="164">
        <v>180</v>
      </c>
      <c r="M4" s="166">
        <f t="shared" si="3"/>
        <v>90000</v>
      </c>
      <c r="N4" s="164">
        <v>7156</v>
      </c>
      <c r="O4" s="189" t="s">
        <v>27</v>
      </c>
    </row>
    <row r="5" spans="1:15" x14ac:dyDescent="0.25">
      <c r="A5" s="191">
        <v>4024</v>
      </c>
      <c r="B5" s="190">
        <v>44691</v>
      </c>
      <c r="C5" s="168" t="s">
        <v>388</v>
      </c>
      <c r="D5" s="189">
        <v>463</v>
      </c>
      <c r="E5" s="186">
        <v>10</v>
      </c>
      <c r="F5" s="186">
        <v>10</v>
      </c>
      <c r="G5" s="187">
        <f t="shared" si="0"/>
        <v>0</v>
      </c>
      <c r="H5" s="187">
        <f>E5*50</f>
        <v>500</v>
      </c>
      <c r="I5" s="187">
        <v>500</v>
      </c>
      <c r="J5" s="187">
        <f t="shared" si="2"/>
        <v>0</v>
      </c>
      <c r="K5" s="192">
        <v>46181</v>
      </c>
      <c r="L5" s="164">
        <v>245</v>
      </c>
      <c r="M5" s="166">
        <f t="shared" si="3"/>
        <v>122500</v>
      </c>
      <c r="N5" s="164">
        <v>7101</v>
      </c>
      <c r="O5" s="189" t="s">
        <v>27</v>
      </c>
    </row>
    <row r="6" spans="1:15" x14ac:dyDescent="0.25">
      <c r="A6" s="191">
        <v>4026</v>
      </c>
      <c r="B6" s="190">
        <v>44582</v>
      </c>
      <c r="C6" s="188" t="s">
        <v>280</v>
      </c>
      <c r="D6" s="189">
        <v>170</v>
      </c>
      <c r="E6" s="186">
        <v>40</v>
      </c>
      <c r="F6" s="186">
        <v>40</v>
      </c>
      <c r="G6" s="187">
        <f t="shared" si="0"/>
        <v>0</v>
      </c>
      <c r="H6" s="187">
        <f t="shared" ref="H6:H7" si="4">E6*25</f>
        <v>1000</v>
      </c>
      <c r="I6" s="187">
        <v>1000</v>
      </c>
      <c r="J6" s="22">
        <f t="shared" si="2"/>
        <v>0</v>
      </c>
      <c r="K6" s="68">
        <v>45831</v>
      </c>
      <c r="L6" s="164">
        <v>182</v>
      </c>
      <c r="M6" s="166">
        <f t="shared" si="3"/>
        <v>182000</v>
      </c>
      <c r="N6" s="164">
        <v>6760</v>
      </c>
      <c r="O6" s="189" t="s">
        <v>43</v>
      </c>
    </row>
    <row r="7" spans="1:15" x14ac:dyDescent="0.25">
      <c r="A7" s="191">
        <v>4031</v>
      </c>
      <c r="B7" s="190">
        <v>44497</v>
      </c>
      <c r="C7" s="51" t="s">
        <v>151</v>
      </c>
      <c r="D7" s="67">
        <v>68</v>
      </c>
      <c r="E7" s="66">
        <v>40</v>
      </c>
      <c r="F7" s="66">
        <v>40</v>
      </c>
      <c r="G7" s="187">
        <f t="shared" si="0"/>
        <v>0</v>
      </c>
      <c r="H7" s="187">
        <f t="shared" si="4"/>
        <v>1000</v>
      </c>
      <c r="I7" s="187">
        <v>1000</v>
      </c>
      <c r="J7" s="22">
        <f t="shared" si="2"/>
        <v>0</v>
      </c>
      <c r="K7" s="68">
        <v>45606</v>
      </c>
      <c r="L7" s="66">
        <v>200</v>
      </c>
      <c r="M7" s="166">
        <f t="shared" ref="M7" si="5">L7*I7</f>
        <v>200000</v>
      </c>
      <c r="N7" s="49">
        <v>6493</v>
      </c>
      <c r="O7" s="189" t="s">
        <v>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G16" sqref="G16"/>
    </sheetView>
  </sheetViews>
  <sheetFormatPr defaultRowHeight="15" x14ac:dyDescent="0.25"/>
  <cols>
    <col min="1" max="1" width="3" bestFit="1" customWidth="1"/>
    <col min="2" max="2" width="12.28515625" bestFit="1" customWidth="1"/>
    <col min="3" max="3" width="33.140625" bestFit="1" customWidth="1"/>
    <col min="4" max="4" width="8.140625" customWidth="1"/>
    <col min="7" max="7" width="7.5703125" customWidth="1"/>
    <col min="10" max="10" width="5.5703125" customWidth="1"/>
    <col min="11" max="11" width="6" bestFit="1" customWidth="1"/>
    <col min="12" max="12" width="7.5703125" customWidth="1"/>
    <col min="13" max="13" width="9" customWidth="1"/>
    <col min="14" max="14" width="10.140625" bestFit="1" customWidth="1"/>
    <col min="15" max="15" width="24.7109375" bestFit="1" customWidth="1"/>
    <col min="16" max="16" width="15.5703125" bestFit="1" customWidth="1"/>
  </cols>
  <sheetData>
    <row r="1" spans="1:17" ht="21.75" thickBot="1" x14ac:dyDescent="0.3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1:17" ht="45.75" thickBo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2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3" t="s">
        <v>19</v>
      </c>
    </row>
    <row r="3" spans="1:17" x14ac:dyDescent="0.25">
      <c r="A3" s="54">
        <v>2</v>
      </c>
      <c r="B3" s="21">
        <v>44501</v>
      </c>
      <c r="C3" s="18" t="s">
        <v>84</v>
      </c>
      <c r="D3" s="15">
        <v>13</v>
      </c>
      <c r="E3" s="15">
        <v>160</v>
      </c>
      <c r="F3" s="15">
        <v>160</v>
      </c>
      <c r="G3" s="64">
        <v>0</v>
      </c>
      <c r="H3" s="64">
        <v>4000</v>
      </c>
      <c r="I3" s="64">
        <v>3984</v>
      </c>
      <c r="J3" s="77">
        <v>16</v>
      </c>
      <c r="K3" s="17">
        <v>45627</v>
      </c>
      <c r="L3" s="70">
        <v>108</v>
      </c>
      <c r="M3" s="55">
        <f>J3*L3</f>
        <v>1728</v>
      </c>
      <c r="N3" s="50">
        <v>6517</v>
      </c>
      <c r="O3" s="65" t="s">
        <v>92</v>
      </c>
      <c r="P3" s="15" t="s">
        <v>161</v>
      </c>
      <c r="Q3" s="56"/>
    </row>
    <row r="4" spans="1:17" x14ac:dyDescent="0.25">
      <c r="A4" s="54">
        <v>5</v>
      </c>
      <c r="B4" s="57">
        <v>44503</v>
      </c>
      <c r="C4" s="58" t="s">
        <v>84</v>
      </c>
      <c r="D4" s="65">
        <v>1122</v>
      </c>
      <c r="E4" s="15">
        <v>200</v>
      </c>
      <c r="F4" s="15">
        <v>200</v>
      </c>
      <c r="G4" s="60">
        <v>0</v>
      </c>
      <c r="H4" s="60">
        <v>5000</v>
      </c>
      <c r="I4" s="64">
        <v>4980</v>
      </c>
      <c r="J4" s="45">
        <v>20</v>
      </c>
      <c r="K4" s="17">
        <v>45626</v>
      </c>
      <c r="L4" s="70">
        <v>108</v>
      </c>
      <c r="M4" s="55">
        <f t="shared" ref="M4:M23" si="0">J4*L4</f>
        <v>2160</v>
      </c>
      <c r="N4" s="50">
        <v>6516</v>
      </c>
      <c r="O4" s="62" t="s">
        <v>20</v>
      </c>
      <c r="P4" s="59" t="s">
        <v>100</v>
      </c>
      <c r="Q4" s="65"/>
    </row>
    <row r="5" spans="1:17" x14ac:dyDescent="0.25">
      <c r="A5" s="54">
        <v>6</v>
      </c>
      <c r="B5" s="57">
        <v>44503</v>
      </c>
      <c r="C5" s="58" t="s">
        <v>84</v>
      </c>
      <c r="D5" s="65">
        <v>14</v>
      </c>
      <c r="E5" s="15">
        <v>120</v>
      </c>
      <c r="F5" s="15">
        <v>120</v>
      </c>
      <c r="G5" s="60">
        <v>0</v>
      </c>
      <c r="H5" s="60">
        <v>3000</v>
      </c>
      <c r="I5" s="64">
        <v>2988</v>
      </c>
      <c r="J5" s="45">
        <v>12</v>
      </c>
      <c r="K5" s="68">
        <v>45665</v>
      </c>
      <c r="L5" s="70">
        <v>108</v>
      </c>
      <c r="M5" s="55">
        <f t="shared" si="0"/>
        <v>1296</v>
      </c>
      <c r="N5" s="50">
        <v>6562</v>
      </c>
      <c r="O5" s="65" t="s">
        <v>92</v>
      </c>
      <c r="P5" s="59" t="s">
        <v>138</v>
      </c>
      <c r="Q5" s="65"/>
    </row>
    <row r="6" spans="1:17" x14ac:dyDescent="0.25">
      <c r="A6" s="54">
        <v>7</v>
      </c>
      <c r="B6" s="57">
        <v>44504</v>
      </c>
      <c r="C6" s="58" t="s">
        <v>167</v>
      </c>
      <c r="D6" s="65">
        <v>57</v>
      </c>
      <c r="E6" s="15">
        <v>200</v>
      </c>
      <c r="F6" s="15">
        <v>200</v>
      </c>
      <c r="G6" s="60">
        <v>0</v>
      </c>
      <c r="H6" s="60">
        <v>5000</v>
      </c>
      <c r="I6" s="64">
        <v>4997</v>
      </c>
      <c r="J6" s="45">
        <v>3</v>
      </c>
      <c r="K6" s="68">
        <v>45642</v>
      </c>
      <c r="L6" s="70">
        <v>180</v>
      </c>
      <c r="M6" s="55">
        <f t="shared" si="0"/>
        <v>540</v>
      </c>
      <c r="N6" s="50">
        <v>6539</v>
      </c>
      <c r="O6" s="62" t="s">
        <v>164</v>
      </c>
      <c r="P6" s="59" t="s">
        <v>114</v>
      </c>
      <c r="Q6" s="65"/>
    </row>
    <row r="7" spans="1:17" x14ac:dyDescent="0.25">
      <c r="A7" s="54">
        <v>11</v>
      </c>
      <c r="B7" s="57">
        <v>44504</v>
      </c>
      <c r="C7" s="58" t="s">
        <v>84</v>
      </c>
      <c r="D7" s="65">
        <v>1688</v>
      </c>
      <c r="E7" s="15">
        <v>200</v>
      </c>
      <c r="F7" s="15">
        <v>200</v>
      </c>
      <c r="G7" s="60">
        <v>0</v>
      </c>
      <c r="H7" s="64">
        <v>5000</v>
      </c>
      <c r="I7" s="64">
        <v>4980</v>
      </c>
      <c r="J7" s="45">
        <v>20</v>
      </c>
      <c r="K7" s="68">
        <v>45636</v>
      </c>
      <c r="L7" s="70">
        <v>108</v>
      </c>
      <c r="M7" s="55">
        <f t="shared" si="0"/>
        <v>2160</v>
      </c>
      <c r="N7" s="50">
        <v>6528</v>
      </c>
      <c r="O7" s="62" t="s">
        <v>20</v>
      </c>
      <c r="P7" s="59" t="s">
        <v>166</v>
      </c>
      <c r="Q7" s="65"/>
    </row>
    <row r="8" spans="1:17" x14ac:dyDescent="0.25">
      <c r="A8" s="54">
        <v>13</v>
      </c>
      <c r="B8" s="57">
        <v>44506</v>
      </c>
      <c r="C8" s="58" t="s">
        <v>84</v>
      </c>
      <c r="D8" s="65">
        <v>1692</v>
      </c>
      <c r="E8" s="15">
        <v>185</v>
      </c>
      <c r="F8" s="15">
        <v>185</v>
      </c>
      <c r="G8" s="60">
        <v>0</v>
      </c>
      <c r="H8" s="64">
        <v>4625</v>
      </c>
      <c r="I8" s="64">
        <v>4606</v>
      </c>
      <c r="J8" s="45">
        <v>19</v>
      </c>
      <c r="K8" s="68">
        <v>45659</v>
      </c>
      <c r="L8" s="70">
        <v>108</v>
      </c>
      <c r="M8" s="55">
        <f t="shared" si="0"/>
        <v>2052</v>
      </c>
      <c r="N8" s="50">
        <v>6553</v>
      </c>
      <c r="O8" s="62" t="s">
        <v>20</v>
      </c>
      <c r="P8" s="15" t="s">
        <v>100</v>
      </c>
      <c r="Q8" s="65"/>
    </row>
    <row r="9" spans="1:17" x14ac:dyDescent="0.25">
      <c r="A9" s="54">
        <v>15</v>
      </c>
      <c r="B9" s="57">
        <v>44508</v>
      </c>
      <c r="C9" s="58" t="s">
        <v>84</v>
      </c>
      <c r="D9" s="65">
        <v>16</v>
      </c>
      <c r="E9" s="15">
        <v>160</v>
      </c>
      <c r="F9" s="15">
        <v>160</v>
      </c>
      <c r="G9" s="60">
        <v>0</v>
      </c>
      <c r="H9" s="64">
        <v>4000</v>
      </c>
      <c r="I9" s="64">
        <v>3984</v>
      </c>
      <c r="J9" s="45">
        <v>16</v>
      </c>
      <c r="K9" s="68">
        <v>45656</v>
      </c>
      <c r="L9" s="70">
        <v>108</v>
      </c>
      <c r="M9" s="55">
        <f t="shared" si="0"/>
        <v>1728</v>
      </c>
      <c r="N9" s="50">
        <v>6544</v>
      </c>
      <c r="O9" s="65" t="s">
        <v>92</v>
      </c>
      <c r="P9" s="15" t="s">
        <v>135</v>
      </c>
      <c r="Q9" s="65"/>
    </row>
    <row r="10" spans="1:17" x14ac:dyDescent="0.25">
      <c r="A10" s="54">
        <v>17</v>
      </c>
      <c r="B10" s="57">
        <v>44509</v>
      </c>
      <c r="C10" s="58" t="s">
        <v>132</v>
      </c>
      <c r="D10" s="65">
        <v>70</v>
      </c>
      <c r="E10" s="15"/>
      <c r="F10" s="15">
        <v>92</v>
      </c>
      <c r="G10" s="60"/>
      <c r="H10" s="64">
        <v>6030</v>
      </c>
      <c r="I10" s="64">
        <v>6004</v>
      </c>
      <c r="J10" s="45">
        <v>26</v>
      </c>
      <c r="K10" s="53">
        <v>45669</v>
      </c>
      <c r="L10" s="70">
        <v>94</v>
      </c>
      <c r="M10" s="55">
        <f t="shared" si="0"/>
        <v>2444</v>
      </c>
      <c r="N10" s="50">
        <v>6573</v>
      </c>
      <c r="O10" s="62" t="s">
        <v>86</v>
      </c>
      <c r="P10" s="59" t="s">
        <v>168</v>
      </c>
      <c r="Q10" s="65"/>
    </row>
    <row r="11" spans="1:17" x14ac:dyDescent="0.25">
      <c r="A11" s="54">
        <v>18</v>
      </c>
      <c r="B11" s="57">
        <v>44509</v>
      </c>
      <c r="C11" s="58" t="s">
        <v>84</v>
      </c>
      <c r="D11" s="23">
        <v>1646</v>
      </c>
      <c r="E11" s="15">
        <v>200</v>
      </c>
      <c r="F11" s="15">
        <v>200</v>
      </c>
      <c r="G11" s="60">
        <v>0</v>
      </c>
      <c r="H11" s="64">
        <v>5000</v>
      </c>
      <c r="I11" s="64">
        <v>4980</v>
      </c>
      <c r="J11" s="45">
        <v>20</v>
      </c>
      <c r="K11" s="68">
        <v>45658</v>
      </c>
      <c r="L11" s="70">
        <v>108</v>
      </c>
      <c r="M11" s="55">
        <f t="shared" si="0"/>
        <v>2160</v>
      </c>
      <c r="N11" s="50">
        <v>6550</v>
      </c>
      <c r="O11" s="62" t="s">
        <v>20</v>
      </c>
      <c r="P11" s="59" t="s">
        <v>150</v>
      </c>
      <c r="Q11" s="65"/>
    </row>
    <row r="12" spans="1:17" x14ac:dyDescent="0.25">
      <c r="A12" s="54">
        <v>24</v>
      </c>
      <c r="B12" s="57">
        <v>44511</v>
      </c>
      <c r="C12" s="58" t="s">
        <v>84</v>
      </c>
      <c r="D12" s="67">
        <v>1123</v>
      </c>
      <c r="E12" s="66">
        <v>160</v>
      </c>
      <c r="F12" s="66">
        <v>160</v>
      </c>
      <c r="G12" s="60">
        <v>0</v>
      </c>
      <c r="H12" s="64">
        <v>4000</v>
      </c>
      <c r="I12" s="64">
        <v>3984</v>
      </c>
      <c r="J12" s="45">
        <v>16</v>
      </c>
      <c r="K12" s="68">
        <v>45659</v>
      </c>
      <c r="L12" s="71">
        <v>108</v>
      </c>
      <c r="M12" s="55">
        <f t="shared" si="0"/>
        <v>1728</v>
      </c>
      <c r="N12" s="49">
        <v>6552</v>
      </c>
      <c r="O12" s="62" t="s">
        <v>20</v>
      </c>
      <c r="P12" s="15" t="s">
        <v>150</v>
      </c>
      <c r="Q12" s="67"/>
    </row>
    <row r="13" spans="1:17" x14ac:dyDescent="0.25">
      <c r="A13" s="54">
        <v>25</v>
      </c>
      <c r="B13" s="57">
        <v>44512</v>
      </c>
      <c r="C13" s="58" t="s">
        <v>84</v>
      </c>
      <c r="D13" s="67">
        <v>1802</v>
      </c>
      <c r="E13" s="66">
        <v>200</v>
      </c>
      <c r="F13" s="66">
        <v>200</v>
      </c>
      <c r="G13" s="60">
        <v>0</v>
      </c>
      <c r="H13" s="64">
        <v>5000</v>
      </c>
      <c r="I13" s="64">
        <v>4980</v>
      </c>
      <c r="J13" s="45">
        <v>20</v>
      </c>
      <c r="K13" s="68">
        <v>45658</v>
      </c>
      <c r="L13" s="71">
        <v>108</v>
      </c>
      <c r="M13" s="55">
        <f t="shared" si="0"/>
        <v>2160</v>
      </c>
      <c r="N13" s="49">
        <v>6551</v>
      </c>
      <c r="O13" s="62" t="s">
        <v>20</v>
      </c>
      <c r="P13" s="15" t="s">
        <v>150</v>
      </c>
      <c r="Q13" s="67"/>
    </row>
    <row r="14" spans="1:17" x14ac:dyDescent="0.25">
      <c r="A14" s="54">
        <v>26</v>
      </c>
      <c r="B14" s="57">
        <v>44513</v>
      </c>
      <c r="C14" s="58" t="s">
        <v>110</v>
      </c>
      <c r="D14" s="67">
        <v>1193</v>
      </c>
      <c r="E14" s="66">
        <v>40</v>
      </c>
      <c r="F14" s="66">
        <v>40</v>
      </c>
      <c r="G14" s="60">
        <v>0</v>
      </c>
      <c r="H14" s="64">
        <v>1000</v>
      </c>
      <c r="I14" s="64">
        <v>996</v>
      </c>
      <c r="J14" s="45">
        <v>4</v>
      </c>
      <c r="K14" s="68">
        <v>45666</v>
      </c>
      <c r="L14" s="71">
        <v>130</v>
      </c>
      <c r="M14" s="55">
        <f t="shared" si="0"/>
        <v>520</v>
      </c>
      <c r="N14" s="49">
        <v>6563</v>
      </c>
      <c r="O14" s="62" t="s">
        <v>85</v>
      </c>
      <c r="P14" s="59" t="s">
        <v>170</v>
      </c>
      <c r="Q14" s="67"/>
    </row>
    <row r="15" spans="1:17" x14ac:dyDescent="0.25">
      <c r="A15" s="54">
        <v>29</v>
      </c>
      <c r="B15" s="57">
        <v>44515</v>
      </c>
      <c r="C15" s="58" t="s">
        <v>84</v>
      </c>
      <c r="D15" s="67">
        <v>17</v>
      </c>
      <c r="E15" s="66">
        <v>200</v>
      </c>
      <c r="F15" s="66">
        <v>200</v>
      </c>
      <c r="G15" s="60">
        <v>0</v>
      </c>
      <c r="H15" s="64">
        <v>5000</v>
      </c>
      <c r="I15" s="64">
        <v>4980</v>
      </c>
      <c r="J15" s="45">
        <v>20</v>
      </c>
      <c r="K15" s="68">
        <v>45665</v>
      </c>
      <c r="L15" s="71">
        <v>108</v>
      </c>
      <c r="M15" s="55">
        <f t="shared" si="0"/>
        <v>2160</v>
      </c>
      <c r="N15" s="49">
        <v>6561</v>
      </c>
      <c r="O15" s="65" t="s">
        <v>92</v>
      </c>
      <c r="P15" s="59" t="s">
        <v>138</v>
      </c>
      <c r="Q15" s="67"/>
    </row>
    <row r="16" spans="1:17" x14ac:dyDescent="0.25">
      <c r="A16" s="54">
        <v>31</v>
      </c>
      <c r="B16" s="57">
        <v>44515</v>
      </c>
      <c r="C16" s="58" t="s">
        <v>87</v>
      </c>
      <c r="D16" s="67">
        <v>402</v>
      </c>
      <c r="E16" s="66">
        <v>200</v>
      </c>
      <c r="F16" s="66">
        <v>200</v>
      </c>
      <c r="G16" s="60">
        <v>0</v>
      </c>
      <c r="H16" s="64">
        <v>5000</v>
      </c>
      <c r="I16" s="64">
        <v>4997</v>
      </c>
      <c r="J16" s="45">
        <v>3</v>
      </c>
      <c r="K16" s="68">
        <v>45662</v>
      </c>
      <c r="L16" s="71">
        <v>160</v>
      </c>
      <c r="M16" s="55">
        <f t="shared" si="0"/>
        <v>480</v>
      </c>
      <c r="N16" s="49">
        <v>6565</v>
      </c>
      <c r="O16" s="62" t="s">
        <v>27</v>
      </c>
      <c r="P16" s="59" t="s">
        <v>169</v>
      </c>
      <c r="Q16" s="67"/>
    </row>
    <row r="17" spans="1:17" x14ac:dyDescent="0.25">
      <c r="A17" s="54">
        <v>34</v>
      </c>
      <c r="B17" s="57">
        <v>44517</v>
      </c>
      <c r="C17" s="58" t="s">
        <v>84</v>
      </c>
      <c r="D17" s="67">
        <v>1803</v>
      </c>
      <c r="E17" s="66">
        <v>200</v>
      </c>
      <c r="F17" s="66">
        <v>200</v>
      </c>
      <c r="G17" s="60">
        <v>0</v>
      </c>
      <c r="H17" s="64">
        <v>5000</v>
      </c>
      <c r="I17" s="64">
        <v>4980</v>
      </c>
      <c r="J17" s="45">
        <v>20</v>
      </c>
      <c r="K17" s="53">
        <v>45626</v>
      </c>
      <c r="L17" s="71">
        <v>108</v>
      </c>
      <c r="M17" s="55">
        <f t="shared" si="0"/>
        <v>2160</v>
      </c>
      <c r="N17" s="49">
        <v>6571</v>
      </c>
      <c r="O17" s="62" t="s">
        <v>20</v>
      </c>
      <c r="P17" s="59" t="s">
        <v>150</v>
      </c>
      <c r="Q17" s="67"/>
    </row>
    <row r="18" spans="1:17" x14ac:dyDescent="0.25">
      <c r="A18" s="54">
        <v>40</v>
      </c>
      <c r="B18" s="57">
        <v>44521</v>
      </c>
      <c r="C18" s="58" t="s">
        <v>110</v>
      </c>
      <c r="D18" s="67">
        <v>704</v>
      </c>
      <c r="E18" s="66">
        <v>40</v>
      </c>
      <c r="F18" s="66">
        <v>40</v>
      </c>
      <c r="G18" s="60">
        <v>0</v>
      </c>
      <c r="H18" s="64">
        <v>1000</v>
      </c>
      <c r="I18" s="64">
        <v>994</v>
      </c>
      <c r="J18" s="45">
        <v>6</v>
      </c>
      <c r="K18" s="68">
        <v>45666</v>
      </c>
      <c r="L18" s="71">
        <v>130</v>
      </c>
      <c r="M18" s="55">
        <f t="shared" si="0"/>
        <v>780</v>
      </c>
      <c r="N18" s="49">
        <v>6578</v>
      </c>
      <c r="O18" s="62" t="s">
        <v>85</v>
      </c>
      <c r="P18" s="59" t="s">
        <v>175</v>
      </c>
      <c r="Q18" s="67"/>
    </row>
    <row r="19" spans="1:17" x14ac:dyDescent="0.25">
      <c r="A19" s="54">
        <v>41</v>
      </c>
      <c r="B19" s="57">
        <v>44521</v>
      </c>
      <c r="C19" s="58" t="s">
        <v>84</v>
      </c>
      <c r="D19" s="67">
        <v>1812</v>
      </c>
      <c r="E19" s="66">
        <v>200</v>
      </c>
      <c r="F19" s="66">
        <v>200</v>
      </c>
      <c r="G19" s="60">
        <v>0</v>
      </c>
      <c r="H19" s="64">
        <v>5000</v>
      </c>
      <c r="I19" s="64">
        <v>4980</v>
      </c>
      <c r="J19" s="45">
        <v>20</v>
      </c>
      <c r="K19" s="68">
        <v>45683</v>
      </c>
      <c r="L19" s="71">
        <v>107.5</v>
      </c>
      <c r="M19" s="55">
        <f t="shared" si="0"/>
        <v>2150</v>
      </c>
      <c r="N19" s="49">
        <v>6589</v>
      </c>
      <c r="O19" s="62" t="s">
        <v>20</v>
      </c>
      <c r="P19" s="59" t="s">
        <v>150</v>
      </c>
      <c r="Q19" s="67"/>
    </row>
    <row r="20" spans="1:17" x14ac:dyDescent="0.25">
      <c r="A20" s="54">
        <v>43</v>
      </c>
      <c r="B20" s="57">
        <v>44522</v>
      </c>
      <c r="C20" s="58" t="s">
        <v>84</v>
      </c>
      <c r="D20" s="67">
        <v>18</v>
      </c>
      <c r="E20" s="66">
        <v>200</v>
      </c>
      <c r="F20" s="66">
        <v>200</v>
      </c>
      <c r="G20" s="60">
        <v>0</v>
      </c>
      <c r="H20" s="64">
        <v>5000</v>
      </c>
      <c r="I20" s="64">
        <v>4980</v>
      </c>
      <c r="J20" s="45">
        <v>20</v>
      </c>
      <c r="K20" s="68">
        <v>45665</v>
      </c>
      <c r="L20" s="71">
        <v>108</v>
      </c>
      <c r="M20" s="55">
        <f t="shared" si="0"/>
        <v>2160</v>
      </c>
      <c r="N20" s="49">
        <v>6576</v>
      </c>
      <c r="O20" s="65" t="s">
        <v>92</v>
      </c>
      <c r="P20" s="59" t="s">
        <v>176</v>
      </c>
      <c r="Q20" s="67"/>
    </row>
    <row r="21" spans="1:17" x14ac:dyDescent="0.25">
      <c r="A21" s="54">
        <v>47</v>
      </c>
      <c r="B21" s="57">
        <v>44524</v>
      </c>
      <c r="C21" s="58" t="s">
        <v>84</v>
      </c>
      <c r="D21" s="67">
        <v>1814</v>
      </c>
      <c r="E21" s="66">
        <v>120</v>
      </c>
      <c r="F21" s="66">
        <v>120</v>
      </c>
      <c r="G21" s="60">
        <v>0</v>
      </c>
      <c r="H21" s="64">
        <v>3000</v>
      </c>
      <c r="I21" s="64">
        <v>2988</v>
      </c>
      <c r="J21" s="45">
        <v>12</v>
      </c>
      <c r="K21" s="68">
        <v>45683</v>
      </c>
      <c r="L21" s="71">
        <v>107.5</v>
      </c>
      <c r="M21" s="55">
        <f t="shared" si="0"/>
        <v>1290</v>
      </c>
      <c r="N21" s="49">
        <v>6588</v>
      </c>
      <c r="O21" s="62" t="s">
        <v>20</v>
      </c>
      <c r="P21" s="59" t="s">
        <v>128</v>
      </c>
      <c r="Q21" s="67"/>
    </row>
    <row r="22" spans="1:17" x14ac:dyDescent="0.25">
      <c r="A22" s="54">
        <v>53</v>
      </c>
      <c r="B22" s="57">
        <v>44526</v>
      </c>
      <c r="C22" s="58" t="s">
        <v>84</v>
      </c>
      <c r="D22" s="67">
        <v>19</v>
      </c>
      <c r="E22" s="66">
        <v>200</v>
      </c>
      <c r="F22" s="66">
        <v>200</v>
      </c>
      <c r="G22" s="60">
        <v>0</v>
      </c>
      <c r="H22" s="64">
        <v>5000</v>
      </c>
      <c r="I22" s="64">
        <v>4980</v>
      </c>
      <c r="J22" s="45">
        <v>20</v>
      </c>
      <c r="K22" s="68">
        <v>45693</v>
      </c>
      <c r="L22" s="71">
        <v>107.5</v>
      </c>
      <c r="M22" s="55">
        <f t="shared" si="0"/>
        <v>2150</v>
      </c>
      <c r="N22" s="49">
        <v>6597</v>
      </c>
      <c r="O22" s="65" t="s">
        <v>180</v>
      </c>
      <c r="P22" s="59" t="s">
        <v>162</v>
      </c>
      <c r="Q22" s="67"/>
    </row>
    <row r="23" spans="1:17" x14ac:dyDescent="0.25">
      <c r="A23" s="54">
        <v>55</v>
      </c>
      <c r="B23" s="57">
        <v>44528</v>
      </c>
      <c r="C23" s="58" t="s">
        <v>84</v>
      </c>
      <c r="D23" s="67">
        <v>1824</v>
      </c>
      <c r="E23" s="66">
        <v>120</v>
      </c>
      <c r="F23" s="66">
        <v>120</v>
      </c>
      <c r="G23" s="60"/>
      <c r="H23" s="64">
        <v>3000</v>
      </c>
      <c r="I23" s="64">
        <v>2988</v>
      </c>
      <c r="J23" s="45">
        <v>12</v>
      </c>
      <c r="K23" s="68">
        <v>45701</v>
      </c>
      <c r="L23" s="71">
        <v>107</v>
      </c>
      <c r="M23" s="55">
        <f t="shared" si="0"/>
        <v>1284</v>
      </c>
      <c r="N23" s="49">
        <v>6602</v>
      </c>
      <c r="O23" s="62" t="s">
        <v>20</v>
      </c>
      <c r="P23" s="59" t="s">
        <v>184</v>
      </c>
      <c r="Q23" s="67"/>
    </row>
    <row r="24" spans="1:17" x14ac:dyDescent="0.25">
      <c r="A24" s="27"/>
      <c r="B24" s="28"/>
      <c r="C24" s="29"/>
      <c r="D24" s="30"/>
      <c r="E24" s="31"/>
      <c r="F24" s="31"/>
      <c r="G24" s="34">
        <v>0</v>
      </c>
      <c r="H24" s="32"/>
      <c r="I24" s="32"/>
      <c r="J24" s="32">
        <f>SUM(J3:J23)</f>
        <v>325</v>
      </c>
      <c r="K24" s="32"/>
      <c r="L24" s="32"/>
      <c r="M24" s="76">
        <f>SUM(M2:M23)</f>
        <v>35290</v>
      </c>
      <c r="N24" s="32"/>
      <c r="O24" s="32"/>
      <c r="P24" s="32"/>
      <c r="Q24" s="67"/>
    </row>
    <row r="25" spans="1:17" x14ac:dyDescent="0.25">
      <c r="J25" s="75"/>
      <c r="M25" s="75"/>
    </row>
  </sheetData>
  <mergeCells count="1"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9"/>
  <sheetViews>
    <sheetView topLeftCell="A63" workbookViewId="0">
      <selection activeCell="D92" sqref="D92"/>
    </sheetView>
  </sheetViews>
  <sheetFormatPr defaultRowHeight="15" x14ac:dyDescent="0.25"/>
  <cols>
    <col min="2" max="2" width="12.85546875" bestFit="1" customWidth="1"/>
    <col min="3" max="3" width="37.140625" bestFit="1" customWidth="1"/>
    <col min="13" max="13" width="19.85546875" bestFit="1" customWidth="1"/>
    <col min="14" max="14" width="17.42578125" bestFit="1" customWidth="1"/>
    <col min="15" max="15" width="11.85546875" bestFit="1" customWidth="1"/>
  </cols>
  <sheetData>
    <row r="1" spans="1:15" ht="21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x14ac:dyDescent="0.25">
      <c r="A2" s="198" t="s">
        <v>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</row>
    <row r="3" spans="1:15" ht="18.75" x14ac:dyDescent="0.25">
      <c r="A3" s="199" t="s">
        <v>2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</row>
    <row r="4" spans="1:15" ht="16.5" thickBot="1" x14ac:dyDescent="0.3">
      <c r="A4" s="200" t="s">
        <v>186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</row>
    <row r="5" spans="1:15" ht="48" thickBot="1" x14ac:dyDescent="0.3">
      <c r="A5" s="78" t="s">
        <v>3</v>
      </c>
      <c r="B5" s="78" t="s">
        <v>4</v>
      </c>
      <c r="C5" s="78" t="s">
        <v>5</v>
      </c>
      <c r="D5" s="78" t="s">
        <v>6</v>
      </c>
      <c r="E5" s="78" t="s">
        <v>7</v>
      </c>
      <c r="F5" s="78" t="s">
        <v>8</v>
      </c>
      <c r="G5" s="78" t="s">
        <v>9</v>
      </c>
      <c r="H5" s="78" t="s">
        <v>10</v>
      </c>
      <c r="I5" s="78" t="s">
        <v>11</v>
      </c>
      <c r="J5" s="78" t="s">
        <v>12</v>
      </c>
      <c r="K5" s="79" t="s">
        <v>13</v>
      </c>
      <c r="L5" s="78" t="s">
        <v>16</v>
      </c>
      <c r="M5" s="78" t="s">
        <v>17</v>
      </c>
      <c r="N5" s="78" t="s">
        <v>18</v>
      </c>
      <c r="O5" s="80" t="s">
        <v>19</v>
      </c>
    </row>
    <row r="6" spans="1:15" ht="15.75" x14ac:dyDescent="0.25">
      <c r="A6" s="81">
        <v>1</v>
      </c>
      <c r="B6" s="82">
        <v>44440</v>
      </c>
      <c r="C6" s="83" t="s">
        <v>23</v>
      </c>
      <c r="D6" s="84">
        <v>86</v>
      </c>
      <c r="E6" s="84">
        <v>200</v>
      </c>
      <c r="F6" s="84">
        <v>200</v>
      </c>
      <c r="G6" s="85">
        <f>E6-F6</f>
        <v>0</v>
      </c>
      <c r="H6" s="85">
        <f>F6*25</f>
        <v>5000</v>
      </c>
      <c r="I6" s="85">
        <v>4992</v>
      </c>
      <c r="J6" s="86">
        <f>H6-I6</f>
        <v>8</v>
      </c>
      <c r="K6" s="87">
        <v>45425</v>
      </c>
      <c r="L6" s="117">
        <v>6270</v>
      </c>
      <c r="M6" s="88" t="s">
        <v>43</v>
      </c>
      <c r="N6" s="89" t="s">
        <v>187</v>
      </c>
      <c r="O6" s="90"/>
    </row>
    <row r="7" spans="1:15" ht="15.75" x14ac:dyDescent="0.25">
      <c r="A7" s="91">
        <v>2</v>
      </c>
      <c r="B7" s="82">
        <v>44441</v>
      </c>
      <c r="C7" s="83" t="s">
        <v>188</v>
      </c>
      <c r="D7" s="92">
        <v>1244</v>
      </c>
      <c r="E7" s="84">
        <v>80</v>
      </c>
      <c r="F7" s="84">
        <v>80</v>
      </c>
      <c r="G7" s="85">
        <f>E7-F7</f>
        <v>0</v>
      </c>
      <c r="H7" s="85">
        <f>F7*25</f>
        <v>2000</v>
      </c>
      <c r="I7" s="85">
        <v>2000</v>
      </c>
      <c r="J7" s="86">
        <f t="shared" ref="J7:J73" si="0">H7-I7</f>
        <v>0</v>
      </c>
      <c r="K7" s="87">
        <v>45407</v>
      </c>
      <c r="L7" s="98">
        <v>6273</v>
      </c>
      <c r="M7" s="88" t="s">
        <v>20</v>
      </c>
      <c r="N7" s="89" t="s">
        <v>60</v>
      </c>
      <c r="O7" s="90"/>
    </row>
    <row r="8" spans="1:15" ht="15.75" x14ac:dyDescent="0.25">
      <c r="A8" s="81">
        <v>3</v>
      </c>
      <c r="B8" s="82">
        <v>44441</v>
      </c>
      <c r="C8" s="83" t="s">
        <v>84</v>
      </c>
      <c r="D8" s="92">
        <v>1244</v>
      </c>
      <c r="E8" s="92">
        <v>80</v>
      </c>
      <c r="F8" s="92">
        <v>80</v>
      </c>
      <c r="G8" s="85">
        <f t="shared" ref="G8:G75" si="1">E8-F8</f>
        <v>0</v>
      </c>
      <c r="H8" s="85">
        <f>F8*25</f>
        <v>2000</v>
      </c>
      <c r="I8" s="93">
        <v>2000</v>
      </c>
      <c r="J8" s="86">
        <f t="shared" si="0"/>
        <v>0</v>
      </c>
      <c r="K8" s="87">
        <v>45421</v>
      </c>
      <c r="L8" s="98">
        <v>6274</v>
      </c>
      <c r="M8" s="88" t="s">
        <v>20</v>
      </c>
      <c r="N8" s="89" t="s">
        <v>60</v>
      </c>
      <c r="O8" s="90"/>
    </row>
    <row r="9" spans="1:15" ht="15.75" x14ac:dyDescent="0.25">
      <c r="A9" s="91">
        <v>4</v>
      </c>
      <c r="B9" s="82">
        <v>44441</v>
      </c>
      <c r="C9" s="94" t="s">
        <v>189</v>
      </c>
      <c r="D9" s="90">
        <v>89</v>
      </c>
      <c r="E9" s="92">
        <v>40</v>
      </c>
      <c r="F9" s="92">
        <v>40</v>
      </c>
      <c r="G9" s="85">
        <f t="shared" si="1"/>
        <v>0</v>
      </c>
      <c r="H9" s="85">
        <f>F9*25</f>
        <v>1000</v>
      </c>
      <c r="I9" s="93">
        <v>1000</v>
      </c>
      <c r="J9" s="86">
        <f t="shared" si="0"/>
        <v>0</v>
      </c>
      <c r="K9" s="95">
        <v>45435</v>
      </c>
      <c r="L9" s="98">
        <v>6278</v>
      </c>
      <c r="M9" s="88" t="s">
        <v>43</v>
      </c>
      <c r="N9" s="89" t="s">
        <v>190</v>
      </c>
      <c r="O9" s="90"/>
    </row>
    <row r="10" spans="1:15" ht="15.75" x14ac:dyDescent="0.25">
      <c r="A10" s="81">
        <v>5</v>
      </c>
      <c r="B10" s="82">
        <v>44441</v>
      </c>
      <c r="C10" s="83" t="s">
        <v>188</v>
      </c>
      <c r="D10" s="90">
        <v>91</v>
      </c>
      <c r="E10" s="92">
        <v>80</v>
      </c>
      <c r="F10" s="92">
        <v>80</v>
      </c>
      <c r="G10" s="85">
        <f t="shared" si="1"/>
        <v>0</v>
      </c>
      <c r="H10" s="85">
        <f t="shared" ref="H10:H55" si="2">F10*25</f>
        <v>2000</v>
      </c>
      <c r="I10" s="93">
        <v>2000</v>
      </c>
      <c r="J10" s="86">
        <f t="shared" si="0"/>
        <v>0</v>
      </c>
      <c r="K10" s="95">
        <v>45437</v>
      </c>
      <c r="L10" s="98">
        <v>6279</v>
      </c>
      <c r="M10" s="88" t="s">
        <v>43</v>
      </c>
      <c r="N10" s="89" t="s">
        <v>190</v>
      </c>
      <c r="O10" s="90"/>
    </row>
    <row r="11" spans="1:15" ht="15.75" x14ac:dyDescent="0.25">
      <c r="A11" s="91">
        <v>6</v>
      </c>
      <c r="B11" s="82">
        <v>44441</v>
      </c>
      <c r="C11" s="94" t="s">
        <v>22</v>
      </c>
      <c r="D11" s="90">
        <v>88</v>
      </c>
      <c r="E11" s="92">
        <v>120</v>
      </c>
      <c r="F11" s="92">
        <v>120</v>
      </c>
      <c r="G11" s="85">
        <f t="shared" si="1"/>
        <v>0</v>
      </c>
      <c r="H11" s="85">
        <f t="shared" si="2"/>
        <v>3000</v>
      </c>
      <c r="I11" s="93">
        <v>3000</v>
      </c>
      <c r="J11" s="86">
        <f t="shared" si="0"/>
        <v>0</v>
      </c>
      <c r="K11" s="95">
        <v>45438</v>
      </c>
      <c r="L11" s="98">
        <v>6282</v>
      </c>
      <c r="M11" s="88" t="s">
        <v>43</v>
      </c>
      <c r="N11" s="89" t="s">
        <v>191</v>
      </c>
      <c r="O11" s="90"/>
    </row>
    <row r="12" spans="1:15" ht="15.75" x14ac:dyDescent="0.25">
      <c r="A12" s="81">
        <v>7</v>
      </c>
      <c r="B12" s="82">
        <v>44441</v>
      </c>
      <c r="C12" s="83" t="s">
        <v>192</v>
      </c>
      <c r="D12" s="96">
        <v>41</v>
      </c>
      <c r="E12" s="92">
        <v>40</v>
      </c>
      <c r="F12" s="92">
        <v>40</v>
      </c>
      <c r="G12" s="85">
        <f t="shared" si="1"/>
        <v>0</v>
      </c>
      <c r="H12" s="85">
        <f t="shared" si="2"/>
        <v>1000</v>
      </c>
      <c r="I12" s="93">
        <v>1000</v>
      </c>
      <c r="J12" s="86">
        <f t="shared" si="0"/>
        <v>0</v>
      </c>
      <c r="K12" s="95">
        <v>45413</v>
      </c>
      <c r="L12" s="98">
        <v>6281</v>
      </c>
      <c r="M12" s="88" t="s">
        <v>85</v>
      </c>
      <c r="N12" s="89" t="s">
        <v>193</v>
      </c>
      <c r="O12" s="90"/>
    </row>
    <row r="13" spans="1:15" ht="15.75" x14ac:dyDescent="0.25">
      <c r="A13" s="91">
        <v>8</v>
      </c>
      <c r="B13" s="82">
        <v>44441</v>
      </c>
      <c r="C13" s="83" t="s">
        <v>23</v>
      </c>
      <c r="D13" s="90">
        <v>52</v>
      </c>
      <c r="E13" s="92">
        <v>501</v>
      </c>
      <c r="F13" s="92">
        <v>501</v>
      </c>
      <c r="G13" s="85">
        <f t="shared" si="1"/>
        <v>0</v>
      </c>
      <c r="H13" s="85">
        <f t="shared" si="2"/>
        <v>12525</v>
      </c>
      <c r="I13" s="93">
        <v>12525</v>
      </c>
      <c r="J13" s="86">
        <f t="shared" si="0"/>
        <v>0</v>
      </c>
      <c r="K13" s="95">
        <v>45430</v>
      </c>
      <c r="L13" s="98">
        <v>6283</v>
      </c>
      <c r="M13" s="88" t="s">
        <v>86</v>
      </c>
      <c r="N13" s="89" t="s">
        <v>194</v>
      </c>
      <c r="O13" s="90"/>
    </row>
    <row r="14" spans="1:15" ht="15.75" x14ac:dyDescent="0.25">
      <c r="A14" s="81">
        <v>9</v>
      </c>
      <c r="B14" s="82">
        <v>44442</v>
      </c>
      <c r="C14" s="83" t="s">
        <v>87</v>
      </c>
      <c r="D14" s="90">
        <v>1064</v>
      </c>
      <c r="E14" s="92">
        <v>80</v>
      </c>
      <c r="F14" s="92">
        <v>80</v>
      </c>
      <c r="G14" s="85">
        <f t="shared" si="1"/>
        <v>0</v>
      </c>
      <c r="H14" s="85">
        <f t="shared" si="2"/>
        <v>2000</v>
      </c>
      <c r="I14" s="93">
        <v>2000</v>
      </c>
      <c r="J14" s="86">
        <f t="shared" si="0"/>
        <v>0</v>
      </c>
      <c r="K14" s="95">
        <v>45436</v>
      </c>
      <c r="L14" s="98">
        <v>6280</v>
      </c>
      <c r="M14" s="88" t="s">
        <v>81</v>
      </c>
      <c r="N14" s="89" t="s">
        <v>195</v>
      </c>
      <c r="O14" s="90"/>
    </row>
    <row r="15" spans="1:15" ht="15.75" x14ac:dyDescent="0.25">
      <c r="A15" s="91">
        <v>10</v>
      </c>
      <c r="B15" s="82">
        <v>44445</v>
      </c>
      <c r="C15" s="83" t="s">
        <v>84</v>
      </c>
      <c r="D15" s="90">
        <v>183</v>
      </c>
      <c r="E15" s="92">
        <v>80</v>
      </c>
      <c r="F15" s="92">
        <v>80</v>
      </c>
      <c r="G15" s="85">
        <f t="shared" si="1"/>
        <v>0</v>
      </c>
      <c r="H15" s="85">
        <f t="shared" si="2"/>
        <v>2000</v>
      </c>
      <c r="I15" s="93">
        <v>2000</v>
      </c>
      <c r="J15" s="86">
        <f t="shared" si="0"/>
        <v>0</v>
      </c>
      <c r="K15" s="95">
        <v>45451</v>
      </c>
      <c r="L15" s="98">
        <v>6300</v>
      </c>
      <c r="M15" s="88" t="s">
        <v>20</v>
      </c>
      <c r="N15" s="89" t="s">
        <v>196</v>
      </c>
      <c r="O15" s="90"/>
    </row>
    <row r="16" spans="1:15" ht="15.75" x14ac:dyDescent="0.25">
      <c r="A16" s="81">
        <v>11</v>
      </c>
      <c r="B16" s="82">
        <v>44445</v>
      </c>
      <c r="C16" s="83" t="s">
        <v>197</v>
      </c>
      <c r="D16" s="88">
        <v>1382</v>
      </c>
      <c r="E16" s="84">
        <v>40</v>
      </c>
      <c r="F16" s="84">
        <v>40</v>
      </c>
      <c r="G16" s="85">
        <f t="shared" si="1"/>
        <v>0</v>
      </c>
      <c r="H16" s="85">
        <f t="shared" si="2"/>
        <v>1000</v>
      </c>
      <c r="I16" s="85">
        <v>990</v>
      </c>
      <c r="J16" s="86">
        <f t="shared" si="0"/>
        <v>10</v>
      </c>
      <c r="K16" s="87">
        <v>45452</v>
      </c>
      <c r="L16" s="89">
        <v>6298</v>
      </c>
      <c r="M16" s="88" t="s">
        <v>20</v>
      </c>
      <c r="N16" s="89" t="s">
        <v>198</v>
      </c>
      <c r="O16" s="90"/>
    </row>
    <row r="17" spans="1:15" ht="15.75" x14ac:dyDescent="0.25">
      <c r="A17" s="91">
        <v>12</v>
      </c>
      <c r="B17" s="82">
        <v>44445</v>
      </c>
      <c r="C17" s="94" t="s">
        <v>35</v>
      </c>
      <c r="D17" s="90">
        <v>608</v>
      </c>
      <c r="E17" s="92">
        <v>20</v>
      </c>
      <c r="F17" s="92">
        <v>20</v>
      </c>
      <c r="G17" s="85">
        <f t="shared" si="1"/>
        <v>0</v>
      </c>
      <c r="H17" s="85">
        <f t="shared" si="2"/>
        <v>500</v>
      </c>
      <c r="I17" s="93">
        <v>500</v>
      </c>
      <c r="J17" s="86">
        <f t="shared" si="0"/>
        <v>0</v>
      </c>
      <c r="K17" s="95">
        <v>45450</v>
      </c>
      <c r="L17" s="98">
        <v>6295</v>
      </c>
      <c r="M17" s="88" t="s">
        <v>36</v>
      </c>
      <c r="N17" s="89" t="s">
        <v>199</v>
      </c>
      <c r="O17" s="90"/>
    </row>
    <row r="18" spans="1:15" ht="15.75" x14ac:dyDescent="0.25">
      <c r="A18" s="81">
        <v>13</v>
      </c>
      <c r="B18" s="82">
        <v>44445</v>
      </c>
      <c r="C18" s="83" t="s">
        <v>87</v>
      </c>
      <c r="D18" s="90">
        <v>609</v>
      </c>
      <c r="E18" s="92">
        <v>200</v>
      </c>
      <c r="F18" s="92">
        <v>200</v>
      </c>
      <c r="G18" s="85">
        <f t="shared" si="1"/>
        <v>0</v>
      </c>
      <c r="H18" s="85">
        <f t="shared" si="2"/>
        <v>5000</v>
      </c>
      <c r="I18" s="93">
        <v>5000</v>
      </c>
      <c r="J18" s="86">
        <f t="shared" si="0"/>
        <v>0</v>
      </c>
      <c r="K18" s="95">
        <v>45448</v>
      </c>
      <c r="L18" s="98">
        <v>6294</v>
      </c>
      <c r="M18" s="88" t="s">
        <v>36</v>
      </c>
      <c r="N18" s="89" t="s">
        <v>199</v>
      </c>
      <c r="O18" s="90"/>
    </row>
    <row r="19" spans="1:15" ht="15.75" x14ac:dyDescent="0.25">
      <c r="A19" s="91">
        <v>14</v>
      </c>
      <c r="B19" s="97">
        <v>44446</v>
      </c>
      <c r="C19" s="83" t="s">
        <v>87</v>
      </c>
      <c r="D19" s="90">
        <v>1248</v>
      </c>
      <c r="E19" s="92">
        <v>80</v>
      </c>
      <c r="F19" s="92">
        <v>80</v>
      </c>
      <c r="G19" s="85">
        <f t="shared" si="1"/>
        <v>0</v>
      </c>
      <c r="H19" s="93">
        <f t="shared" si="2"/>
        <v>2000</v>
      </c>
      <c r="I19" s="93">
        <v>2000</v>
      </c>
      <c r="J19" s="86">
        <f t="shared" si="0"/>
        <v>0</v>
      </c>
      <c r="K19" s="95">
        <v>45449</v>
      </c>
      <c r="L19" s="98">
        <v>6296</v>
      </c>
      <c r="M19" s="88" t="s">
        <v>20</v>
      </c>
      <c r="N19" s="98" t="s">
        <v>60</v>
      </c>
      <c r="O19" s="90"/>
    </row>
    <row r="20" spans="1:15" ht="15.75" x14ac:dyDescent="0.25">
      <c r="A20" s="81">
        <v>15</v>
      </c>
      <c r="B20" s="97">
        <v>44446</v>
      </c>
      <c r="C20" s="83" t="s">
        <v>84</v>
      </c>
      <c r="D20" s="90">
        <v>1248</v>
      </c>
      <c r="E20" s="92">
        <v>80</v>
      </c>
      <c r="F20" s="92">
        <v>80</v>
      </c>
      <c r="G20" s="85">
        <f t="shared" si="1"/>
        <v>0</v>
      </c>
      <c r="H20" s="93">
        <f t="shared" si="2"/>
        <v>2000</v>
      </c>
      <c r="I20" s="93">
        <v>2000</v>
      </c>
      <c r="J20" s="86">
        <f t="shared" si="0"/>
        <v>0</v>
      </c>
      <c r="K20" s="95">
        <v>45451</v>
      </c>
      <c r="L20" s="98">
        <v>6299</v>
      </c>
      <c r="M20" s="88" t="s">
        <v>20</v>
      </c>
      <c r="N20" s="98" t="s">
        <v>60</v>
      </c>
      <c r="O20" s="90"/>
    </row>
    <row r="21" spans="1:15" ht="15.75" x14ac:dyDescent="0.25">
      <c r="A21" s="91">
        <v>16</v>
      </c>
      <c r="B21" s="97">
        <v>44447</v>
      </c>
      <c r="C21" s="83" t="s">
        <v>87</v>
      </c>
      <c r="D21" s="90">
        <v>1506</v>
      </c>
      <c r="E21" s="92">
        <v>80</v>
      </c>
      <c r="F21" s="92">
        <v>80</v>
      </c>
      <c r="G21" s="85">
        <f t="shared" si="1"/>
        <v>0</v>
      </c>
      <c r="H21" s="93">
        <f t="shared" si="2"/>
        <v>2000</v>
      </c>
      <c r="I21" s="93">
        <v>2000</v>
      </c>
      <c r="J21" s="86">
        <f t="shared" si="0"/>
        <v>0</v>
      </c>
      <c r="K21" s="95">
        <v>45451</v>
      </c>
      <c r="L21" s="98">
        <v>6311</v>
      </c>
      <c r="M21" s="88" t="s">
        <v>20</v>
      </c>
      <c r="N21" s="98" t="s">
        <v>60</v>
      </c>
      <c r="O21" s="90"/>
    </row>
    <row r="22" spans="1:15" ht="15.75" x14ac:dyDescent="0.25">
      <c r="A22" s="81">
        <v>17</v>
      </c>
      <c r="B22" s="97">
        <v>44447</v>
      </c>
      <c r="C22" s="83" t="s">
        <v>200</v>
      </c>
      <c r="D22" s="90">
        <v>1506</v>
      </c>
      <c r="E22" s="92">
        <v>110</v>
      </c>
      <c r="F22" s="92">
        <v>110</v>
      </c>
      <c r="G22" s="85">
        <f t="shared" si="1"/>
        <v>0</v>
      </c>
      <c r="H22" s="93">
        <f t="shared" si="2"/>
        <v>2750</v>
      </c>
      <c r="I22" s="93">
        <v>2750</v>
      </c>
      <c r="J22" s="86">
        <f t="shared" si="0"/>
        <v>0</v>
      </c>
      <c r="K22" s="95">
        <v>45451</v>
      </c>
      <c r="L22" s="98">
        <v>6308</v>
      </c>
      <c r="M22" s="88" t="s">
        <v>20</v>
      </c>
      <c r="N22" s="98" t="s">
        <v>60</v>
      </c>
      <c r="O22" s="90"/>
    </row>
    <row r="23" spans="1:15" ht="15.75" x14ac:dyDescent="0.25">
      <c r="A23" s="81">
        <v>18</v>
      </c>
      <c r="B23" s="97">
        <v>44447</v>
      </c>
      <c r="C23" s="83" t="s">
        <v>87</v>
      </c>
      <c r="D23" s="90">
        <v>94</v>
      </c>
      <c r="E23" s="92">
        <v>200</v>
      </c>
      <c r="F23" s="92">
        <v>200</v>
      </c>
      <c r="G23" s="85">
        <f t="shared" si="1"/>
        <v>0</v>
      </c>
      <c r="H23" s="93">
        <f t="shared" si="2"/>
        <v>5000</v>
      </c>
      <c r="I23" s="93">
        <v>5000</v>
      </c>
      <c r="J23" s="86">
        <f t="shared" si="0"/>
        <v>0</v>
      </c>
      <c r="K23" s="95">
        <v>45453</v>
      </c>
      <c r="L23" s="98">
        <v>6310</v>
      </c>
      <c r="M23" s="90" t="s">
        <v>43</v>
      </c>
      <c r="N23" s="98" t="s">
        <v>201</v>
      </c>
      <c r="O23" s="90"/>
    </row>
    <row r="24" spans="1:15" ht="15.75" x14ac:dyDescent="0.25">
      <c r="A24" s="81">
        <v>19</v>
      </c>
      <c r="B24" s="97">
        <v>44447</v>
      </c>
      <c r="C24" s="83" t="s">
        <v>202</v>
      </c>
      <c r="D24" s="90">
        <v>52</v>
      </c>
      <c r="E24" s="92">
        <v>40</v>
      </c>
      <c r="F24" s="92">
        <v>40</v>
      </c>
      <c r="G24" s="85">
        <f t="shared" si="1"/>
        <v>0</v>
      </c>
      <c r="H24" s="93">
        <f t="shared" si="2"/>
        <v>1000</v>
      </c>
      <c r="I24" s="93">
        <v>1000</v>
      </c>
      <c r="J24" s="86">
        <f t="shared" si="0"/>
        <v>0</v>
      </c>
      <c r="K24" s="95">
        <v>45456</v>
      </c>
      <c r="L24" s="98">
        <v>6313</v>
      </c>
      <c r="M24" s="90" t="s">
        <v>85</v>
      </c>
      <c r="N24" s="98" t="s">
        <v>41</v>
      </c>
      <c r="O24" s="90"/>
    </row>
    <row r="25" spans="1:15" ht="15.75" x14ac:dyDescent="0.25">
      <c r="A25" s="81">
        <v>20</v>
      </c>
      <c r="B25" s="97">
        <v>44448</v>
      </c>
      <c r="C25" s="83" t="s">
        <v>200</v>
      </c>
      <c r="D25" s="90">
        <v>168</v>
      </c>
      <c r="E25" s="92">
        <v>80</v>
      </c>
      <c r="F25" s="92">
        <v>80</v>
      </c>
      <c r="G25" s="85">
        <f t="shared" si="1"/>
        <v>0</v>
      </c>
      <c r="H25" s="93">
        <f t="shared" si="2"/>
        <v>2000</v>
      </c>
      <c r="I25" s="93">
        <v>2000</v>
      </c>
      <c r="J25" s="86">
        <f t="shared" si="0"/>
        <v>0</v>
      </c>
      <c r="K25" s="95">
        <v>45451</v>
      </c>
      <c r="L25" s="98">
        <v>6314</v>
      </c>
      <c r="M25" s="88" t="s">
        <v>20</v>
      </c>
      <c r="N25" s="98" t="s">
        <v>56</v>
      </c>
      <c r="O25" s="90"/>
    </row>
    <row r="26" spans="1:15" ht="15.75" x14ac:dyDescent="0.25">
      <c r="A26" s="81">
        <v>21</v>
      </c>
      <c r="B26" s="97">
        <v>44448</v>
      </c>
      <c r="C26" s="83" t="s">
        <v>200</v>
      </c>
      <c r="D26" s="99">
        <v>1</v>
      </c>
      <c r="E26" s="92">
        <v>200</v>
      </c>
      <c r="F26" s="92">
        <v>200</v>
      </c>
      <c r="G26" s="85">
        <f t="shared" si="1"/>
        <v>0</v>
      </c>
      <c r="H26" s="93">
        <f t="shared" si="2"/>
        <v>5000</v>
      </c>
      <c r="I26" s="93">
        <v>5000</v>
      </c>
      <c r="J26" s="86">
        <f t="shared" si="0"/>
        <v>0</v>
      </c>
      <c r="K26" s="95">
        <v>45459</v>
      </c>
      <c r="L26" s="98">
        <v>6315</v>
      </c>
      <c r="M26" s="88" t="s">
        <v>88</v>
      </c>
      <c r="N26" s="98" t="s">
        <v>89</v>
      </c>
      <c r="O26" s="90"/>
    </row>
    <row r="27" spans="1:15" ht="15.75" x14ac:dyDescent="0.25">
      <c r="A27" s="81">
        <v>22</v>
      </c>
      <c r="B27" s="97">
        <v>44448</v>
      </c>
      <c r="C27" s="83" t="s">
        <v>87</v>
      </c>
      <c r="D27" s="99">
        <v>95</v>
      </c>
      <c r="E27" s="92">
        <v>200</v>
      </c>
      <c r="F27" s="92">
        <v>200</v>
      </c>
      <c r="G27" s="85">
        <f t="shared" si="1"/>
        <v>0</v>
      </c>
      <c r="H27" s="93">
        <f t="shared" si="2"/>
        <v>5000</v>
      </c>
      <c r="I27" s="93">
        <v>5000</v>
      </c>
      <c r="J27" s="86">
        <f t="shared" si="0"/>
        <v>0</v>
      </c>
      <c r="K27" s="95">
        <v>45460</v>
      </c>
      <c r="L27" s="98">
        <v>6319</v>
      </c>
      <c r="M27" s="90" t="s">
        <v>43</v>
      </c>
      <c r="N27" s="98" t="s">
        <v>201</v>
      </c>
      <c r="O27" s="90"/>
    </row>
    <row r="28" spans="1:15" ht="15.75" x14ac:dyDescent="0.25">
      <c r="A28" s="81">
        <v>23</v>
      </c>
      <c r="B28" s="97">
        <v>44449</v>
      </c>
      <c r="C28" s="83" t="s">
        <v>200</v>
      </c>
      <c r="D28" s="99">
        <v>179</v>
      </c>
      <c r="E28" s="92">
        <v>120</v>
      </c>
      <c r="F28" s="92">
        <v>120</v>
      </c>
      <c r="G28" s="85">
        <f t="shared" si="1"/>
        <v>0</v>
      </c>
      <c r="H28" s="93">
        <f t="shared" si="2"/>
        <v>3000</v>
      </c>
      <c r="I28" s="93">
        <v>3000</v>
      </c>
      <c r="J28" s="86">
        <f t="shared" si="0"/>
        <v>0</v>
      </c>
      <c r="K28" s="95">
        <v>45462</v>
      </c>
      <c r="L28" s="98">
        <v>6322</v>
      </c>
      <c r="M28" s="88" t="s">
        <v>20</v>
      </c>
      <c r="N28" s="98" t="s">
        <v>203</v>
      </c>
      <c r="O28" s="90"/>
    </row>
    <row r="29" spans="1:15" ht="15.75" x14ac:dyDescent="0.25">
      <c r="A29" s="81">
        <v>24</v>
      </c>
      <c r="B29" s="97">
        <v>44452</v>
      </c>
      <c r="C29" s="83" t="s">
        <v>87</v>
      </c>
      <c r="D29" s="99">
        <v>105</v>
      </c>
      <c r="E29" s="92">
        <v>120</v>
      </c>
      <c r="F29" s="92">
        <v>120</v>
      </c>
      <c r="G29" s="85">
        <f t="shared" si="1"/>
        <v>0</v>
      </c>
      <c r="H29" s="93">
        <f t="shared" si="2"/>
        <v>3000</v>
      </c>
      <c r="I29" s="93">
        <v>3000</v>
      </c>
      <c r="J29" s="86">
        <f t="shared" si="0"/>
        <v>0</v>
      </c>
      <c r="K29" s="95">
        <v>45463</v>
      </c>
      <c r="L29" s="98">
        <v>6327</v>
      </c>
      <c r="M29" s="90" t="s">
        <v>43</v>
      </c>
      <c r="N29" s="98" t="s">
        <v>201</v>
      </c>
      <c r="O29" s="90"/>
    </row>
    <row r="30" spans="1:15" ht="15.75" x14ac:dyDescent="0.25">
      <c r="A30" s="81">
        <v>25</v>
      </c>
      <c r="B30" s="97">
        <v>44452</v>
      </c>
      <c r="C30" s="83" t="s">
        <v>200</v>
      </c>
      <c r="D30" s="90">
        <v>162</v>
      </c>
      <c r="E30" s="92">
        <v>80</v>
      </c>
      <c r="F30" s="92">
        <v>80</v>
      </c>
      <c r="G30" s="85">
        <f t="shared" si="1"/>
        <v>0</v>
      </c>
      <c r="H30" s="93">
        <f t="shared" si="2"/>
        <v>2000</v>
      </c>
      <c r="I30" s="93">
        <v>2000</v>
      </c>
      <c r="J30" s="86">
        <f t="shared" si="0"/>
        <v>0</v>
      </c>
      <c r="K30" s="95">
        <v>45479</v>
      </c>
      <c r="L30" s="98">
        <v>6349</v>
      </c>
      <c r="M30" s="88" t="s">
        <v>20</v>
      </c>
      <c r="N30" s="98" t="s">
        <v>56</v>
      </c>
      <c r="O30" s="90"/>
    </row>
    <row r="31" spans="1:15" ht="15.75" x14ac:dyDescent="0.25">
      <c r="A31" s="81">
        <v>26</v>
      </c>
      <c r="B31" s="97">
        <v>44453</v>
      </c>
      <c r="C31" s="83" t="s">
        <v>87</v>
      </c>
      <c r="D31" s="100">
        <v>53</v>
      </c>
      <c r="E31" s="92">
        <v>160</v>
      </c>
      <c r="F31" s="92">
        <v>160</v>
      </c>
      <c r="G31" s="85">
        <f t="shared" si="1"/>
        <v>0</v>
      </c>
      <c r="H31" s="93">
        <f t="shared" si="2"/>
        <v>4000</v>
      </c>
      <c r="I31" s="93">
        <v>4000</v>
      </c>
      <c r="J31" s="86">
        <f t="shared" si="0"/>
        <v>0</v>
      </c>
      <c r="K31" s="95">
        <v>45464</v>
      </c>
      <c r="L31" s="98">
        <v>6328</v>
      </c>
      <c r="M31" s="88" t="s">
        <v>86</v>
      </c>
      <c r="N31" s="98" t="s">
        <v>204</v>
      </c>
      <c r="O31" s="90"/>
    </row>
    <row r="32" spans="1:15" ht="15.75" x14ac:dyDescent="0.25">
      <c r="A32" s="81">
        <v>27</v>
      </c>
      <c r="B32" s="97">
        <v>44453</v>
      </c>
      <c r="C32" s="83" t="s">
        <v>87</v>
      </c>
      <c r="D32" s="90">
        <v>106</v>
      </c>
      <c r="E32" s="92">
        <v>200</v>
      </c>
      <c r="F32" s="92">
        <v>200</v>
      </c>
      <c r="G32" s="85">
        <f t="shared" si="1"/>
        <v>0</v>
      </c>
      <c r="H32" s="93">
        <f t="shared" si="2"/>
        <v>5000</v>
      </c>
      <c r="I32" s="93">
        <v>5000</v>
      </c>
      <c r="J32" s="86">
        <f t="shared" si="0"/>
        <v>0</v>
      </c>
      <c r="K32" s="95">
        <v>45463</v>
      </c>
      <c r="L32" s="98">
        <v>6326</v>
      </c>
      <c r="M32" s="90" t="s">
        <v>43</v>
      </c>
      <c r="N32" s="98" t="s">
        <v>205</v>
      </c>
      <c r="O32" s="90"/>
    </row>
    <row r="33" spans="1:15" ht="15.75" x14ac:dyDescent="0.25">
      <c r="A33" s="81">
        <v>28</v>
      </c>
      <c r="B33" s="97">
        <v>44453</v>
      </c>
      <c r="C33" s="83" t="s">
        <v>200</v>
      </c>
      <c r="D33" s="90">
        <v>1508</v>
      </c>
      <c r="E33" s="92">
        <v>120</v>
      </c>
      <c r="F33" s="92">
        <v>120</v>
      </c>
      <c r="G33" s="85">
        <f t="shared" si="1"/>
        <v>0</v>
      </c>
      <c r="H33" s="93">
        <f t="shared" si="2"/>
        <v>3000</v>
      </c>
      <c r="I33" s="93">
        <v>3000</v>
      </c>
      <c r="J33" s="86">
        <f t="shared" si="0"/>
        <v>0</v>
      </c>
      <c r="K33" s="95">
        <v>45479</v>
      </c>
      <c r="L33" s="98">
        <v>6348</v>
      </c>
      <c r="M33" s="88" t="s">
        <v>20</v>
      </c>
      <c r="N33" s="98" t="s">
        <v>204</v>
      </c>
      <c r="O33" s="90"/>
    </row>
    <row r="34" spans="1:15" ht="15.75" x14ac:dyDescent="0.25">
      <c r="A34" s="81">
        <v>29</v>
      </c>
      <c r="B34" s="97">
        <v>44453</v>
      </c>
      <c r="C34" s="83" t="s">
        <v>202</v>
      </c>
      <c r="D34" s="90">
        <v>79</v>
      </c>
      <c r="E34" s="92">
        <v>40</v>
      </c>
      <c r="F34" s="92">
        <v>40</v>
      </c>
      <c r="G34" s="85">
        <f t="shared" si="1"/>
        <v>0</v>
      </c>
      <c r="H34" s="93">
        <f t="shared" si="2"/>
        <v>1000</v>
      </c>
      <c r="I34" s="93">
        <v>1000</v>
      </c>
      <c r="J34" s="86">
        <f t="shared" si="0"/>
        <v>0</v>
      </c>
      <c r="K34" s="95">
        <v>45456</v>
      </c>
      <c r="L34" s="98">
        <v>6335</v>
      </c>
      <c r="M34" s="88" t="s">
        <v>85</v>
      </c>
      <c r="N34" s="89" t="s">
        <v>190</v>
      </c>
      <c r="O34" s="90"/>
    </row>
    <row r="35" spans="1:15" ht="15.75" x14ac:dyDescent="0.25">
      <c r="A35" s="81">
        <v>30</v>
      </c>
      <c r="B35" s="97">
        <v>44453</v>
      </c>
      <c r="C35" s="94" t="s">
        <v>35</v>
      </c>
      <c r="D35" s="90">
        <v>610</v>
      </c>
      <c r="E35" s="92">
        <v>20</v>
      </c>
      <c r="F35" s="92">
        <v>20</v>
      </c>
      <c r="G35" s="85">
        <f t="shared" si="1"/>
        <v>0</v>
      </c>
      <c r="H35" s="93">
        <f t="shared" si="2"/>
        <v>500</v>
      </c>
      <c r="I35" s="93">
        <v>500</v>
      </c>
      <c r="J35" s="86">
        <f t="shared" si="0"/>
        <v>0</v>
      </c>
      <c r="K35" s="95">
        <v>45468</v>
      </c>
      <c r="L35" s="98">
        <v>6336</v>
      </c>
      <c r="M35" s="88" t="s">
        <v>90</v>
      </c>
      <c r="N35" s="89" t="s">
        <v>206</v>
      </c>
      <c r="O35" s="90"/>
    </row>
    <row r="36" spans="1:15" ht="15.75" x14ac:dyDescent="0.25">
      <c r="A36" s="81">
        <v>31</v>
      </c>
      <c r="B36" s="97">
        <v>44454</v>
      </c>
      <c r="C36" s="83" t="s">
        <v>87</v>
      </c>
      <c r="D36" s="90">
        <v>107</v>
      </c>
      <c r="E36" s="92">
        <v>200</v>
      </c>
      <c r="F36" s="92">
        <v>200</v>
      </c>
      <c r="G36" s="85">
        <f t="shared" si="1"/>
        <v>0</v>
      </c>
      <c r="H36" s="93">
        <f t="shared" si="2"/>
        <v>5000</v>
      </c>
      <c r="I36" s="93">
        <v>5000</v>
      </c>
      <c r="J36" s="86">
        <f t="shared" si="0"/>
        <v>0</v>
      </c>
      <c r="K36" s="95">
        <v>45469</v>
      </c>
      <c r="L36" s="98">
        <v>6337</v>
      </c>
      <c r="M36" s="90" t="s">
        <v>43</v>
      </c>
      <c r="N36" s="89" t="s">
        <v>207</v>
      </c>
      <c r="O36" s="90"/>
    </row>
    <row r="37" spans="1:15" ht="15.75" x14ac:dyDescent="0.25">
      <c r="A37" s="81">
        <v>32</v>
      </c>
      <c r="B37" s="97">
        <v>44454</v>
      </c>
      <c r="C37" s="83" t="s">
        <v>202</v>
      </c>
      <c r="D37" s="90">
        <v>85</v>
      </c>
      <c r="E37" s="92">
        <v>40</v>
      </c>
      <c r="F37" s="92">
        <v>40</v>
      </c>
      <c r="G37" s="85">
        <f t="shared" si="1"/>
        <v>0</v>
      </c>
      <c r="H37" s="93">
        <f t="shared" si="2"/>
        <v>1000</v>
      </c>
      <c r="I37" s="93">
        <v>1000</v>
      </c>
      <c r="J37" s="86">
        <f t="shared" si="0"/>
        <v>0</v>
      </c>
      <c r="K37" s="95">
        <v>45456</v>
      </c>
      <c r="L37" s="98">
        <v>6350</v>
      </c>
      <c r="M37" s="88" t="s">
        <v>85</v>
      </c>
      <c r="N37" s="89" t="s">
        <v>207</v>
      </c>
      <c r="O37" s="90"/>
    </row>
    <row r="38" spans="1:15" ht="15.75" x14ac:dyDescent="0.25">
      <c r="A38" s="81">
        <v>33</v>
      </c>
      <c r="B38" s="97">
        <v>44454</v>
      </c>
      <c r="C38" s="83" t="s">
        <v>87</v>
      </c>
      <c r="D38" s="90">
        <v>1065</v>
      </c>
      <c r="E38" s="92">
        <v>120</v>
      </c>
      <c r="F38" s="92">
        <v>120</v>
      </c>
      <c r="G38" s="85">
        <f t="shared" si="1"/>
        <v>0</v>
      </c>
      <c r="H38" s="93">
        <f t="shared" si="2"/>
        <v>3000</v>
      </c>
      <c r="I38" s="93">
        <v>3000</v>
      </c>
      <c r="J38" s="86">
        <f t="shared" si="0"/>
        <v>0</v>
      </c>
      <c r="K38" s="95">
        <v>45472</v>
      </c>
      <c r="L38" s="98">
        <v>6341</v>
      </c>
      <c r="M38" s="88" t="s">
        <v>91</v>
      </c>
      <c r="N38" s="89" t="s">
        <v>156</v>
      </c>
      <c r="O38" s="90"/>
    </row>
    <row r="39" spans="1:15" ht="15.75" x14ac:dyDescent="0.25">
      <c r="A39" s="81">
        <v>34</v>
      </c>
      <c r="B39" s="97">
        <v>44455</v>
      </c>
      <c r="C39" s="94" t="s">
        <v>35</v>
      </c>
      <c r="D39" s="90">
        <v>351</v>
      </c>
      <c r="E39" s="92">
        <v>10</v>
      </c>
      <c r="F39" s="92">
        <v>10</v>
      </c>
      <c r="G39" s="85">
        <f t="shared" si="1"/>
        <v>0</v>
      </c>
      <c r="H39" s="93">
        <f t="shared" si="2"/>
        <v>250</v>
      </c>
      <c r="I39" s="93">
        <v>250</v>
      </c>
      <c r="J39" s="86">
        <f t="shared" si="0"/>
        <v>0</v>
      </c>
      <c r="K39" s="95">
        <v>45473</v>
      </c>
      <c r="L39" s="98">
        <v>6342</v>
      </c>
      <c r="M39" s="88" t="s">
        <v>159</v>
      </c>
      <c r="N39" s="89" t="s">
        <v>60</v>
      </c>
      <c r="O39" s="90"/>
    </row>
    <row r="40" spans="1:15" ht="15.75" x14ac:dyDescent="0.25">
      <c r="A40" s="81">
        <v>35</v>
      </c>
      <c r="B40" s="97">
        <v>44455</v>
      </c>
      <c r="C40" s="83" t="s">
        <v>87</v>
      </c>
      <c r="D40" s="90">
        <v>55</v>
      </c>
      <c r="E40" s="92">
        <v>320</v>
      </c>
      <c r="F40" s="92">
        <v>320</v>
      </c>
      <c r="G40" s="85">
        <f t="shared" si="1"/>
        <v>0</v>
      </c>
      <c r="H40" s="93">
        <f t="shared" si="2"/>
        <v>8000</v>
      </c>
      <c r="I40" s="93">
        <v>8000</v>
      </c>
      <c r="J40" s="86">
        <f t="shared" si="0"/>
        <v>0</v>
      </c>
      <c r="K40" s="95">
        <v>45471</v>
      </c>
      <c r="L40" s="98">
        <v>6340</v>
      </c>
      <c r="M40" s="88" t="s">
        <v>86</v>
      </c>
      <c r="N40" s="89" t="s">
        <v>60</v>
      </c>
      <c r="O40" s="90"/>
    </row>
    <row r="41" spans="1:15" ht="15.75" x14ac:dyDescent="0.25">
      <c r="A41" s="81">
        <v>36</v>
      </c>
      <c r="B41" s="97">
        <v>44455</v>
      </c>
      <c r="C41" s="83" t="s">
        <v>87</v>
      </c>
      <c r="D41" s="90">
        <v>54</v>
      </c>
      <c r="E41" s="92">
        <v>80</v>
      </c>
      <c r="F41" s="92">
        <v>80</v>
      </c>
      <c r="G41" s="85">
        <f t="shared" si="1"/>
        <v>0</v>
      </c>
      <c r="H41" s="93">
        <f t="shared" si="2"/>
        <v>2000</v>
      </c>
      <c r="I41" s="93">
        <v>2000</v>
      </c>
      <c r="J41" s="86">
        <f t="shared" si="0"/>
        <v>0</v>
      </c>
      <c r="K41" s="95">
        <v>45471</v>
      </c>
      <c r="L41" s="98">
        <v>6339</v>
      </c>
      <c r="M41" s="88" t="s">
        <v>86</v>
      </c>
      <c r="N41" s="89" t="s">
        <v>21</v>
      </c>
      <c r="O41" s="90"/>
    </row>
    <row r="42" spans="1:15" ht="15.75" x14ac:dyDescent="0.25">
      <c r="A42" s="81">
        <v>37</v>
      </c>
      <c r="B42" s="97">
        <v>44455</v>
      </c>
      <c r="C42" s="83" t="s">
        <v>200</v>
      </c>
      <c r="D42" s="90">
        <v>1513</v>
      </c>
      <c r="E42" s="92">
        <v>160</v>
      </c>
      <c r="F42" s="92">
        <v>160</v>
      </c>
      <c r="G42" s="85">
        <f t="shared" si="1"/>
        <v>0</v>
      </c>
      <c r="H42" s="93">
        <f t="shared" si="2"/>
        <v>4000</v>
      </c>
      <c r="I42" s="93">
        <v>4000</v>
      </c>
      <c r="J42" s="86">
        <f t="shared" si="0"/>
        <v>0</v>
      </c>
      <c r="K42" s="95">
        <v>45479</v>
      </c>
      <c r="L42" s="98">
        <v>6347</v>
      </c>
      <c r="M42" s="88" t="s">
        <v>20</v>
      </c>
      <c r="N42" s="89" t="s">
        <v>21</v>
      </c>
      <c r="O42" s="90"/>
    </row>
    <row r="43" spans="1:15" ht="15.75" x14ac:dyDescent="0.25">
      <c r="A43" s="81">
        <v>38</v>
      </c>
      <c r="B43" s="97">
        <v>44454</v>
      </c>
      <c r="C43" s="83" t="s">
        <v>200</v>
      </c>
      <c r="D43" s="90">
        <v>2</v>
      </c>
      <c r="E43" s="92">
        <v>150</v>
      </c>
      <c r="F43" s="92">
        <v>150</v>
      </c>
      <c r="G43" s="85">
        <f t="shared" si="1"/>
        <v>0</v>
      </c>
      <c r="H43" s="93">
        <f t="shared" si="2"/>
        <v>3750</v>
      </c>
      <c r="I43" s="93">
        <v>3750</v>
      </c>
      <c r="J43" s="86">
        <f t="shared" si="0"/>
        <v>0</v>
      </c>
      <c r="K43" s="95">
        <v>45470</v>
      </c>
      <c r="L43" s="98">
        <v>6338</v>
      </c>
      <c r="M43" s="88" t="s">
        <v>92</v>
      </c>
      <c r="N43" s="89" t="s">
        <v>93</v>
      </c>
      <c r="O43" s="90"/>
    </row>
    <row r="44" spans="1:15" ht="15.75" x14ac:dyDescent="0.25">
      <c r="A44" s="81">
        <v>38</v>
      </c>
      <c r="B44" s="97">
        <v>44454</v>
      </c>
      <c r="C44" s="83" t="s">
        <v>200</v>
      </c>
      <c r="D44" s="90">
        <v>2</v>
      </c>
      <c r="E44" s="92">
        <v>1</v>
      </c>
      <c r="F44" s="92">
        <v>1</v>
      </c>
      <c r="G44" s="85">
        <f t="shared" si="1"/>
        <v>0</v>
      </c>
      <c r="H44" s="93">
        <f t="shared" si="2"/>
        <v>25</v>
      </c>
      <c r="I44" s="93">
        <v>25</v>
      </c>
      <c r="J44" s="86">
        <f t="shared" si="0"/>
        <v>0</v>
      </c>
      <c r="K44" s="95">
        <v>45470</v>
      </c>
      <c r="L44" s="98">
        <v>6368</v>
      </c>
      <c r="M44" s="88" t="s">
        <v>92</v>
      </c>
      <c r="N44" s="89" t="s">
        <v>93</v>
      </c>
      <c r="O44" s="90"/>
    </row>
    <row r="45" spans="1:15" ht="15.75" x14ac:dyDescent="0.25">
      <c r="A45" s="81">
        <v>39</v>
      </c>
      <c r="B45" s="97">
        <v>44455</v>
      </c>
      <c r="C45" s="83" t="s">
        <v>23</v>
      </c>
      <c r="D45" s="90">
        <v>1387</v>
      </c>
      <c r="E45" s="92">
        <v>200</v>
      </c>
      <c r="F45" s="92">
        <v>200</v>
      </c>
      <c r="G45" s="85">
        <f t="shared" si="1"/>
        <v>0</v>
      </c>
      <c r="H45" s="93">
        <f t="shared" si="2"/>
        <v>5000</v>
      </c>
      <c r="I45" s="93">
        <v>5000</v>
      </c>
      <c r="J45" s="86">
        <f t="shared" si="0"/>
        <v>0</v>
      </c>
      <c r="K45" s="95">
        <v>45474</v>
      </c>
      <c r="L45" s="98">
        <v>6343</v>
      </c>
      <c r="M45" s="88" t="s">
        <v>20</v>
      </c>
      <c r="N45" s="89" t="s">
        <v>208</v>
      </c>
      <c r="O45" s="90"/>
    </row>
    <row r="46" spans="1:15" ht="15.75" x14ac:dyDescent="0.25">
      <c r="A46" s="81">
        <v>40</v>
      </c>
      <c r="B46" s="97">
        <v>44455</v>
      </c>
      <c r="C46" s="83" t="s">
        <v>87</v>
      </c>
      <c r="D46" s="90">
        <v>110</v>
      </c>
      <c r="E46" s="92">
        <v>250</v>
      </c>
      <c r="F46" s="92">
        <v>250</v>
      </c>
      <c r="G46" s="85">
        <f t="shared" si="1"/>
        <v>0</v>
      </c>
      <c r="H46" s="93">
        <f t="shared" si="2"/>
        <v>6250</v>
      </c>
      <c r="I46" s="93">
        <v>6250</v>
      </c>
      <c r="J46" s="86">
        <f t="shared" si="0"/>
        <v>0</v>
      </c>
      <c r="K46" s="95">
        <v>45475</v>
      </c>
      <c r="L46" s="98">
        <v>6344</v>
      </c>
      <c r="M46" s="90" t="s">
        <v>43</v>
      </c>
      <c r="N46" s="89" t="s">
        <v>209</v>
      </c>
      <c r="O46" s="90"/>
    </row>
    <row r="47" spans="1:15" ht="15.75" x14ac:dyDescent="0.25">
      <c r="A47" s="81">
        <v>41</v>
      </c>
      <c r="B47" s="97">
        <v>44455</v>
      </c>
      <c r="C47" s="83" t="s">
        <v>87</v>
      </c>
      <c r="D47" s="90">
        <v>109</v>
      </c>
      <c r="E47" s="92">
        <v>250</v>
      </c>
      <c r="F47" s="92">
        <v>250</v>
      </c>
      <c r="G47" s="85">
        <f t="shared" si="1"/>
        <v>0</v>
      </c>
      <c r="H47" s="93">
        <f t="shared" si="2"/>
        <v>6250</v>
      </c>
      <c r="I47" s="93">
        <v>6250</v>
      </c>
      <c r="J47" s="86">
        <f t="shared" si="0"/>
        <v>0</v>
      </c>
      <c r="K47" s="95">
        <v>45475</v>
      </c>
      <c r="L47" s="98">
        <v>6345</v>
      </c>
      <c r="M47" s="90" t="s">
        <v>43</v>
      </c>
      <c r="N47" s="89" t="s">
        <v>210</v>
      </c>
      <c r="O47" s="90"/>
    </row>
    <row r="48" spans="1:15" ht="15.75" x14ac:dyDescent="0.25">
      <c r="A48" s="81">
        <v>42</v>
      </c>
      <c r="B48" s="97">
        <v>44456</v>
      </c>
      <c r="C48" s="83" t="s">
        <v>200</v>
      </c>
      <c r="D48" s="90">
        <v>1516</v>
      </c>
      <c r="E48" s="92">
        <v>80</v>
      </c>
      <c r="F48" s="92">
        <v>80</v>
      </c>
      <c r="G48" s="85">
        <f t="shared" si="1"/>
        <v>0</v>
      </c>
      <c r="H48" s="93">
        <f t="shared" si="2"/>
        <v>2000</v>
      </c>
      <c r="I48" s="93">
        <v>2000</v>
      </c>
      <c r="J48" s="86">
        <f t="shared" si="0"/>
        <v>0</v>
      </c>
      <c r="K48" s="95">
        <v>45479</v>
      </c>
      <c r="L48" s="98">
        <v>6351</v>
      </c>
      <c r="M48" s="88" t="s">
        <v>20</v>
      </c>
      <c r="N48" s="89" t="s">
        <v>211</v>
      </c>
      <c r="O48" s="90"/>
    </row>
    <row r="49" spans="1:15" ht="15.75" x14ac:dyDescent="0.25">
      <c r="A49" s="81">
        <v>43</v>
      </c>
      <c r="B49" s="97">
        <v>44456</v>
      </c>
      <c r="C49" s="83" t="s">
        <v>87</v>
      </c>
      <c r="D49" s="90">
        <v>56</v>
      </c>
      <c r="E49" s="92">
        <v>200</v>
      </c>
      <c r="F49" s="92">
        <v>200</v>
      </c>
      <c r="G49" s="85">
        <f t="shared" si="1"/>
        <v>0</v>
      </c>
      <c r="H49" s="93">
        <f t="shared" si="2"/>
        <v>5000</v>
      </c>
      <c r="I49" s="93">
        <v>5000</v>
      </c>
      <c r="J49" s="86">
        <f t="shared" si="0"/>
        <v>0</v>
      </c>
      <c r="K49" s="95">
        <v>45476</v>
      </c>
      <c r="L49" s="98">
        <v>6346</v>
      </c>
      <c r="M49" s="88" t="s">
        <v>86</v>
      </c>
      <c r="N49" s="89" t="s">
        <v>211</v>
      </c>
      <c r="O49" s="90"/>
    </row>
    <row r="50" spans="1:15" ht="15.75" x14ac:dyDescent="0.25">
      <c r="A50" s="81">
        <v>44</v>
      </c>
      <c r="B50" s="97">
        <v>44456</v>
      </c>
      <c r="C50" s="94" t="s">
        <v>35</v>
      </c>
      <c r="D50" s="90">
        <v>929</v>
      </c>
      <c r="E50" s="92">
        <v>20</v>
      </c>
      <c r="F50" s="92">
        <v>20</v>
      </c>
      <c r="G50" s="85">
        <f t="shared" si="1"/>
        <v>0</v>
      </c>
      <c r="H50" s="93">
        <f t="shared" si="2"/>
        <v>500</v>
      </c>
      <c r="I50" s="93">
        <v>500</v>
      </c>
      <c r="J50" s="86">
        <f t="shared" si="0"/>
        <v>0</v>
      </c>
      <c r="K50" s="95">
        <v>45468</v>
      </c>
      <c r="L50" s="98">
        <v>6359</v>
      </c>
      <c r="M50" s="99" t="s">
        <v>212</v>
      </c>
      <c r="N50" s="98" t="s">
        <v>213</v>
      </c>
      <c r="O50" s="90"/>
    </row>
    <row r="51" spans="1:15" ht="15.75" x14ac:dyDescent="0.25">
      <c r="A51" s="81">
        <v>45</v>
      </c>
      <c r="B51" s="97">
        <v>44456</v>
      </c>
      <c r="C51" s="94" t="s">
        <v>52</v>
      </c>
      <c r="D51" s="90">
        <v>1066</v>
      </c>
      <c r="E51" s="92">
        <v>40</v>
      </c>
      <c r="F51" s="92">
        <v>40</v>
      </c>
      <c r="G51" s="85">
        <f t="shared" si="1"/>
        <v>0</v>
      </c>
      <c r="H51" s="93">
        <f t="shared" si="2"/>
        <v>1000</v>
      </c>
      <c r="I51" s="93">
        <v>1000</v>
      </c>
      <c r="J51" s="86">
        <f t="shared" si="0"/>
        <v>0</v>
      </c>
      <c r="K51" s="95">
        <v>45478</v>
      </c>
      <c r="L51" s="98">
        <v>6352</v>
      </c>
      <c r="M51" s="88" t="s">
        <v>91</v>
      </c>
      <c r="N51" s="89" t="s">
        <v>93</v>
      </c>
      <c r="O51" s="90"/>
    </row>
    <row r="52" spans="1:15" ht="15.75" x14ac:dyDescent="0.25">
      <c r="A52" s="81">
        <v>46</v>
      </c>
      <c r="B52" s="97">
        <v>44458</v>
      </c>
      <c r="C52" s="83" t="s">
        <v>200</v>
      </c>
      <c r="D52" s="90">
        <v>180</v>
      </c>
      <c r="E52" s="92">
        <v>160</v>
      </c>
      <c r="F52" s="92">
        <v>160</v>
      </c>
      <c r="G52" s="85">
        <f t="shared" si="1"/>
        <v>0</v>
      </c>
      <c r="H52" s="93">
        <f t="shared" si="2"/>
        <v>4000</v>
      </c>
      <c r="I52" s="93">
        <v>4000</v>
      </c>
      <c r="J52" s="86">
        <f t="shared" si="0"/>
        <v>0</v>
      </c>
      <c r="K52" s="95">
        <v>45479</v>
      </c>
      <c r="L52" s="98">
        <v>6353</v>
      </c>
      <c r="M52" s="88" t="s">
        <v>20</v>
      </c>
      <c r="N52" s="89" t="s">
        <v>214</v>
      </c>
      <c r="O52" s="90"/>
    </row>
    <row r="53" spans="1:15" ht="15.75" x14ac:dyDescent="0.25">
      <c r="A53" s="81">
        <v>47</v>
      </c>
      <c r="B53" s="97">
        <v>44458</v>
      </c>
      <c r="C53" s="101" t="s">
        <v>215</v>
      </c>
      <c r="D53" s="90">
        <v>111</v>
      </c>
      <c r="E53" s="92">
        <v>40</v>
      </c>
      <c r="F53" s="92">
        <v>40</v>
      </c>
      <c r="G53" s="85">
        <f t="shared" si="1"/>
        <v>0</v>
      </c>
      <c r="H53" s="93">
        <f t="shared" si="2"/>
        <v>1000</v>
      </c>
      <c r="I53" s="93">
        <v>1000</v>
      </c>
      <c r="J53" s="86">
        <f t="shared" si="0"/>
        <v>0</v>
      </c>
      <c r="K53" s="95">
        <v>45487</v>
      </c>
      <c r="L53" s="98">
        <v>6367</v>
      </c>
      <c r="M53" s="90" t="s">
        <v>43</v>
      </c>
      <c r="N53" s="89" t="s">
        <v>216</v>
      </c>
      <c r="O53" s="90"/>
    </row>
    <row r="54" spans="1:15" ht="15.75" x14ac:dyDescent="0.25">
      <c r="A54" s="81">
        <v>48</v>
      </c>
      <c r="B54" s="97">
        <v>44458</v>
      </c>
      <c r="C54" s="101" t="s">
        <v>217</v>
      </c>
      <c r="D54" s="90">
        <v>111</v>
      </c>
      <c r="E54" s="92">
        <v>40</v>
      </c>
      <c r="F54" s="92">
        <v>40</v>
      </c>
      <c r="G54" s="85">
        <f t="shared" si="1"/>
        <v>0</v>
      </c>
      <c r="H54" s="93">
        <f t="shared" si="2"/>
        <v>1000</v>
      </c>
      <c r="I54" s="93">
        <v>1000</v>
      </c>
      <c r="J54" s="86">
        <f t="shared" si="0"/>
        <v>0</v>
      </c>
      <c r="K54" s="95">
        <v>45480</v>
      </c>
      <c r="L54" s="98">
        <v>6360</v>
      </c>
      <c r="M54" s="90" t="s">
        <v>43</v>
      </c>
      <c r="N54" s="89" t="s">
        <v>216</v>
      </c>
      <c r="O54" s="90"/>
    </row>
    <row r="55" spans="1:15" ht="15.75" x14ac:dyDescent="0.25">
      <c r="A55" s="81">
        <v>49</v>
      </c>
      <c r="B55" s="97">
        <v>44458</v>
      </c>
      <c r="C55" s="94" t="s">
        <v>218</v>
      </c>
      <c r="D55" s="90">
        <v>1391</v>
      </c>
      <c r="E55" s="92">
        <v>40</v>
      </c>
      <c r="F55" s="92">
        <v>40</v>
      </c>
      <c r="G55" s="85">
        <f t="shared" si="1"/>
        <v>0</v>
      </c>
      <c r="H55" s="93">
        <f t="shared" si="2"/>
        <v>1000</v>
      </c>
      <c r="I55" s="93">
        <v>1000</v>
      </c>
      <c r="J55" s="86">
        <f t="shared" si="0"/>
        <v>0</v>
      </c>
      <c r="K55" s="95">
        <v>45488</v>
      </c>
      <c r="L55" s="98">
        <v>6366</v>
      </c>
      <c r="M55" s="88" t="s">
        <v>20</v>
      </c>
      <c r="N55" s="89" t="s">
        <v>71</v>
      </c>
      <c r="O55" s="90"/>
    </row>
    <row r="56" spans="1:15" ht="15.75" x14ac:dyDescent="0.25">
      <c r="A56" s="81">
        <v>50</v>
      </c>
      <c r="B56" s="97">
        <v>44458</v>
      </c>
      <c r="C56" s="83" t="s">
        <v>87</v>
      </c>
      <c r="D56" s="90">
        <v>58</v>
      </c>
      <c r="E56" s="92">
        <v>160</v>
      </c>
      <c r="F56" s="92">
        <v>160</v>
      </c>
      <c r="G56" s="85">
        <f t="shared" si="1"/>
        <v>0</v>
      </c>
      <c r="H56" s="93">
        <v>4000</v>
      </c>
      <c r="I56" s="93">
        <v>3999</v>
      </c>
      <c r="J56" s="86">
        <f t="shared" si="0"/>
        <v>1</v>
      </c>
      <c r="K56" s="95">
        <v>45486</v>
      </c>
      <c r="L56" s="98">
        <v>6361</v>
      </c>
      <c r="M56" s="88" t="s">
        <v>86</v>
      </c>
      <c r="N56" s="89" t="s">
        <v>21</v>
      </c>
      <c r="O56" s="90"/>
    </row>
    <row r="57" spans="1:15" ht="15.75" x14ac:dyDescent="0.25">
      <c r="A57" s="81">
        <v>52</v>
      </c>
      <c r="B57" s="97">
        <v>44458</v>
      </c>
      <c r="C57" s="94" t="s">
        <v>104</v>
      </c>
      <c r="D57" s="90">
        <v>1067</v>
      </c>
      <c r="E57" s="92">
        <v>40</v>
      </c>
      <c r="F57" s="92">
        <v>40</v>
      </c>
      <c r="G57" s="85">
        <f t="shared" si="1"/>
        <v>0</v>
      </c>
      <c r="H57" s="93">
        <v>1000</v>
      </c>
      <c r="I57" s="93">
        <v>1000</v>
      </c>
      <c r="J57" s="86">
        <f t="shared" si="0"/>
        <v>0</v>
      </c>
      <c r="K57" s="95">
        <v>45483</v>
      </c>
      <c r="L57" s="98">
        <v>6356</v>
      </c>
      <c r="M57" s="88" t="s">
        <v>91</v>
      </c>
      <c r="N57" s="89" t="s">
        <v>54</v>
      </c>
      <c r="O57" s="90"/>
    </row>
    <row r="58" spans="1:15" ht="15.75" x14ac:dyDescent="0.25">
      <c r="A58" s="81">
        <v>53</v>
      </c>
      <c r="B58" s="97">
        <v>44458</v>
      </c>
      <c r="C58" s="83" t="s">
        <v>87</v>
      </c>
      <c r="D58" s="90">
        <v>935</v>
      </c>
      <c r="E58" s="92">
        <v>200</v>
      </c>
      <c r="F58" s="92">
        <v>200</v>
      </c>
      <c r="G58" s="85">
        <f t="shared" si="1"/>
        <v>0</v>
      </c>
      <c r="H58" s="93">
        <v>5000</v>
      </c>
      <c r="I58" s="93">
        <v>5000</v>
      </c>
      <c r="J58" s="86">
        <f t="shared" si="0"/>
        <v>0</v>
      </c>
      <c r="K58" s="95">
        <v>45481</v>
      </c>
      <c r="L58" s="98">
        <v>6357</v>
      </c>
      <c r="M58" s="99" t="s">
        <v>90</v>
      </c>
      <c r="N58" s="89" t="s">
        <v>121</v>
      </c>
      <c r="O58" s="90"/>
    </row>
    <row r="59" spans="1:15" ht="15.75" x14ac:dyDescent="0.25">
      <c r="A59" s="81">
        <v>54</v>
      </c>
      <c r="B59" s="97">
        <v>44459</v>
      </c>
      <c r="C59" s="83" t="s">
        <v>200</v>
      </c>
      <c r="D59" s="90">
        <v>1519</v>
      </c>
      <c r="E59" s="92">
        <v>130</v>
      </c>
      <c r="F59" s="92">
        <v>130</v>
      </c>
      <c r="G59" s="85">
        <f t="shared" si="1"/>
        <v>0</v>
      </c>
      <c r="H59" s="93">
        <v>3250</v>
      </c>
      <c r="I59" s="93">
        <v>3250</v>
      </c>
      <c r="J59" s="86">
        <f t="shared" si="0"/>
        <v>0</v>
      </c>
      <c r="K59" s="95">
        <v>45479</v>
      </c>
      <c r="L59" s="98">
        <v>6358</v>
      </c>
      <c r="M59" s="88" t="s">
        <v>20</v>
      </c>
      <c r="N59" s="89" t="s">
        <v>21</v>
      </c>
      <c r="O59" s="90"/>
    </row>
    <row r="60" spans="1:15" ht="15.75" x14ac:dyDescent="0.25">
      <c r="A60" s="81">
        <v>55</v>
      </c>
      <c r="B60" s="97">
        <v>44459</v>
      </c>
      <c r="C60" s="94" t="s">
        <v>35</v>
      </c>
      <c r="D60" s="90">
        <v>353</v>
      </c>
      <c r="E60" s="92">
        <v>10</v>
      </c>
      <c r="F60" s="92">
        <v>10</v>
      </c>
      <c r="G60" s="85">
        <f t="shared" si="1"/>
        <v>0</v>
      </c>
      <c r="H60" s="93">
        <v>250</v>
      </c>
      <c r="I60" s="93">
        <v>250</v>
      </c>
      <c r="J60" s="86">
        <f t="shared" si="0"/>
        <v>0</v>
      </c>
      <c r="K60" s="95">
        <v>45473</v>
      </c>
      <c r="L60" s="98">
        <v>6363</v>
      </c>
      <c r="M60" s="88" t="s">
        <v>159</v>
      </c>
      <c r="N60" s="89" t="s">
        <v>21</v>
      </c>
      <c r="O60" s="90"/>
    </row>
    <row r="61" spans="1:15" ht="15.75" x14ac:dyDescent="0.25">
      <c r="A61" s="81">
        <v>56</v>
      </c>
      <c r="B61" s="97">
        <v>44459</v>
      </c>
      <c r="C61" s="83" t="s">
        <v>87</v>
      </c>
      <c r="D61" s="90">
        <v>113</v>
      </c>
      <c r="E61" s="92">
        <v>250</v>
      </c>
      <c r="F61" s="92">
        <v>250</v>
      </c>
      <c r="G61" s="85">
        <f t="shared" si="1"/>
        <v>0</v>
      </c>
      <c r="H61" s="93">
        <v>6250</v>
      </c>
      <c r="I61" s="93">
        <v>6250</v>
      </c>
      <c r="J61" s="86">
        <f t="shared" si="0"/>
        <v>0</v>
      </c>
      <c r="K61" s="95">
        <v>45482</v>
      </c>
      <c r="L61" s="98">
        <v>6355</v>
      </c>
      <c r="M61" s="90" t="s">
        <v>43</v>
      </c>
      <c r="N61" s="89" t="s">
        <v>177</v>
      </c>
      <c r="O61" s="90"/>
    </row>
    <row r="62" spans="1:15" ht="15.75" x14ac:dyDescent="0.25">
      <c r="A62" s="81">
        <v>57</v>
      </c>
      <c r="B62" s="97">
        <v>44459</v>
      </c>
      <c r="C62" s="83" t="s">
        <v>87</v>
      </c>
      <c r="D62" s="90">
        <v>112</v>
      </c>
      <c r="E62" s="92">
        <v>250</v>
      </c>
      <c r="F62" s="92">
        <v>250</v>
      </c>
      <c r="G62" s="85">
        <f t="shared" si="1"/>
        <v>0</v>
      </c>
      <c r="H62" s="93">
        <v>6250</v>
      </c>
      <c r="I62" s="93">
        <v>6250</v>
      </c>
      <c r="J62" s="86">
        <f t="shared" si="0"/>
        <v>0</v>
      </c>
      <c r="K62" s="95">
        <v>45482</v>
      </c>
      <c r="L62" s="98">
        <v>6355</v>
      </c>
      <c r="M62" s="90" t="s">
        <v>43</v>
      </c>
      <c r="N62" s="89" t="s">
        <v>177</v>
      </c>
      <c r="O62" s="90"/>
    </row>
    <row r="63" spans="1:15" ht="15.75" x14ac:dyDescent="0.25">
      <c r="A63" s="81">
        <v>58</v>
      </c>
      <c r="B63" s="97">
        <v>44460</v>
      </c>
      <c r="C63" s="83" t="s">
        <v>200</v>
      </c>
      <c r="D63" s="90">
        <v>181</v>
      </c>
      <c r="E63" s="92">
        <v>80</v>
      </c>
      <c r="F63" s="92">
        <v>80</v>
      </c>
      <c r="G63" s="85">
        <f t="shared" si="1"/>
        <v>0</v>
      </c>
      <c r="H63" s="93">
        <v>2000</v>
      </c>
      <c r="I63" s="93">
        <v>2000</v>
      </c>
      <c r="J63" s="86">
        <f t="shared" si="0"/>
        <v>0</v>
      </c>
      <c r="K63" s="95">
        <v>45497</v>
      </c>
      <c r="L63" s="98">
        <v>6373</v>
      </c>
      <c r="M63" s="88" t="s">
        <v>20</v>
      </c>
      <c r="N63" s="89" t="s">
        <v>219</v>
      </c>
      <c r="O63" s="90"/>
    </row>
    <row r="64" spans="1:15" ht="15.75" x14ac:dyDescent="0.25">
      <c r="A64" s="81">
        <v>59</v>
      </c>
      <c r="B64" s="97">
        <v>44460</v>
      </c>
      <c r="C64" s="83" t="s">
        <v>23</v>
      </c>
      <c r="D64" s="90">
        <v>642</v>
      </c>
      <c r="E64" s="92">
        <v>200</v>
      </c>
      <c r="F64" s="92">
        <v>200</v>
      </c>
      <c r="G64" s="85">
        <f t="shared" si="1"/>
        <v>0</v>
      </c>
      <c r="H64" s="93">
        <v>5000</v>
      </c>
      <c r="I64" s="93">
        <v>5000</v>
      </c>
      <c r="J64" s="86">
        <f t="shared" si="0"/>
        <v>0</v>
      </c>
      <c r="K64" s="95">
        <v>45490</v>
      </c>
      <c r="L64" s="98">
        <v>6362</v>
      </c>
      <c r="M64" s="90" t="s">
        <v>220</v>
      </c>
      <c r="N64" s="89" t="s">
        <v>221</v>
      </c>
      <c r="O64" s="90"/>
    </row>
    <row r="65" spans="1:15" ht="15.75" x14ac:dyDescent="0.25">
      <c r="A65" s="81">
        <v>60</v>
      </c>
      <c r="B65" s="97">
        <v>44460</v>
      </c>
      <c r="C65" s="94" t="s">
        <v>35</v>
      </c>
      <c r="D65" s="90">
        <v>934</v>
      </c>
      <c r="E65" s="92">
        <v>20</v>
      </c>
      <c r="F65" s="92">
        <v>20</v>
      </c>
      <c r="G65" s="85">
        <f t="shared" si="1"/>
        <v>0</v>
      </c>
      <c r="H65" s="93">
        <v>500</v>
      </c>
      <c r="I65" s="93">
        <v>500</v>
      </c>
      <c r="J65" s="86">
        <f t="shared" si="0"/>
        <v>0</v>
      </c>
      <c r="K65" s="95">
        <v>45494</v>
      </c>
      <c r="L65" s="98">
        <v>6369</v>
      </c>
      <c r="M65" s="99" t="s">
        <v>90</v>
      </c>
      <c r="N65" s="89" t="s">
        <v>135</v>
      </c>
      <c r="O65" s="90"/>
    </row>
    <row r="66" spans="1:15" ht="15.75" x14ac:dyDescent="0.25">
      <c r="A66" s="81">
        <v>61</v>
      </c>
      <c r="B66" s="97">
        <v>44461</v>
      </c>
      <c r="C66" s="83" t="s">
        <v>87</v>
      </c>
      <c r="D66" s="90">
        <v>521</v>
      </c>
      <c r="E66" s="92">
        <v>150</v>
      </c>
      <c r="F66" s="92">
        <v>150</v>
      </c>
      <c r="G66" s="85">
        <f t="shared" si="1"/>
        <v>0</v>
      </c>
      <c r="H66" s="93">
        <f>F66*25</f>
        <v>3750</v>
      </c>
      <c r="I66" s="93">
        <v>3750</v>
      </c>
      <c r="J66" s="86">
        <f t="shared" si="0"/>
        <v>0</v>
      </c>
      <c r="K66" s="102">
        <v>45502</v>
      </c>
      <c r="L66" s="118">
        <v>6381</v>
      </c>
      <c r="M66" s="90" t="s">
        <v>220</v>
      </c>
      <c r="N66" s="89" t="s">
        <v>222</v>
      </c>
      <c r="O66" s="90"/>
    </row>
    <row r="67" spans="1:15" ht="15.75" x14ac:dyDescent="0.25">
      <c r="A67" s="81">
        <v>62</v>
      </c>
      <c r="B67" s="97">
        <v>44461</v>
      </c>
      <c r="C67" s="83" t="s">
        <v>200</v>
      </c>
      <c r="D67" s="90">
        <v>1521</v>
      </c>
      <c r="E67" s="92">
        <v>120</v>
      </c>
      <c r="F67" s="92">
        <v>120</v>
      </c>
      <c r="G67" s="85">
        <f t="shared" si="1"/>
        <v>0</v>
      </c>
      <c r="H67" s="93">
        <f t="shared" ref="H67:H93" si="3">F67*25</f>
        <v>3000</v>
      </c>
      <c r="I67" s="93">
        <v>3000</v>
      </c>
      <c r="J67" s="86">
        <f t="shared" si="0"/>
        <v>0</v>
      </c>
      <c r="K67" s="102">
        <v>45497</v>
      </c>
      <c r="L67" s="118">
        <v>6374</v>
      </c>
      <c r="M67" s="88" t="s">
        <v>20</v>
      </c>
      <c r="N67" s="89" t="s">
        <v>223</v>
      </c>
      <c r="O67" s="90"/>
    </row>
    <row r="68" spans="1:15" ht="15.75" x14ac:dyDescent="0.25">
      <c r="A68" s="81">
        <v>63</v>
      </c>
      <c r="B68" s="97">
        <v>44461</v>
      </c>
      <c r="C68" s="83" t="s">
        <v>87</v>
      </c>
      <c r="D68" s="90">
        <v>59</v>
      </c>
      <c r="E68" s="92">
        <v>160</v>
      </c>
      <c r="F68" s="92">
        <v>160</v>
      </c>
      <c r="G68" s="85">
        <f t="shared" si="1"/>
        <v>0</v>
      </c>
      <c r="H68" s="93">
        <f t="shared" si="3"/>
        <v>4000</v>
      </c>
      <c r="I68" s="93">
        <v>4000</v>
      </c>
      <c r="J68" s="86">
        <f t="shared" si="0"/>
        <v>0</v>
      </c>
      <c r="K68" s="102">
        <v>45506</v>
      </c>
      <c r="L68" s="118">
        <v>6383</v>
      </c>
      <c r="M68" s="88" t="s">
        <v>86</v>
      </c>
      <c r="N68" s="89" t="s">
        <v>223</v>
      </c>
      <c r="O68" s="90"/>
    </row>
    <row r="69" spans="1:15" ht="15.75" x14ac:dyDescent="0.25">
      <c r="A69" s="81">
        <v>64</v>
      </c>
      <c r="B69" s="97">
        <v>44461</v>
      </c>
      <c r="C69" s="83" t="s">
        <v>200</v>
      </c>
      <c r="D69" s="90">
        <v>3</v>
      </c>
      <c r="E69" s="92">
        <v>200</v>
      </c>
      <c r="F69" s="92">
        <v>200</v>
      </c>
      <c r="G69" s="85">
        <f t="shared" si="1"/>
        <v>0</v>
      </c>
      <c r="H69" s="93">
        <f t="shared" si="3"/>
        <v>5000</v>
      </c>
      <c r="I69" s="93">
        <v>5000</v>
      </c>
      <c r="J69" s="86">
        <f t="shared" si="0"/>
        <v>0</v>
      </c>
      <c r="K69" s="102">
        <v>45498</v>
      </c>
      <c r="L69" s="118">
        <v>6375</v>
      </c>
      <c r="M69" s="88" t="s">
        <v>92</v>
      </c>
      <c r="N69" s="89" t="s">
        <v>224</v>
      </c>
      <c r="O69" s="90"/>
    </row>
    <row r="70" spans="1:15" ht="15.75" x14ac:dyDescent="0.25">
      <c r="A70" s="81">
        <v>65</v>
      </c>
      <c r="B70" s="97">
        <v>44462</v>
      </c>
      <c r="C70" s="94" t="s">
        <v>52</v>
      </c>
      <c r="D70" s="90">
        <v>1068</v>
      </c>
      <c r="E70" s="92">
        <v>40</v>
      </c>
      <c r="F70" s="92">
        <v>40</v>
      </c>
      <c r="G70" s="85">
        <f t="shared" si="1"/>
        <v>0</v>
      </c>
      <c r="H70" s="93">
        <f t="shared" si="3"/>
        <v>1000</v>
      </c>
      <c r="I70" s="93">
        <v>1000</v>
      </c>
      <c r="J70" s="86">
        <f t="shared" si="0"/>
        <v>0</v>
      </c>
      <c r="K70" s="95">
        <v>45495</v>
      </c>
      <c r="L70" s="98">
        <v>6370</v>
      </c>
      <c r="M70" s="88" t="s">
        <v>91</v>
      </c>
      <c r="N70" s="89" t="s">
        <v>225</v>
      </c>
      <c r="O70" s="90"/>
    </row>
    <row r="71" spans="1:15" ht="15.75" x14ac:dyDescent="0.25">
      <c r="A71" s="81"/>
      <c r="B71" s="97">
        <v>44462</v>
      </c>
      <c r="C71" s="83" t="s">
        <v>200</v>
      </c>
      <c r="D71" s="90">
        <v>1524</v>
      </c>
      <c r="E71" s="92">
        <v>120</v>
      </c>
      <c r="F71" s="92">
        <v>120</v>
      </c>
      <c r="G71" s="85">
        <f t="shared" si="1"/>
        <v>0</v>
      </c>
      <c r="H71" s="93">
        <f t="shared" si="3"/>
        <v>3000</v>
      </c>
      <c r="I71" s="93">
        <v>3000</v>
      </c>
      <c r="J71" s="86">
        <f t="shared" si="0"/>
        <v>0</v>
      </c>
      <c r="K71" s="95">
        <v>45497</v>
      </c>
      <c r="L71" s="98">
        <v>6372</v>
      </c>
      <c r="M71" s="88" t="s">
        <v>20</v>
      </c>
      <c r="N71" s="89" t="s">
        <v>226</v>
      </c>
      <c r="O71" s="90"/>
    </row>
    <row r="72" spans="1:15" ht="15.75" x14ac:dyDescent="0.25">
      <c r="A72" s="81">
        <v>66</v>
      </c>
      <c r="B72" s="97">
        <v>44462</v>
      </c>
      <c r="C72" s="83" t="s">
        <v>87</v>
      </c>
      <c r="D72" s="90">
        <v>1069</v>
      </c>
      <c r="E72" s="92">
        <v>150</v>
      </c>
      <c r="F72" s="92">
        <v>150</v>
      </c>
      <c r="G72" s="85">
        <f t="shared" si="1"/>
        <v>0</v>
      </c>
      <c r="H72" s="93">
        <f t="shared" si="3"/>
        <v>3750</v>
      </c>
      <c r="I72" s="93">
        <v>3750</v>
      </c>
      <c r="J72" s="86">
        <f t="shared" si="0"/>
        <v>0</v>
      </c>
      <c r="K72" s="95">
        <v>45496</v>
      </c>
      <c r="L72" s="98">
        <v>6371</v>
      </c>
      <c r="M72" s="88" t="s">
        <v>91</v>
      </c>
      <c r="N72" s="89" t="s">
        <v>225</v>
      </c>
      <c r="O72" s="90"/>
    </row>
    <row r="73" spans="1:15" ht="15.75" x14ac:dyDescent="0.25">
      <c r="A73" s="81">
        <v>67</v>
      </c>
      <c r="B73" s="97">
        <v>44462</v>
      </c>
      <c r="C73" s="83" t="s">
        <v>87</v>
      </c>
      <c r="D73" s="90">
        <v>522</v>
      </c>
      <c r="E73" s="92">
        <v>200</v>
      </c>
      <c r="F73" s="92">
        <v>200</v>
      </c>
      <c r="G73" s="85">
        <f t="shared" si="1"/>
        <v>0</v>
      </c>
      <c r="H73" s="93">
        <f t="shared" si="3"/>
        <v>5000</v>
      </c>
      <c r="I73" s="93">
        <v>5000</v>
      </c>
      <c r="J73" s="86">
        <f t="shared" si="0"/>
        <v>0</v>
      </c>
      <c r="K73" s="102">
        <v>45507</v>
      </c>
      <c r="L73" s="118">
        <v>6385</v>
      </c>
      <c r="M73" s="90" t="s">
        <v>220</v>
      </c>
      <c r="N73" s="89" t="s">
        <v>32</v>
      </c>
      <c r="O73" s="90"/>
    </row>
    <row r="74" spans="1:15" ht="15.75" x14ac:dyDescent="0.25">
      <c r="A74" s="81">
        <v>68</v>
      </c>
      <c r="B74" s="97">
        <v>44463</v>
      </c>
      <c r="C74" s="83" t="s">
        <v>87</v>
      </c>
      <c r="D74" s="90">
        <v>114</v>
      </c>
      <c r="E74" s="92">
        <v>350</v>
      </c>
      <c r="F74" s="92">
        <v>350</v>
      </c>
      <c r="G74" s="85">
        <f t="shared" si="1"/>
        <v>0</v>
      </c>
      <c r="H74" s="93">
        <f t="shared" si="3"/>
        <v>8750</v>
      </c>
      <c r="I74" s="93">
        <v>8750</v>
      </c>
      <c r="J74" s="86" t="s">
        <v>227</v>
      </c>
      <c r="K74" s="102">
        <v>45499</v>
      </c>
      <c r="L74" s="118">
        <v>6378</v>
      </c>
      <c r="M74" s="90" t="s">
        <v>43</v>
      </c>
      <c r="N74" s="89" t="s">
        <v>210</v>
      </c>
      <c r="O74" s="90"/>
    </row>
    <row r="75" spans="1:15" ht="15.75" x14ac:dyDescent="0.25">
      <c r="A75" s="81">
        <v>69</v>
      </c>
      <c r="B75" s="97">
        <v>44463</v>
      </c>
      <c r="C75" s="83" t="s">
        <v>87</v>
      </c>
      <c r="D75" s="90">
        <v>115</v>
      </c>
      <c r="E75" s="92">
        <v>350</v>
      </c>
      <c r="F75" s="92">
        <v>350</v>
      </c>
      <c r="G75" s="85">
        <f t="shared" si="1"/>
        <v>0</v>
      </c>
      <c r="H75" s="93">
        <f t="shared" si="3"/>
        <v>8750</v>
      </c>
      <c r="I75" s="93">
        <v>8750</v>
      </c>
      <c r="J75" s="86">
        <f t="shared" ref="J75:J94" si="4">H75-I75</f>
        <v>0</v>
      </c>
      <c r="K75" s="102">
        <v>45499</v>
      </c>
      <c r="L75" s="118">
        <v>6379</v>
      </c>
      <c r="M75" s="90" t="s">
        <v>43</v>
      </c>
      <c r="N75" s="89" t="s">
        <v>228</v>
      </c>
      <c r="O75" s="90"/>
    </row>
    <row r="76" spans="1:15" ht="15.75" x14ac:dyDescent="0.25">
      <c r="A76" s="81">
        <v>70</v>
      </c>
      <c r="B76" s="97">
        <v>44463</v>
      </c>
      <c r="C76" s="83" t="s">
        <v>23</v>
      </c>
      <c r="D76" s="90">
        <v>55</v>
      </c>
      <c r="E76" s="92">
        <v>200</v>
      </c>
      <c r="F76" s="92">
        <v>200</v>
      </c>
      <c r="G76" s="85">
        <f t="shared" ref="G76:G94" si="5">E76-F76</f>
        <v>0</v>
      </c>
      <c r="H76" s="93">
        <f t="shared" si="3"/>
        <v>5000</v>
      </c>
      <c r="I76" s="93">
        <v>5000</v>
      </c>
      <c r="J76" s="86">
        <f t="shared" si="4"/>
        <v>0</v>
      </c>
      <c r="K76" s="102">
        <v>45500</v>
      </c>
      <c r="L76" s="118">
        <v>6377</v>
      </c>
      <c r="M76" s="88" t="s">
        <v>86</v>
      </c>
      <c r="N76" s="89" t="s">
        <v>229</v>
      </c>
      <c r="O76" s="90"/>
    </row>
    <row r="77" spans="1:15" ht="15.75" x14ac:dyDescent="0.25">
      <c r="A77" s="81">
        <v>71</v>
      </c>
      <c r="B77" s="97">
        <v>44463</v>
      </c>
      <c r="C77" s="83" t="s">
        <v>200</v>
      </c>
      <c r="D77" s="90">
        <v>187</v>
      </c>
      <c r="E77" s="92">
        <v>120</v>
      </c>
      <c r="F77" s="92">
        <v>120</v>
      </c>
      <c r="G77" s="85">
        <f t="shared" si="5"/>
        <v>0</v>
      </c>
      <c r="H77" s="93">
        <f t="shared" si="3"/>
        <v>3000</v>
      </c>
      <c r="I77" s="93">
        <v>3000</v>
      </c>
      <c r="J77" s="86">
        <f t="shared" si="4"/>
        <v>0</v>
      </c>
      <c r="K77" s="102">
        <v>45508</v>
      </c>
      <c r="L77" s="118">
        <v>6384</v>
      </c>
      <c r="M77" s="88" t="s">
        <v>20</v>
      </c>
      <c r="N77" s="89" t="s">
        <v>226</v>
      </c>
      <c r="O77" s="90"/>
    </row>
    <row r="78" spans="1:15" ht="15.75" x14ac:dyDescent="0.25">
      <c r="A78" s="81">
        <v>72</v>
      </c>
      <c r="B78" s="97">
        <v>44464</v>
      </c>
      <c r="C78" s="83" t="s">
        <v>200</v>
      </c>
      <c r="D78" s="90">
        <v>4</v>
      </c>
      <c r="E78" s="92">
        <v>200</v>
      </c>
      <c r="F78" s="92">
        <v>200</v>
      </c>
      <c r="G78" s="85">
        <f t="shared" si="5"/>
        <v>0</v>
      </c>
      <c r="H78" s="93">
        <f t="shared" si="3"/>
        <v>5000</v>
      </c>
      <c r="I78" s="93">
        <v>5000</v>
      </c>
      <c r="J78" s="86">
        <f t="shared" si="4"/>
        <v>0</v>
      </c>
      <c r="K78" s="102">
        <v>45501</v>
      </c>
      <c r="L78" s="118">
        <v>6380</v>
      </c>
      <c r="M78" s="88" t="s">
        <v>92</v>
      </c>
      <c r="N78" s="89" t="s">
        <v>224</v>
      </c>
      <c r="O78" s="90"/>
    </row>
    <row r="79" spans="1:15" ht="15.75" x14ac:dyDescent="0.25">
      <c r="A79" s="81">
        <v>73</v>
      </c>
      <c r="B79" s="97">
        <v>44466</v>
      </c>
      <c r="C79" s="83" t="s">
        <v>230</v>
      </c>
      <c r="D79" s="90">
        <v>404</v>
      </c>
      <c r="E79" s="92">
        <v>40</v>
      </c>
      <c r="F79" s="92">
        <v>40</v>
      </c>
      <c r="G79" s="85">
        <f t="shared" si="5"/>
        <v>0</v>
      </c>
      <c r="H79" s="93">
        <f t="shared" si="3"/>
        <v>1000</v>
      </c>
      <c r="I79" s="93">
        <v>1000</v>
      </c>
      <c r="J79" s="86">
        <f t="shared" si="4"/>
        <v>0</v>
      </c>
      <c r="K79" s="102">
        <v>45456</v>
      </c>
      <c r="L79" s="118">
        <v>6382</v>
      </c>
      <c r="M79" s="88" t="s">
        <v>85</v>
      </c>
      <c r="N79" s="89" t="s">
        <v>231</v>
      </c>
      <c r="O79" s="90"/>
    </row>
    <row r="80" spans="1:15" ht="15.75" x14ac:dyDescent="0.25">
      <c r="A80" s="81">
        <v>74</v>
      </c>
      <c r="B80" s="97">
        <v>44466</v>
      </c>
      <c r="C80" s="83" t="s">
        <v>200</v>
      </c>
      <c r="D80" s="90">
        <v>185</v>
      </c>
      <c r="E80" s="92">
        <v>160</v>
      </c>
      <c r="F80" s="92">
        <v>160</v>
      </c>
      <c r="G80" s="85">
        <f t="shared" si="5"/>
        <v>0</v>
      </c>
      <c r="H80" s="93">
        <f t="shared" si="3"/>
        <v>4000</v>
      </c>
      <c r="I80" s="93">
        <v>4000</v>
      </c>
      <c r="J80" s="86">
        <f t="shared" si="4"/>
        <v>0</v>
      </c>
      <c r="K80" s="102">
        <v>45508</v>
      </c>
      <c r="L80" s="118">
        <v>6386</v>
      </c>
      <c r="M80" s="88" t="s">
        <v>20</v>
      </c>
      <c r="N80" s="89" t="s">
        <v>223</v>
      </c>
      <c r="O80" s="90"/>
    </row>
    <row r="81" spans="1:15" ht="15.75" x14ac:dyDescent="0.25">
      <c r="A81" s="81">
        <v>75</v>
      </c>
      <c r="B81" s="97">
        <v>44467</v>
      </c>
      <c r="C81" s="83" t="s">
        <v>200</v>
      </c>
      <c r="D81" s="90">
        <v>1531</v>
      </c>
      <c r="E81" s="92">
        <v>120</v>
      </c>
      <c r="F81" s="92">
        <v>120</v>
      </c>
      <c r="G81" s="85">
        <f t="shared" si="5"/>
        <v>0</v>
      </c>
      <c r="H81" s="93">
        <f t="shared" si="3"/>
        <v>3000</v>
      </c>
      <c r="I81" s="93">
        <v>3000</v>
      </c>
      <c r="J81" s="86">
        <f t="shared" si="4"/>
        <v>0</v>
      </c>
      <c r="K81" s="102">
        <v>45525</v>
      </c>
      <c r="L81" s="118">
        <v>6398</v>
      </c>
      <c r="M81" s="88" t="s">
        <v>20</v>
      </c>
      <c r="N81" s="89" t="s">
        <v>226</v>
      </c>
      <c r="O81" s="90"/>
    </row>
    <row r="82" spans="1:15" ht="15.75" x14ac:dyDescent="0.25">
      <c r="A82" s="81">
        <v>76</v>
      </c>
      <c r="B82" s="97">
        <v>44467</v>
      </c>
      <c r="C82" s="83" t="s">
        <v>87</v>
      </c>
      <c r="D82" s="90">
        <v>523</v>
      </c>
      <c r="E82" s="92">
        <v>200</v>
      </c>
      <c r="F82" s="92">
        <v>200</v>
      </c>
      <c r="G82" s="85">
        <f t="shared" si="5"/>
        <v>0</v>
      </c>
      <c r="H82" s="93">
        <f t="shared" si="3"/>
        <v>5000</v>
      </c>
      <c r="I82" s="93">
        <v>5000</v>
      </c>
      <c r="J82" s="86">
        <f t="shared" si="4"/>
        <v>0</v>
      </c>
      <c r="K82" s="102">
        <v>45509</v>
      </c>
      <c r="L82" s="118">
        <v>6388</v>
      </c>
      <c r="M82" s="90" t="s">
        <v>220</v>
      </c>
      <c r="N82" s="89" t="s">
        <v>232</v>
      </c>
      <c r="O82" s="90"/>
    </row>
    <row r="83" spans="1:15" ht="15.75" x14ac:dyDescent="0.25">
      <c r="A83" s="81">
        <v>77</v>
      </c>
      <c r="B83" s="97">
        <v>44467</v>
      </c>
      <c r="C83" s="83" t="s">
        <v>233</v>
      </c>
      <c r="D83" s="90">
        <v>7886</v>
      </c>
      <c r="E83" s="92">
        <v>10</v>
      </c>
      <c r="F83" s="92">
        <v>10</v>
      </c>
      <c r="G83" s="85">
        <f t="shared" si="5"/>
        <v>0</v>
      </c>
      <c r="H83" s="93">
        <f>F83*50</f>
        <v>500</v>
      </c>
      <c r="I83" s="93">
        <v>500</v>
      </c>
      <c r="J83" s="86">
        <f t="shared" si="4"/>
        <v>0</v>
      </c>
      <c r="K83" s="102">
        <v>45510</v>
      </c>
      <c r="L83" s="118">
        <v>6387</v>
      </c>
      <c r="M83" s="88" t="s">
        <v>234</v>
      </c>
      <c r="N83" s="89" t="s">
        <v>231</v>
      </c>
      <c r="O83" s="90"/>
    </row>
    <row r="84" spans="1:15" ht="15.75" x14ac:dyDescent="0.25">
      <c r="A84" s="81">
        <v>78</v>
      </c>
      <c r="B84" s="97">
        <v>44467</v>
      </c>
      <c r="C84" s="83" t="s">
        <v>200</v>
      </c>
      <c r="D84" s="90">
        <v>5</v>
      </c>
      <c r="E84" s="92">
        <v>120</v>
      </c>
      <c r="F84" s="92">
        <v>120</v>
      </c>
      <c r="G84" s="85">
        <f t="shared" si="5"/>
        <v>0</v>
      </c>
      <c r="H84" s="93">
        <f t="shared" si="3"/>
        <v>3000</v>
      </c>
      <c r="I84" s="93">
        <v>3000</v>
      </c>
      <c r="J84" s="86">
        <f t="shared" si="4"/>
        <v>0</v>
      </c>
      <c r="K84" s="102">
        <v>45526</v>
      </c>
      <c r="L84" s="118">
        <v>6399</v>
      </c>
      <c r="M84" s="88" t="s">
        <v>92</v>
      </c>
      <c r="N84" s="89" t="s">
        <v>93</v>
      </c>
      <c r="O84" s="90"/>
    </row>
    <row r="85" spans="1:15" ht="15.75" x14ac:dyDescent="0.25">
      <c r="A85" s="81">
        <v>79</v>
      </c>
      <c r="B85" s="97">
        <v>44467</v>
      </c>
      <c r="C85" s="83" t="s">
        <v>235</v>
      </c>
      <c r="D85" s="90">
        <v>5</v>
      </c>
      <c r="E85" s="92">
        <v>80</v>
      </c>
      <c r="F85" s="92">
        <v>80</v>
      </c>
      <c r="G85" s="85">
        <f t="shared" si="5"/>
        <v>0</v>
      </c>
      <c r="H85" s="93">
        <f t="shared" si="3"/>
        <v>2000</v>
      </c>
      <c r="I85" s="93">
        <v>2000</v>
      </c>
      <c r="J85" s="86">
        <f t="shared" si="4"/>
        <v>0</v>
      </c>
      <c r="K85" s="103">
        <v>45526</v>
      </c>
      <c r="L85" s="103">
        <v>6400</v>
      </c>
      <c r="M85" s="88" t="s">
        <v>92</v>
      </c>
      <c r="N85" s="89" t="s">
        <v>93</v>
      </c>
      <c r="O85" s="90"/>
    </row>
    <row r="86" spans="1:15" ht="15.75" x14ac:dyDescent="0.25">
      <c r="A86" s="81">
        <v>80</v>
      </c>
      <c r="B86" s="97">
        <v>44468</v>
      </c>
      <c r="C86" s="83" t="s">
        <v>200</v>
      </c>
      <c r="D86" s="90">
        <v>1535</v>
      </c>
      <c r="E86" s="92">
        <v>80</v>
      </c>
      <c r="F86" s="92">
        <v>80</v>
      </c>
      <c r="G86" s="85">
        <f t="shared" si="5"/>
        <v>0</v>
      </c>
      <c r="H86" s="93">
        <f t="shared" si="3"/>
        <v>2000</v>
      </c>
      <c r="I86" s="93">
        <v>2000</v>
      </c>
      <c r="J86" s="86">
        <f t="shared" si="4"/>
        <v>0</v>
      </c>
      <c r="K86" s="102">
        <v>45525</v>
      </c>
      <c r="L86" s="118">
        <v>6397</v>
      </c>
      <c r="M86" s="88" t="s">
        <v>20</v>
      </c>
      <c r="N86" s="89" t="s">
        <v>55</v>
      </c>
      <c r="O86" s="90"/>
    </row>
    <row r="87" spans="1:15" ht="15.75" x14ac:dyDescent="0.25">
      <c r="A87" s="81">
        <v>81</v>
      </c>
      <c r="B87" s="97">
        <v>44468</v>
      </c>
      <c r="C87" s="83" t="s">
        <v>236</v>
      </c>
      <c r="D87" s="90">
        <v>373</v>
      </c>
      <c r="E87" s="92">
        <v>10</v>
      </c>
      <c r="F87" s="92">
        <v>10</v>
      </c>
      <c r="G87" s="85">
        <f t="shared" si="5"/>
        <v>0</v>
      </c>
      <c r="H87" s="93">
        <f t="shared" si="3"/>
        <v>250</v>
      </c>
      <c r="I87" s="93">
        <v>250</v>
      </c>
      <c r="J87" s="86">
        <f t="shared" si="4"/>
        <v>0</v>
      </c>
      <c r="K87" s="102"/>
      <c r="L87" s="102"/>
      <c r="M87" s="88" t="s">
        <v>159</v>
      </c>
      <c r="N87" s="89" t="s">
        <v>55</v>
      </c>
      <c r="O87" s="90"/>
    </row>
    <row r="88" spans="1:15" ht="15.75" x14ac:dyDescent="0.25">
      <c r="A88" s="81">
        <v>82</v>
      </c>
      <c r="B88" s="97">
        <v>44469</v>
      </c>
      <c r="C88" s="83" t="s">
        <v>87</v>
      </c>
      <c r="D88" s="90">
        <v>1070</v>
      </c>
      <c r="E88" s="92">
        <v>100</v>
      </c>
      <c r="F88" s="92">
        <v>100</v>
      </c>
      <c r="G88" s="85">
        <f t="shared" si="5"/>
        <v>0</v>
      </c>
      <c r="H88" s="93">
        <f t="shared" si="3"/>
        <v>2500</v>
      </c>
      <c r="I88" s="93">
        <v>2500</v>
      </c>
      <c r="J88" s="86">
        <f t="shared" si="4"/>
        <v>0</v>
      </c>
      <c r="K88" s="102">
        <v>45524</v>
      </c>
      <c r="L88" s="118">
        <v>6396</v>
      </c>
      <c r="M88" s="88" t="s">
        <v>234</v>
      </c>
      <c r="N88" s="89" t="s">
        <v>93</v>
      </c>
      <c r="O88" s="90"/>
    </row>
    <row r="89" spans="1:15" ht="15.75" x14ac:dyDescent="0.25">
      <c r="A89" s="81">
        <v>83</v>
      </c>
      <c r="B89" s="97">
        <v>44469</v>
      </c>
      <c r="C89" s="94" t="s">
        <v>35</v>
      </c>
      <c r="D89" s="90">
        <v>524</v>
      </c>
      <c r="E89" s="92">
        <v>20</v>
      </c>
      <c r="F89" s="92">
        <v>20</v>
      </c>
      <c r="G89" s="85">
        <f t="shared" si="5"/>
        <v>0</v>
      </c>
      <c r="H89" s="93">
        <f t="shared" si="3"/>
        <v>500</v>
      </c>
      <c r="I89" s="93">
        <v>500</v>
      </c>
      <c r="J89" s="86">
        <f t="shared" si="4"/>
        <v>0</v>
      </c>
      <c r="K89" s="102">
        <v>45515</v>
      </c>
      <c r="L89" s="118">
        <v>6394</v>
      </c>
      <c r="M89" s="99" t="s">
        <v>90</v>
      </c>
      <c r="N89" s="89" t="s">
        <v>231</v>
      </c>
      <c r="O89" s="90"/>
    </row>
    <row r="90" spans="1:15" ht="15.75" x14ac:dyDescent="0.25">
      <c r="A90" s="81">
        <v>84</v>
      </c>
      <c r="B90" s="97">
        <v>44469</v>
      </c>
      <c r="C90" s="83" t="s">
        <v>23</v>
      </c>
      <c r="D90" s="90">
        <v>1407</v>
      </c>
      <c r="E90" s="92">
        <v>255</v>
      </c>
      <c r="F90" s="92">
        <v>255</v>
      </c>
      <c r="G90" s="85">
        <f t="shared" si="5"/>
        <v>0</v>
      </c>
      <c r="H90" s="93">
        <f t="shared" si="3"/>
        <v>6375</v>
      </c>
      <c r="I90" s="93">
        <v>6368</v>
      </c>
      <c r="J90" s="86">
        <f t="shared" si="4"/>
        <v>7</v>
      </c>
      <c r="K90" s="102">
        <v>45518</v>
      </c>
      <c r="L90" s="118">
        <v>6395</v>
      </c>
      <c r="M90" s="88" t="s">
        <v>20</v>
      </c>
      <c r="N90" s="89" t="s">
        <v>64</v>
      </c>
      <c r="O90" s="90"/>
    </row>
    <row r="91" spans="1:15" ht="15.75" x14ac:dyDescent="0.25">
      <c r="A91" s="81">
        <v>85</v>
      </c>
      <c r="B91" s="97">
        <v>44469</v>
      </c>
      <c r="C91" s="83" t="s">
        <v>200</v>
      </c>
      <c r="D91" s="90">
        <v>6</v>
      </c>
      <c r="E91" s="92">
        <v>200</v>
      </c>
      <c r="F91" s="92">
        <v>200</v>
      </c>
      <c r="G91" s="85">
        <f t="shared" si="5"/>
        <v>0</v>
      </c>
      <c r="H91" s="93">
        <f t="shared" si="3"/>
        <v>5000</v>
      </c>
      <c r="I91" s="93">
        <v>5000</v>
      </c>
      <c r="J91" s="86">
        <f t="shared" si="4"/>
        <v>0</v>
      </c>
      <c r="K91" s="103">
        <v>45529</v>
      </c>
      <c r="L91" s="103">
        <v>6402</v>
      </c>
      <c r="M91" s="88" t="s">
        <v>92</v>
      </c>
      <c r="N91" s="89" t="s">
        <v>93</v>
      </c>
      <c r="O91" s="90"/>
    </row>
    <row r="92" spans="1:15" ht="15.75" x14ac:dyDescent="0.25">
      <c r="A92" s="81">
        <v>86</v>
      </c>
      <c r="B92" s="97">
        <v>44469</v>
      </c>
      <c r="C92" s="94" t="s">
        <v>22</v>
      </c>
      <c r="D92" s="90">
        <v>117</v>
      </c>
      <c r="E92" s="92">
        <v>80</v>
      </c>
      <c r="F92" s="92">
        <v>80</v>
      </c>
      <c r="G92" s="85">
        <f t="shared" si="5"/>
        <v>0</v>
      </c>
      <c r="H92" s="93">
        <f t="shared" si="3"/>
        <v>2000</v>
      </c>
      <c r="I92" s="93">
        <v>2000</v>
      </c>
      <c r="J92" s="86">
        <f t="shared" si="4"/>
        <v>0</v>
      </c>
      <c r="K92" s="103">
        <v>45528</v>
      </c>
      <c r="L92" s="103">
        <v>6401</v>
      </c>
      <c r="M92" s="90" t="s">
        <v>43</v>
      </c>
      <c r="N92" s="89"/>
      <c r="O92" s="90"/>
    </row>
    <row r="93" spans="1:15" ht="15.75" x14ac:dyDescent="0.25">
      <c r="A93" s="81">
        <v>87</v>
      </c>
      <c r="B93" s="97">
        <v>44469</v>
      </c>
      <c r="C93" s="94" t="s">
        <v>52</v>
      </c>
      <c r="D93" s="90">
        <v>1071</v>
      </c>
      <c r="E93" s="92">
        <v>40</v>
      </c>
      <c r="F93" s="92">
        <v>40</v>
      </c>
      <c r="G93" s="85">
        <f t="shared" si="5"/>
        <v>0</v>
      </c>
      <c r="H93" s="93">
        <f t="shared" si="3"/>
        <v>1000</v>
      </c>
      <c r="I93" s="93">
        <v>1000</v>
      </c>
      <c r="J93" s="86">
        <f t="shared" si="4"/>
        <v>0</v>
      </c>
      <c r="K93" s="102">
        <v>45516</v>
      </c>
      <c r="L93" s="116">
        <v>6403</v>
      </c>
      <c r="M93" s="88" t="s">
        <v>234</v>
      </c>
      <c r="N93" s="89" t="s">
        <v>162</v>
      </c>
      <c r="O93" s="90"/>
    </row>
    <row r="94" spans="1:15" ht="15.75" x14ac:dyDescent="0.25">
      <c r="A94" s="81">
        <v>88</v>
      </c>
      <c r="B94" s="97"/>
      <c r="C94" s="104"/>
      <c r="D94" s="90"/>
      <c r="E94" s="92"/>
      <c r="F94" s="92"/>
      <c r="G94" s="85">
        <f t="shared" si="5"/>
        <v>0</v>
      </c>
      <c r="H94" s="93"/>
      <c r="I94" s="93"/>
      <c r="J94" s="86">
        <f t="shared" si="4"/>
        <v>0</v>
      </c>
      <c r="K94" s="102"/>
      <c r="L94" s="102"/>
      <c r="M94" s="88"/>
      <c r="N94" s="84"/>
      <c r="O94" s="90"/>
    </row>
    <row r="95" spans="1:15" ht="15.75" x14ac:dyDescent="0.25">
      <c r="A95" s="105"/>
      <c r="B95" s="105"/>
      <c r="C95" s="105"/>
      <c r="D95" s="105"/>
      <c r="E95" s="105"/>
      <c r="F95" s="105"/>
      <c r="G95" s="105"/>
      <c r="H95" s="105"/>
      <c r="I95" s="105"/>
      <c r="J95" s="106">
        <f>SUM(J6:J94)</f>
        <v>26</v>
      </c>
      <c r="K95" s="105"/>
      <c r="L95" s="105"/>
      <c r="M95" s="105"/>
      <c r="N95" s="105"/>
      <c r="O95" s="105"/>
    </row>
    <row r="96" spans="1:15" ht="15.75" x14ac:dyDescent="0.25">
      <c r="C96" s="107" t="s">
        <v>237</v>
      </c>
    </row>
    <row r="97" spans="2:15" ht="15.75" x14ac:dyDescent="0.25">
      <c r="B97" s="108" t="s">
        <v>238</v>
      </c>
    </row>
    <row r="98" spans="2:15" ht="15.75" x14ac:dyDescent="0.25">
      <c r="B98" s="97">
        <v>44441</v>
      </c>
      <c r="C98" s="94" t="s">
        <v>23</v>
      </c>
      <c r="D98" s="92">
        <v>87</v>
      </c>
      <c r="E98" s="92">
        <v>200</v>
      </c>
      <c r="F98" s="92">
        <v>200</v>
      </c>
      <c r="G98" s="93">
        <f>E98-F98</f>
        <v>0</v>
      </c>
      <c r="H98" s="93">
        <f>F98*25</f>
        <v>5000</v>
      </c>
      <c r="I98" s="93">
        <v>5000</v>
      </c>
      <c r="J98" s="109">
        <f>H98-I98</f>
        <v>0</v>
      </c>
      <c r="K98" s="95">
        <v>45425</v>
      </c>
      <c r="L98" s="119">
        <v>6271</v>
      </c>
      <c r="M98" s="90" t="s">
        <v>43</v>
      </c>
      <c r="N98" s="98" t="s">
        <v>191</v>
      </c>
      <c r="O98" s="90"/>
    </row>
    <row r="99" spans="2:15" ht="15.75" x14ac:dyDescent="0.25">
      <c r="B99" s="97">
        <v>44443</v>
      </c>
      <c r="C99" s="94" t="s">
        <v>200</v>
      </c>
      <c r="D99" s="92">
        <v>1497</v>
      </c>
      <c r="E99" s="92">
        <v>110</v>
      </c>
      <c r="F99" s="92">
        <v>110</v>
      </c>
      <c r="G99" s="93">
        <f>E99-F99</f>
        <v>0</v>
      </c>
      <c r="H99" s="93">
        <f>F99*25</f>
        <v>2750</v>
      </c>
      <c r="I99" s="93">
        <v>2750</v>
      </c>
      <c r="J99" s="109">
        <f>H99-I99</f>
        <v>0</v>
      </c>
      <c r="K99" s="95">
        <v>45421</v>
      </c>
      <c r="L99" s="119">
        <v>6284</v>
      </c>
      <c r="M99" s="90" t="s">
        <v>43</v>
      </c>
      <c r="N99" s="98" t="s">
        <v>191</v>
      </c>
      <c r="O99" s="90"/>
    </row>
  </sheetData>
  <mergeCells count="4">
    <mergeCell ref="A1:O1"/>
    <mergeCell ref="A2:O2"/>
    <mergeCell ref="A3:O3"/>
    <mergeCell ref="A4:O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8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B71" sqref="B71:O71"/>
    </sheetView>
  </sheetViews>
  <sheetFormatPr defaultRowHeight="15" x14ac:dyDescent="0.25"/>
  <cols>
    <col min="1" max="1" width="4.85546875" customWidth="1"/>
    <col min="2" max="2" width="11.85546875" bestFit="1" customWidth="1"/>
    <col min="3" max="3" width="33.140625" bestFit="1" customWidth="1"/>
    <col min="7" max="7" width="5.7109375" customWidth="1"/>
    <col min="9" max="9" width="10.5703125" bestFit="1" customWidth="1"/>
    <col min="10" max="10" width="10.28515625" bestFit="1" customWidth="1"/>
    <col min="12" max="12" width="7.42578125" customWidth="1"/>
    <col min="13" max="13" width="11.5703125" bestFit="1" customWidth="1"/>
    <col min="15" max="15" width="21.5703125" customWidth="1"/>
    <col min="16" max="16" width="17" customWidth="1"/>
    <col min="17" max="17" width="26.42578125" bestFit="1" customWidth="1"/>
  </cols>
  <sheetData>
    <row r="1" spans="1:17" ht="21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</row>
    <row r="2" spans="1:17" x14ac:dyDescent="0.25">
      <c r="A2" s="198" t="s">
        <v>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</row>
    <row r="3" spans="1:17" ht="18.75" x14ac:dyDescent="0.25">
      <c r="A3" s="199" t="s">
        <v>2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</row>
    <row r="4" spans="1:17" ht="16.5" thickBot="1" x14ac:dyDescent="0.3">
      <c r="A4" s="200" t="s">
        <v>94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</row>
    <row r="5" spans="1:17" ht="30.75" thickBot="1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2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3" t="s">
        <v>19</v>
      </c>
    </row>
    <row r="6" spans="1:17" x14ac:dyDescent="0.25">
      <c r="A6" s="4">
        <v>1</v>
      </c>
      <c r="B6" s="5">
        <v>44472</v>
      </c>
      <c r="C6" s="6" t="s">
        <v>84</v>
      </c>
      <c r="D6" s="7">
        <v>1544</v>
      </c>
      <c r="E6" s="7">
        <v>80</v>
      </c>
      <c r="F6" s="7">
        <v>80</v>
      </c>
      <c r="G6" s="8">
        <f>E6-F6</f>
        <v>0</v>
      </c>
      <c r="H6" s="8">
        <f>F6*25</f>
        <v>2000</v>
      </c>
      <c r="I6" s="8">
        <v>2000</v>
      </c>
      <c r="J6" s="9">
        <f>H6-I6</f>
        <v>0</v>
      </c>
      <c r="K6" s="10">
        <v>45497</v>
      </c>
      <c r="L6" s="11">
        <v>111</v>
      </c>
      <c r="M6" s="12">
        <f>L6*I6</f>
        <v>222000</v>
      </c>
      <c r="N6" s="110">
        <v>6415</v>
      </c>
      <c r="O6" s="11" t="s">
        <v>20</v>
      </c>
      <c r="P6" s="7" t="s">
        <v>95</v>
      </c>
      <c r="Q6" s="19"/>
    </row>
    <row r="7" spans="1:17" x14ac:dyDescent="0.25">
      <c r="A7" s="4">
        <v>3</v>
      </c>
      <c r="B7" s="5">
        <v>44473</v>
      </c>
      <c r="C7" s="6" t="s">
        <v>97</v>
      </c>
      <c r="D7" s="15">
        <v>990</v>
      </c>
      <c r="E7" s="15">
        <v>1</v>
      </c>
      <c r="F7" s="15">
        <v>1</v>
      </c>
      <c r="G7" s="8">
        <f t="shared" ref="G7:G49" si="0">E7-F7</f>
        <v>0</v>
      </c>
      <c r="H7" s="8">
        <f t="shared" ref="H7:H10" si="1">F7*25</f>
        <v>25</v>
      </c>
      <c r="I7" s="8">
        <v>25</v>
      </c>
      <c r="J7" s="9">
        <f t="shared" ref="J7:J50" si="2">H7-I7</f>
        <v>0</v>
      </c>
      <c r="K7" s="10"/>
      <c r="L7" s="15"/>
      <c r="M7" s="12">
        <f t="shared" ref="M7:M22" si="3">L7*I7</f>
        <v>0</v>
      </c>
      <c r="N7" s="15"/>
      <c r="O7" s="11" t="s">
        <v>96</v>
      </c>
      <c r="P7" s="7" t="s">
        <v>98</v>
      </c>
      <c r="Q7" s="39" t="s">
        <v>70</v>
      </c>
    </row>
    <row r="8" spans="1:17" x14ac:dyDescent="0.25">
      <c r="A8" s="14">
        <v>4</v>
      </c>
      <c r="B8" s="5">
        <v>44474</v>
      </c>
      <c r="C8" s="6" t="s">
        <v>87</v>
      </c>
      <c r="D8" s="19">
        <v>118</v>
      </c>
      <c r="E8" s="15">
        <v>500</v>
      </c>
      <c r="F8" s="15">
        <v>500</v>
      </c>
      <c r="G8" s="8">
        <f t="shared" si="0"/>
        <v>0</v>
      </c>
      <c r="H8" s="8">
        <f t="shared" si="1"/>
        <v>12500</v>
      </c>
      <c r="I8" s="8">
        <v>12500</v>
      </c>
      <c r="J8" s="9">
        <f t="shared" si="2"/>
        <v>0</v>
      </c>
      <c r="K8" s="17">
        <v>45532</v>
      </c>
      <c r="L8" s="15">
        <v>160</v>
      </c>
      <c r="M8" s="12">
        <f t="shared" si="3"/>
        <v>2000000</v>
      </c>
      <c r="N8" s="111">
        <v>6414</v>
      </c>
      <c r="O8" s="11" t="s">
        <v>43</v>
      </c>
      <c r="P8" s="7" t="s">
        <v>99</v>
      </c>
      <c r="Q8" s="19"/>
    </row>
    <row r="9" spans="1:17" x14ac:dyDescent="0.25">
      <c r="A9" s="4">
        <v>5</v>
      </c>
      <c r="B9" s="5">
        <v>44474</v>
      </c>
      <c r="C9" s="6" t="s">
        <v>84</v>
      </c>
      <c r="D9" s="19">
        <v>1545</v>
      </c>
      <c r="E9" s="15">
        <v>200</v>
      </c>
      <c r="F9" s="15">
        <v>200</v>
      </c>
      <c r="G9" s="8">
        <f t="shared" si="0"/>
        <v>0</v>
      </c>
      <c r="H9" s="8">
        <f t="shared" si="1"/>
        <v>5000</v>
      </c>
      <c r="I9" s="8">
        <v>5000</v>
      </c>
      <c r="J9" s="9">
        <f t="shared" si="2"/>
        <v>0</v>
      </c>
      <c r="K9" s="17">
        <v>45533</v>
      </c>
      <c r="L9" s="15">
        <v>111</v>
      </c>
      <c r="M9" s="12">
        <f t="shared" si="3"/>
        <v>555000</v>
      </c>
      <c r="N9" s="111">
        <v>6412</v>
      </c>
      <c r="O9" s="11" t="s">
        <v>20</v>
      </c>
      <c r="P9" s="7" t="s">
        <v>100</v>
      </c>
      <c r="Q9" s="19"/>
    </row>
    <row r="10" spans="1:17" x14ac:dyDescent="0.25">
      <c r="A10" s="14">
        <v>6</v>
      </c>
      <c r="B10" s="5">
        <v>44474</v>
      </c>
      <c r="C10" s="6" t="s">
        <v>84</v>
      </c>
      <c r="D10" s="19">
        <v>7</v>
      </c>
      <c r="E10" s="15">
        <v>40</v>
      </c>
      <c r="F10" s="15">
        <v>40</v>
      </c>
      <c r="G10" s="8">
        <f t="shared" si="0"/>
        <v>0</v>
      </c>
      <c r="H10" s="8">
        <f t="shared" si="1"/>
        <v>1000</v>
      </c>
      <c r="I10" s="16">
        <v>1000</v>
      </c>
      <c r="J10" s="9">
        <f t="shared" si="2"/>
        <v>0</v>
      </c>
      <c r="K10" s="17">
        <v>45534</v>
      </c>
      <c r="L10" s="15">
        <v>109</v>
      </c>
      <c r="M10" s="12">
        <f t="shared" si="3"/>
        <v>109000</v>
      </c>
      <c r="N10" s="111">
        <v>6413</v>
      </c>
      <c r="O10" s="11" t="s">
        <v>88</v>
      </c>
      <c r="P10" s="7" t="s">
        <v>89</v>
      </c>
      <c r="Q10" s="19"/>
    </row>
    <row r="11" spans="1:17" x14ac:dyDescent="0.25">
      <c r="A11" s="4">
        <v>7</v>
      </c>
      <c r="B11" s="5">
        <v>44474</v>
      </c>
      <c r="C11" s="6" t="s">
        <v>101</v>
      </c>
      <c r="D11" s="19">
        <v>7</v>
      </c>
      <c r="E11" s="15">
        <v>80</v>
      </c>
      <c r="F11" s="15">
        <v>80</v>
      </c>
      <c r="G11" s="8">
        <f t="shared" si="0"/>
        <v>0</v>
      </c>
      <c r="H11" s="8">
        <f>F11*50</f>
        <v>4000</v>
      </c>
      <c r="I11" s="16">
        <v>4000</v>
      </c>
      <c r="J11" s="9">
        <f t="shared" si="2"/>
        <v>0</v>
      </c>
      <c r="K11" s="17">
        <v>45559</v>
      </c>
      <c r="L11" s="15">
        <v>96</v>
      </c>
      <c r="M11" s="12">
        <f t="shared" si="3"/>
        <v>384000</v>
      </c>
      <c r="N11" s="111">
        <v>6441</v>
      </c>
      <c r="O11" s="11" t="s">
        <v>88</v>
      </c>
      <c r="P11" s="7" t="s">
        <v>89</v>
      </c>
      <c r="Q11" s="19"/>
    </row>
    <row r="12" spans="1:17" x14ac:dyDescent="0.25">
      <c r="A12" s="14">
        <v>8</v>
      </c>
      <c r="B12" s="5">
        <v>44475</v>
      </c>
      <c r="C12" s="6" t="s">
        <v>23</v>
      </c>
      <c r="D12" s="19">
        <v>1549</v>
      </c>
      <c r="E12" s="15">
        <v>280</v>
      </c>
      <c r="F12" s="15">
        <v>280</v>
      </c>
      <c r="G12" s="8">
        <f t="shared" si="0"/>
        <v>0</v>
      </c>
      <c r="H12" s="8">
        <f t="shared" ref="H12:H27" si="4">F12*25</f>
        <v>7000</v>
      </c>
      <c r="I12" s="16">
        <v>7000</v>
      </c>
      <c r="J12" s="9">
        <f t="shared" si="2"/>
        <v>0</v>
      </c>
      <c r="K12" s="17">
        <v>45537</v>
      </c>
      <c r="L12" s="15">
        <v>215</v>
      </c>
      <c r="M12" s="12">
        <f t="shared" si="3"/>
        <v>1505000</v>
      </c>
      <c r="N12" s="111">
        <v>6411</v>
      </c>
      <c r="O12" s="11" t="s">
        <v>20</v>
      </c>
      <c r="P12" s="7" t="s">
        <v>102</v>
      </c>
      <c r="Q12" s="19"/>
    </row>
    <row r="13" spans="1:17" x14ac:dyDescent="0.25">
      <c r="A13" s="4">
        <v>9</v>
      </c>
      <c r="B13" s="5">
        <v>44475</v>
      </c>
      <c r="C13" s="6" t="s">
        <v>23</v>
      </c>
      <c r="D13" s="19">
        <v>1550</v>
      </c>
      <c r="E13" s="15">
        <v>120</v>
      </c>
      <c r="F13" s="15">
        <v>120</v>
      </c>
      <c r="G13" s="8">
        <f t="shared" si="0"/>
        <v>0</v>
      </c>
      <c r="H13" s="8">
        <f t="shared" si="4"/>
        <v>3000</v>
      </c>
      <c r="I13" s="16">
        <v>3000</v>
      </c>
      <c r="J13" s="9">
        <f t="shared" si="2"/>
        <v>0</v>
      </c>
      <c r="K13" s="17">
        <v>45537</v>
      </c>
      <c r="L13" s="15">
        <v>215</v>
      </c>
      <c r="M13" s="12">
        <f t="shared" si="3"/>
        <v>645000</v>
      </c>
      <c r="N13" s="111">
        <v>6409</v>
      </c>
      <c r="O13" s="11" t="s">
        <v>20</v>
      </c>
      <c r="P13" s="7" t="s">
        <v>103</v>
      </c>
      <c r="Q13" s="19"/>
    </row>
    <row r="14" spans="1:17" x14ac:dyDescent="0.25">
      <c r="A14" s="14">
        <v>10</v>
      </c>
      <c r="B14" s="5">
        <v>44475</v>
      </c>
      <c r="C14" s="6" t="s">
        <v>84</v>
      </c>
      <c r="D14" s="19">
        <v>1550</v>
      </c>
      <c r="E14" s="15">
        <v>120</v>
      </c>
      <c r="F14" s="15">
        <v>120</v>
      </c>
      <c r="G14" s="8">
        <f t="shared" si="0"/>
        <v>0</v>
      </c>
      <c r="H14" s="8">
        <f t="shared" si="4"/>
        <v>3000</v>
      </c>
      <c r="I14" s="16">
        <v>3000</v>
      </c>
      <c r="J14" s="9">
        <f t="shared" si="2"/>
        <v>0</v>
      </c>
      <c r="K14" s="17">
        <v>45538</v>
      </c>
      <c r="L14" s="15">
        <v>111</v>
      </c>
      <c r="M14" s="12">
        <f t="shared" si="3"/>
        <v>333000</v>
      </c>
      <c r="N14" s="111">
        <v>6410</v>
      </c>
      <c r="O14" s="11" t="s">
        <v>20</v>
      </c>
      <c r="P14" s="7" t="s">
        <v>103</v>
      </c>
      <c r="Q14" s="19"/>
    </row>
    <row r="15" spans="1:17" x14ac:dyDescent="0.25">
      <c r="A15" s="4">
        <v>11</v>
      </c>
      <c r="B15" s="5">
        <v>44475</v>
      </c>
      <c r="C15" s="42" t="s">
        <v>35</v>
      </c>
      <c r="D15" s="43"/>
      <c r="E15" s="44">
        <v>5</v>
      </c>
      <c r="F15" s="44">
        <v>5</v>
      </c>
      <c r="G15" s="45">
        <f t="shared" si="0"/>
        <v>0</v>
      </c>
      <c r="H15" s="45">
        <f t="shared" si="4"/>
        <v>125</v>
      </c>
      <c r="I15" s="45">
        <v>125</v>
      </c>
      <c r="J15" s="46">
        <f t="shared" si="2"/>
        <v>0</v>
      </c>
      <c r="K15" s="47"/>
      <c r="L15" s="44"/>
      <c r="M15" s="48">
        <f t="shared" si="3"/>
        <v>0</v>
      </c>
      <c r="N15" s="44"/>
      <c r="O15" s="43"/>
      <c r="P15" s="44" t="s">
        <v>103</v>
      </c>
      <c r="Q15" s="19"/>
    </row>
    <row r="16" spans="1:17" x14ac:dyDescent="0.25">
      <c r="A16" s="14">
        <v>12</v>
      </c>
      <c r="B16" s="5">
        <v>44475</v>
      </c>
      <c r="C16" s="26" t="s">
        <v>35</v>
      </c>
      <c r="D16" s="19">
        <v>936</v>
      </c>
      <c r="E16" s="15">
        <v>20</v>
      </c>
      <c r="F16" s="15">
        <v>20</v>
      </c>
      <c r="G16" s="8">
        <f t="shared" si="0"/>
        <v>0</v>
      </c>
      <c r="H16" s="8">
        <f t="shared" si="4"/>
        <v>500</v>
      </c>
      <c r="I16" s="16">
        <v>500</v>
      </c>
      <c r="J16" s="9">
        <f t="shared" si="2"/>
        <v>0</v>
      </c>
      <c r="K16" s="17">
        <v>45515</v>
      </c>
      <c r="L16" s="15"/>
      <c r="M16" s="12">
        <f t="shared" si="3"/>
        <v>0</v>
      </c>
      <c r="N16" s="111">
        <v>6423</v>
      </c>
      <c r="O16" s="11" t="s">
        <v>90</v>
      </c>
      <c r="P16" s="7" t="s">
        <v>93</v>
      </c>
      <c r="Q16" s="19"/>
    </row>
    <row r="17" spans="1:17" x14ac:dyDescent="0.25">
      <c r="A17" s="4">
        <v>13</v>
      </c>
      <c r="B17" s="5">
        <v>44475</v>
      </c>
      <c r="C17" s="26" t="s">
        <v>104</v>
      </c>
      <c r="D17" s="19">
        <v>1074</v>
      </c>
      <c r="E17" s="15">
        <v>10</v>
      </c>
      <c r="F17" s="15">
        <v>10</v>
      </c>
      <c r="G17" s="8">
        <f t="shared" si="0"/>
        <v>0</v>
      </c>
      <c r="H17" s="8">
        <f t="shared" si="4"/>
        <v>250</v>
      </c>
      <c r="I17" s="16">
        <v>250</v>
      </c>
      <c r="J17" s="9">
        <f t="shared" si="2"/>
        <v>0</v>
      </c>
      <c r="K17" s="17">
        <v>45546</v>
      </c>
      <c r="L17" s="15"/>
      <c r="M17" s="12">
        <f t="shared" si="3"/>
        <v>0</v>
      </c>
      <c r="N17" s="111">
        <v>6421</v>
      </c>
      <c r="O17" s="11" t="s">
        <v>91</v>
      </c>
      <c r="P17" s="7" t="s">
        <v>105</v>
      </c>
      <c r="Q17" s="19"/>
    </row>
    <row r="18" spans="1:17" x14ac:dyDescent="0.25">
      <c r="A18" s="14">
        <v>14</v>
      </c>
      <c r="B18" s="5">
        <v>44475</v>
      </c>
      <c r="C18" s="6" t="s">
        <v>87</v>
      </c>
      <c r="D18" s="19">
        <v>1072</v>
      </c>
      <c r="E18" s="15">
        <v>150</v>
      </c>
      <c r="F18" s="15">
        <v>150</v>
      </c>
      <c r="G18" s="8">
        <f t="shared" si="0"/>
        <v>0</v>
      </c>
      <c r="H18" s="16">
        <f t="shared" si="4"/>
        <v>3750</v>
      </c>
      <c r="I18" s="16">
        <v>3750</v>
      </c>
      <c r="J18" s="9">
        <f t="shared" si="2"/>
        <v>0</v>
      </c>
      <c r="K18" s="17">
        <v>45544</v>
      </c>
      <c r="L18" s="15"/>
      <c r="M18" s="12">
        <f t="shared" si="3"/>
        <v>0</v>
      </c>
      <c r="N18" s="111">
        <v>6422</v>
      </c>
      <c r="O18" s="11" t="s">
        <v>91</v>
      </c>
      <c r="P18" s="7" t="s">
        <v>105</v>
      </c>
      <c r="Q18" s="19"/>
    </row>
    <row r="19" spans="1:17" x14ac:dyDescent="0.25">
      <c r="A19" s="4">
        <v>15</v>
      </c>
      <c r="B19" s="5">
        <v>44476</v>
      </c>
      <c r="C19" s="6" t="s">
        <v>84</v>
      </c>
      <c r="D19" s="19">
        <v>1604</v>
      </c>
      <c r="E19" s="15">
        <v>120</v>
      </c>
      <c r="F19" s="15">
        <v>120</v>
      </c>
      <c r="G19" s="8">
        <f t="shared" si="0"/>
        <v>0</v>
      </c>
      <c r="H19" s="16">
        <f t="shared" si="4"/>
        <v>3000</v>
      </c>
      <c r="I19" s="112">
        <v>3000</v>
      </c>
      <c r="J19" s="9">
        <f t="shared" si="2"/>
        <v>0</v>
      </c>
      <c r="K19" s="17">
        <v>45545</v>
      </c>
      <c r="L19" s="15"/>
      <c r="M19" s="12">
        <f t="shared" si="3"/>
        <v>0</v>
      </c>
      <c r="N19" s="111">
        <v>6420</v>
      </c>
      <c r="O19" s="11" t="s">
        <v>20</v>
      </c>
      <c r="P19" s="15" t="s">
        <v>106</v>
      </c>
      <c r="Q19" s="19"/>
    </row>
    <row r="20" spans="1:17" x14ac:dyDescent="0.25">
      <c r="A20" s="14">
        <v>16</v>
      </c>
      <c r="B20" s="5">
        <v>44476</v>
      </c>
      <c r="C20" s="6" t="s">
        <v>107</v>
      </c>
      <c r="D20" s="19">
        <v>7951</v>
      </c>
      <c r="E20" s="15">
        <v>20</v>
      </c>
      <c r="F20" s="15">
        <v>20</v>
      </c>
      <c r="G20" s="8">
        <f t="shared" si="0"/>
        <v>0</v>
      </c>
      <c r="H20" s="16">
        <f t="shared" si="4"/>
        <v>500</v>
      </c>
      <c r="I20" s="112">
        <v>500</v>
      </c>
      <c r="J20" s="9">
        <f t="shared" si="2"/>
        <v>0</v>
      </c>
      <c r="K20" s="17">
        <v>45547</v>
      </c>
      <c r="L20" s="15"/>
      <c r="M20" s="12">
        <f t="shared" si="3"/>
        <v>0</v>
      </c>
      <c r="N20" s="111">
        <v>6419</v>
      </c>
      <c r="O20" s="11" t="s">
        <v>108</v>
      </c>
      <c r="P20" s="15" t="s">
        <v>109</v>
      </c>
      <c r="Q20" s="19"/>
    </row>
    <row r="21" spans="1:17" x14ac:dyDescent="0.25">
      <c r="A21" s="4">
        <v>17</v>
      </c>
      <c r="B21" s="5">
        <v>44476</v>
      </c>
      <c r="C21" s="6" t="s">
        <v>110</v>
      </c>
      <c r="D21" s="19">
        <v>293</v>
      </c>
      <c r="E21" s="15">
        <v>40</v>
      </c>
      <c r="F21" s="15">
        <v>40</v>
      </c>
      <c r="G21" s="8">
        <f t="shared" si="0"/>
        <v>0</v>
      </c>
      <c r="H21" s="16">
        <f t="shared" si="4"/>
        <v>1000</v>
      </c>
      <c r="I21" s="16">
        <v>1000</v>
      </c>
      <c r="J21" s="9">
        <f t="shared" si="2"/>
        <v>0</v>
      </c>
      <c r="K21" s="17">
        <v>45456</v>
      </c>
      <c r="L21" s="15"/>
      <c r="M21" s="12">
        <f t="shared" si="3"/>
        <v>0</v>
      </c>
      <c r="N21" s="111">
        <v>6418</v>
      </c>
      <c r="O21" s="11" t="s">
        <v>85</v>
      </c>
      <c r="P21" s="7" t="s">
        <v>105</v>
      </c>
      <c r="Q21" s="19"/>
    </row>
    <row r="22" spans="1:17" x14ac:dyDescent="0.25">
      <c r="A22" s="4">
        <v>18</v>
      </c>
      <c r="B22" s="5">
        <v>44476</v>
      </c>
      <c r="C22" s="6" t="s">
        <v>84</v>
      </c>
      <c r="D22" s="19">
        <v>8</v>
      </c>
      <c r="E22" s="15">
        <v>120</v>
      </c>
      <c r="F22" s="15">
        <v>120</v>
      </c>
      <c r="G22" s="8">
        <f t="shared" si="0"/>
        <v>0</v>
      </c>
      <c r="H22" s="16">
        <f t="shared" si="4"/>
        <v>3000</v>
      </c>
      <c r="I22" s="16">
        <v>3000</v>
      </c>
      <c r="J22" s="9">
        <f t="shared" si="2"/>
        <v>0</v>
      </c>
      <c r="K22" s="17">
        <v>45551</v>
      </c>
      <c r="L22" s="15">
        <v>109</v>
      </c>
      <c r="M22" s="12">
        <f t="shared" si="3"/>
        <v>327000</v>
      </c>
      <c r="N22" s="111">
        <v>6430</v>
      </c>
      <c r="O22" s="19" t="s">
        <v>92</v>
      </c>
      <c r="P22" s="15" t="s">
        <v>111</v>
      </c>
      <c r="Q22" s="19"/>
    </row>
    <row r="23" spans="1:17" x14ac:dyDescent="0.25">
      <c r="A23" s="4">
        <v>19</v>
      </c>
      <c r="B23" s="5">
        <v>44476</v>
      </c>
      <c r="C23" s="6" t="s">
        <v>110</v>
      </c>
      <c r="D23" s="19">
        <v>8</v>
      </c>
      <c r="E23" s="15">
        <v>40</v>
      </c>
      <c r="F23" s="15">
        <v>39</v>
      </c>
      <c r="G23" s="8">
        <f t="shared" si="0"/>
        <v>1</v>
      </c>
      <c r="H23" s="16">
        <f>E23*25</f>
        <v>1000</v>
      </c>
      <c r="I23" s="16">
        <v>975</v>
      </c>
      <c r="J23" s="9">
        <f t="shared" si="2"/>
        <v>25</v>
      </c>
      <c r="K23" s="17">
        <v>45549</v>
      </c>
      <c r="L23" s="15"/>
      <c r="M23" s="12">
        <f t="shared" ref="M23:M50" si="5">L23*I23</f>
        <v>0</v>
      </c>
      <c r="N23" s="111">
        <v>6424</v>
      </c>
      <c r="O23" s="19" t="s">
        <v>92</v>
      </c>
      <c r="P23" s="15" t="s">
        <v>111</v>
      </c>
      <c r="Q23" s="19"/>
    </row>
    <row r="24" spans="1:17" x14ac:dyDescent="0.25">
      <c r="A24" s="4">
        <v>20</v>
      </c>
      <c r="B24" s="5">
        <v>44476</v>
      </c>
      <c r="C24" s="6" t="s">
        <v>87</v>
      </c>
      <c r="D24" s="19">
        <v>1607</v>
      </c>
      <c r="E24" s="15">
        <v>160</v>
      </c>
      <c r="F24" s="15">
        <v>160</v>
      </c>
      <c r="G24" s="8">
        <f t="shared" si="0"/>
        <v>0</v>
      </c>
      <c r="H24" s="16">
        <f t="shared" si="4"/>
        <v>4000</v>
      </c>
      <c r="I24" s="16">
        <v>4000</v>
      </c>
      <c r="J24" s="9">
        <f t="shared" si="2"/>
        <v>0</v>
      </c>
      <c r="K24" s="41">
        <v>45569</v>
      </c>
      <c r="L24" s="15">
        <v>164</v>
      </c>
      <c r="M24" s="12">
        <f t="shared" si="5"/>
        <v>656000</v>
      </c>
      <c r="N24" s="111">
        <v>6459</v>
      </c>
      <c r="O24" s="11" t="s">
        <v>20</v>
      </c>
      <c r="P24" s="7" t="s">
        <v>112</v>
      </c>
      <c r="Q24" s="19"/>
    </row>
    <row r="25" spans="1:17" x14ac:dyDescent="0.25">
      <c r="A25" s="4">
        <v>21</v>
      </c>
      <c r="B25" s="5">
        <v>44476</v>
      </c>
      <c r="C25" s="6" t="s">
        <v>84</v>
      </c>
      <c r="D25" s="23">
        <v>1607</v>
      </c>
      <c r="E25" s="15">
        <v>120</v>
      </c>
      <c r="F25" s="15">
        <v>120</v>
      </c>
      <c r="G25" s="8">
        <f t="shared" si="0"/>
        <v>0</v>
      </c>
      <c r="H25" s="16">
        <f t="shared" si="4"/>
        <v>3000</v>
      </c>
      <c r="I25" s="16">
        <v>3000</v>
      </c>
      <c r="J25" s="9">
        <f t="shared" si="2"/>
        <v>0</v>
      </c>
      <c r="K25" s="17">
        <v>45561</v>
      </c>
      <c r="L25" s="15">
        <v>111</v>
      </c>
      <c r="M25" s="12">
        <f t="shared" si="5"/>
        <v>333000</v>
      </c>
      <c r="N25" s="111">
        <v>6438</v>
      </c>
      <c r="O25" s="11" t="s">
        <v>20</v>
      </c>
      <c r="P25" s="7" t="s">
        <v>112</v>
      </c>
      <c r="Q25" s="19"/>
    </row>
    <row r="26" spans="1:17" x14ac:dyDescent="0.25">
      <c r="A26" s="4">
        <v>22</v>
      </c>
      <c r="B26" s="5">
        <v>44476</v>
      </c>
      <c r="C26" s="6" t="s">
        <v>113</v>
      </c>
      <c r="D26" s="23">
        <v>1414</v>
      </c>
      <c r="E26" s="15">
        <v>40</v>
      </c>
      <c r="F26" s="15">
        <v>40</v>
      </c>
      <c r="G26" s="8">
        <f t="shared" si="0"/>
        <v>0</v>
      </c>
      <c r="H26" s="16">
        <f t="shared" si="4"/>
        <v>1000</v>
      </c>
      <c r="I26" s="16">
        <v>1000</v>
      </c>
      <c r="J26" s="9">
        <f t="shared" si="2"/>
        <v>0</v>
      </c>
      <c r="K26" s="17">
        <v>45558</v>
      </c>
      <c r="L26" s="15">
        <v>200</v>
      </c>
      <c r="M26" s="12">
        <f t="shared" si="5"/>
        <v>200000</v>
      </c>
      <c r="N26" s="111">
        <v>6433</v>
      </c>
      <c r="O26" s="11" t="s">
        <v>20</v>
      </c>
      <c r="P26" s="15" t="s">
        <v>114</v>
      </c>
      <c r="Q26" s="19"/>
    </row>
    <row r="27" spans="1:17" x14ac:dyDescent="0.25">
      <c r="A27" s="4">
        <v>23</v>
      </c>
      <c r="B27" s="5">
        <v>44477</v>
      </c>
      <c r="C27" s="6" t="s">
        <v>115</v>
      </c>
      <c r="D27" s="23">
        <v>1611</v>
      </c>
      <c r="E27" s="15">
        <v>1120</v>
      </c>
      <c r="F27" s="15">
        <v>1120</v>
      </c>
      <c r="G27" s="8">
        <f t="shared" si="0"/>
        <v>0</v>
      </c>
      <c r="H27" s="16">
        <f t="shared" si="4"/>
        <v>28000</v>
      </c>
      <c r="I27" s="16">
        <v>28000</v>
      </c>
      <c r="J27" s="9">
        <f t="shared" si="2"/>
        <v>0</v>
      </c>
      <c r="K27" s="17">
        <v>45550</v>
      </c>
      <c r="L27" s="15">
        <v>17.5</v>
      </c>
      <c r="M27" s="12">
        <f t="shared" si="5"/>
        <v>490000</v>
      </c>
      <c r="N27" s="111">
        <v>6427</v>
      </c>
      <c r="O27" s="11" t="s">
        <v>20</v>
      </c>
      <c r="P27" s="15" t="s">
        <v>116</v>
      </c>
      <c r="Q27" s="19"/>
    </row>
    <row r="28" spans="1:17" x14ac:dyDescent="0.25">
      <c r="A28" s="4">
        <v>24</v>
      </c>
      <c r="B28" s="5">
        <v>44477</v>
      </c>
      <c r="C28" s="6" t="s">
        <v>115</v>
      </c>
      <c r="D28" s="23">
        <v>1612</v>
      </c>
      <c r="E28" s="24">
        <v>1120</v>
      </c>
      <c r="F28" s="24">
        <v>1108</v>
      </c>
      <c r="G28" s="8">
        <f t="shared" si="0"/>
        <v>12</v>
      </c>
      <c r="H28" s="16">
        <f t="shared" ref="H28:H49" si="6">E28*25</f>
        <v>28000</v>
      </c>
      <c r="I28" s="16">
        <v>27700</v>
      </c>
      <c r="J28" s="9">
        <f t="shared" si="2"/>
        <v>300</v>
      </c>
      <c r="K28" s="17">
        <v>45550</v>
      </c>
      <c r="L28" s="24">
        <v>17.5</v>
      </c>
      <c r="M28" s="12">
        <f t="shared" si="5"/>
        <v>484750</v>
      </c>
      <c r="N28" s="113">
        <v>6426</v>
      </c>
      <c r="O28" s="11" t="s">
        <v>20</v>
      </c>
      <c r="P28" s="15" t="s">
        <v>117</v>
      </c>
      <c r="Q28" s="25"/>
    </row>
    <row r="29" spans="1:17" x14ac:dyDescent="0.25">
      <c r="A29" s="4">
        <v>25</v>
      </c>
      <c r="B29" s="5">
        <v>44478</v>
      </c>
      <c r="C29" s="6" t="s">
        <v>118</v>
      </c>
      <c r="D29" s="25">
        <v>12</v>
      </c>
      <c r="E29" s="24">
        <v>400</v>
      </c>
      <c r="F29" s="24">
        <v>400</v>
      </c>
      <c r="G29" s="8">
        <f t="shared" si="0"/>
        <v>0</v>
      </c>
      <c r="H29" s="16">
        <f t="shared" si="6"/>
        <v>10000</v>
      </c>
      <c r="I29" s="16">
        <v>9991</v>
      </c>
      <c r="J29" s="9">
        <f t="shared" si="2"/>
        <v>9</v>
      </c>
      <c r="K29" s="41">
        <v>45567</v>
      </c>
      <c r="L29" s="24">
        <v>183</v>
      </c>
      <c r="M29" s="12">
        <f t="shared" si="5"/>
        <v>1828353</v>
      </c>
      <c r="N29" s="113">
        <v>6450</v>
      </c>
      <c r="O29" s="11" t="s">
        <v>73</v>
      </c>
      <c r="P29" s="15" t="s">
        <v>119</v>
      </c>
      <c r="Q29" s="25"/>
    </row>
    <row r="30" spans="1:17" x14ac:dyDescent="0.25">
      <c r="A30" s="4">
        <v>26</v>
      </c>
      <c r="B30" s="5">
        <v>44478</v>
      </c>
      <c r="C30" s="40" t="s">
        <v>120</v>
      </c>
      <c r="D30" s="38">
        <v>1075</v>
      </c>
      <c r="E30" s="24">
        <v>20</v>
      </c>
      <c r="F30" s="24">
        <v>20</v>
      </c>
      <c r="G30" s="8">
        <f t="shared" si="0"/>
        <v>0</v>
      </c>
      <c r="H30" s="16">
        <f t="shared" si="6"/>
        <v>500</v>
      </c>
      <c r="I30" s="16">
        <v>500</v>
      </c>
      <c r="J30" s="9">
        <f t="shared" si="2"/>
        <v>0</v>
      </c>
      <c r="K30" s="17">
        <v>45546</v>
      </c>
      <c r="L30" s="24">
        <v>288</v>
      </c>
      <c r="M30" s="12">
        <f t="shared" si="5"/>
        <v>144000</v>
      </c>
      <c r="N30" s="113">
        <v>6425</v>
      </c>
      <c r="O30" s="11" t="s">
        <v>91</v>
      </c>
      <c r="P30" s="15" t="s">
        <v>121</v>
      </c>
      <c r="Q30" s="25"/>
    </row>
    <row r="31" spans="1:17" x14ac:dyDescent="0.25">
      <c r="A31" s="4">
        <v>27</v>
      </c>
      <c r="B31" s="5">
        <v>44479</v>
      </c>
      <c r="C31" s="6" t="s">
        <v>87</v>
      </c>
      <c r="D31" s="25">
        <v>119</v>
      </c>
      <c r="E31" s="24">
        <v>200</v>
      </c>
      <c r="F31" s="24">
        <v>200</v>
      </c>
      <c r="G31" s="8">
        <f t="shared" si="0"/>
        <v>0</v>
      </c>
      <c r="H31" s="16">
        <f t="shared" si="6"/>
        <v>5000</v>
      </c>
      <c r="I31" s="16">
        <v>5000</v>
      </c>
      <c r="J31" s="9">
        <f t="shared" si="2"/>
        <v>0</v>
      </c>
      <c r="K31" s="17">
        <v>45554</v>
      </c>
      <c r="L31" s="24">
        <v>160</v>
      </c>
      <c r="M31" s="12">
        <f t="shared" si="5"/>
        <v>800000</v>
      </c>
      <c r="N31" s="113">
        <v>6431</v>
      </c>
      <c r="O31" s="11" t="s">
        <v>43</v>
      </c>
      <c r="P31" s="15" t="s">
        <v>122</v>
      </c>
      <c r="Q31" s="25"/>
    </row>
    <row r="32" spans="1:17" x14ac:dyDescent="0.25">
      <c r="A32" s="4">
        <v>28</v>
      </c>
      <c r="B32" s="5">
        <v>44479</v>
      </c>
      <c r="C32" s="6" t="s">
        <v>23</v>
      </c>
      <c r="D32" s="25">
        <v>60</v>
      </c>
      <c r="E32" s="24">
        <v>280</v>
      </c>
      <c r="F32" s="24">
        <v>280</v>
      </c>
      <c r="G32" s="8">
        <f t="shared" si="0"/>
        <v>0</v>
      </c>
      <c r="H32" s="16">
        <f t="shared" si="6"/>
        <v>7000</v>
      </c>
      <c r="I32" s="16">
        <v>7000</v>
      </c>
      <c r="J32" s="9">
        <f t="shared" si="2"/>
        <v>0</v>
      </c>
      <c r="K32" s="17">
        <v>45553</v>
      </c>
      <c r="L32" s="24">
        <v>222</v>
      </c>
      <c r="M32" s="12">
        <f t="shared" si="5"/>
        <v>1554000</v>
      </c>
      <c r="N32" s="113">
        <v>6428</v>
      </c>
      <c r="O32" s="11" t="s">
        <v>86</v>
      </c>
      <c r="P32" s="15" t="s">
        <v>112</v>
      </c>
      <c r="Q32" s="25"/>
    </row>
    <row r="33" spans="1:17" x14ac:dyDescent="0.25">
      <c r="A33" s="4">
        <v>29</v>
      </c>
      <c r="B33" s="5">
        <v>44479</v>
      </c>
      <c r="C33" s="40" t="s">
        <v>120</v>
      </c>
      <c r="D33" s="25">
        <v>1077</v>
      </c>
      <c r="E33" s="24">
        <v>20</v>
      </c>
      <c r="F33" s="24">
        <v>20</v>
      </c>
      <c r="G33" s="8">
        <f t="shared" si="0"/>
        <v>0</v>
      </c>
      <c r="H33" s="16">
        <f t="shared" si="6"/>
        <v>500</v>
      </c>
      <c r="I33" s="16">
        <v>500</v>
      </c>
      <c r="J33" s="9">
        <f t="shared" si="2"/>
        <v>0</v>
      </c>
      <c r="K33" s="17">
        <v>45546</v>
      </c>
      <c r="L33" s="24">
        <v>288</v>
      </c>
      <c r="M33" s="12">
        <f t="shared" si="5"/>
        <v>144000</v>
      </c>
      <c r="N33" s="113">
        <v>6429</v>
      </c>
      <c r="O33" s="11" t="s">
        <v>91</v>
      </c>
      <c r="P33" s="7" t="s">
        <v>123</v>
      </c>
      <c r="Q33" s="25"/>
    </row>
    <row r="34" spans="1:17" x14ac:dyDescent="0.25">
      <c r="A34" s="4">
        <v>30</v>
      </c>
      <c r="B34" s="5">
        <v>44481</v>
      </c>
      <c r="C34" s="6" t="s">
        <v>132</v>
      </c>
      <c r="D34" s="25">
        <v>9</v>
      </c>
      <c r="E34" s="24">
        <v>36</v>
      </c>
      <c r="F34" s="24">
        <v>36</v>
      </c>
      <c r="G34" s="8">
        <f t="shared" si="0"/>
        <v>0</v>
      </c>
      <c r="H34" s="16">
        <v>2530</v>
      </c>
      <c r="I34" s="16">
        <v>2530</v>
      </c>
      <c r="J34" s="9">
        <f t="shared" si="2"/>
        <v>0</v>
      </c>
      <c r="K34" s="17">
        <v>45559</v>
      </c>
      <c r="L34" s="24">
        <v>96</v>
      </c>
      <c r="M34" s="12">
        <f t="shared" si="5"/>
        <v>242880</v>
      </c>
      <c r="N34" s="113">
        <v>6440</v>
      </c>
      <c r="O34" s="19" t="s">
        <v>92</v>
      </c>
      <c r="P34" s="7" t="s">
        <v>124</v>
      </c>
      <c r="Q34" s="25"/>
    </row>
    <row r="35" spans="1:17" x14ac:dyDescent="0.25">
      <c r="A35" s="4">
        <v>31</v>
      </c>
      <c r="B35" s="5">
        <v>44481</v>
      </c>
      <c r="C35" s="6" t="s">
        <v>84</v>
      </c>
      <c r="D35" s="25">
        <v>9</v>
      </c>
      <c r="E35" s="24">
        <v>100</v>
      </c>
      <c r="F35" s="24">
        <v>100</v>
      </c>
      <c r="G35" s="8">
        <f t="shared" si="0"/>
        <v>0</v>
      </c>
      <c r="H35" s="16">
        <f t="shared" si="6"/>
        <v>2500</v>
      </c>
      <c r="I35" s="16">
        <v>2500</v>
      </c>
      <c r="J35" s="9">
        <f t="shared" si="2"/>
        <v>0</v>
      </c>
      <c r="K35" s="41">
        <v>45604</v>
      </c>
      <c r="L35" s="24">
        <v>108</v>
      </c>
      <c r="M35" s="12">
        <f t="shared" si="5"/>
        <v>270000</v>
      </c>
      <c r="N35" s="113">
        <v>6488</v>
      </c>
      <c r="O35" s="19" t="s">
        <v>92</v>
      </c>
      <c r="P35" s="7" t="s">
        <v>124</v>
      </c>
      <c r="Q35" s="25"/>
    </row>
    <row r="36" spans="1:17" x14ac:dyDescent="0.25">
      <c r="A36" s="4">
        <v>32</v>
      </c>
      <c r="B36" s="5">
        <v>44482</v>
      </c>
      <c r="C36" s="6" t="s">
        <v>87</v>
      </c>
      <c r="D36" s="25">
        <v>120</v>
      </c>
      <c r="E36" s="24">
        <v>200</v>
      </c>
      <c r="F36" s="24">
        <v>200</v>
      </c>
      <c r="G36" s="8">
        <f t="shared" si="0"/>
        <v>0</v>
      </c>
      <c r="H36" s="16">
        <f t="shared" si="6"/>
        <v>5000</v>
      </c>
      <c r="I36" s="16">
        <v>5000</v>
      </c>
      <c r="J36" s="9">
        <f t="shared" si="2"/>
        <v>0</v>
      </c>
      <c r="K36" s="17">
        <v>45556</v>
      </c>
      <c r="L36" s="24">
        <v>164</v>
      </c>
      <c r="M36" s="12">
        <f t="shared" si="5"/>
        <v>820000</v>
      </c>
      <c r="N36" s="113">
        <v>6434</v>
      </c>
      <c r="O36" s="11" t="s">
        <v>43</v>
      </c>
      <c r="P36" s="7" t="s">
        <v>125</v>
      </c>
      <c r="Q36" s="25"/>
    </row>
    <row r="37" spans="1:17" x14ac:dyDescent="0.25">
      <c r="A37" s="4">
        <v>33</v>
      </c>
      <c r="B37" s="5">
        <v>44482</v>
      </c>
      <c r="C37" s="6" t="s">
        <v>23</v>
      </c>
      <c r="D37" s="25">
        <v>645</v>
      </c>
      <c r="E37" s="24">
        <v>100</v>
      </c>
      <c r="F37" s="24">
        <v>100</v>
      </c>
      <c r="G37" s="8">
        <f t="shared" si="0"/>
        <v>0</v>
      </c>
      <c r="H37" s="16">
        <f t="shared" si="6"/>
        <v>2500</v>
      </c>
      <c r="I37" s="16">
        <v>2500</v>
      </c>
      <c r="J37" s="9">
        <f t="shared" si="2"/>
        <v>0</v>
      </c>
      <c r="K37" s="17">
        <v>45560</v>
      </c>
      <c r="L37" s="24">
        <v>225</v>
      </c>
      <c r="M37" s="12">
        <f t="shared" si="5"/>
        <v>562500</v>
      </c>
      <c r="N37" s="113">
        <v>6437</v>
      </c>
      <c r="O37" s="11" t="s">
        <v>27</v>
      </c>
      <c r="P37" s="7" t="s">
        <v>126</v>
      </c>
      <c r="Q37" s="25"/>
    </row>
    <row r="38" spans="1:17" x14ac:dyDescent="0.25">
      <c r="A38" s="4">
        <v>34</v>
      </c>
      <c r="B38" s="5">
        <v>44482</v>
      </c>
      <c r="C38" s="6" t="s">
        <v>113</v>
      </c>
      <c r="D38" s="25">
        <v>1417</v>
      </c>
      <c r="E38" s="24">
        <v>40</v>
      </c>
      <c r="F38" s="24">
        <v>40</v>
      </c>
      <c r="G38" s="8">
        <f t="shared" si="0"/>
        <v>0</v>
      </c>
      <c r="H38" s="16">
        <f t="shared" si="6"/>
        <v>1000</v>
      </c>
      <c r="I38" s="16">
        <v>1000</v>
      </c>
      <c r="J38" s="9">
        <f t="shared" si="2"/>
        <v>0</v>
      </c>
      <c r="K38" s="41">
        <v>45599</v>
      </c>
      <c r="L38" s="24">
        <v>200</v>
      </c>
      <c r="M38" s="12">
        <f t="shared" si="5"/>
        <v>200000</v>
      </c>
      <c r="N38" s="113">
        <v>6485</v>
      </c>
      <c r="O38" s="11" t="s">
        <v>20</v>
      </c>
      <c r="P38" s="7" t="s">
        <v>127</v>
      </c>
      <c r="Q38" s="25"/>
    </row>
    <row r="39" spans="1:17" x14ac:dyDescent="0.25">
      <c r="A39" s="4">
        <v>35</v>
      </c>
      <c r="B39" s="5">
        <v>44482</v>
      </c>
      <c r="C39" s="6" t="s">
        <v>130</v>
      </c>
      <c r="D39" s="25">
        <v>1417</v>
      </c>
      <c r="E39" s="24">
        <v>120</v>
      </c>
      <c r="F39" s="24">
        <v>120</v>
      </c>
      <c r="G39" s="8">
        <f t="shared" si="0"/>
        <v>0</v>
      </c>
      <c r="H39" s="16">
        <f t="shared" si="6"/>
        <v>3000</v>
      </c>
      <c r="I39" s="16">
        <v>3000</v>
      </c>
      <c r="J39" s="9">
        <f t="shared" si="2"/>
        <v>0</v>
      </c>
      <c r="K39" s="17">
        <v>45562</v>
      </c>
      <c r="L39" s="24">
        <v>210</v>
      </c>
      <c r="M39" s="12">
        <f t="shared" si="5"/>
        <v>630000</v>
      </c>
      <c r="N39" s="113">
        <v>6439</v>
      </c>
      <c r="O39" s="11" t="s">
        <v>20</v>
      </c>
      <c r="P39" s="7" t="s">
        <v>127</v>
      </c>
      <c r="Q39" s="25"/>
    </row>
    <row r="40" spans="1:17" x14ac:dyDescent="0.25">
      <c r="A40" s="4">
        <v>36</v>
      </c>
      <c r="B40" s="5">
        <v>44482</v>
      </c>
      <c r="C40" s="6" t="s">
        <v>87</v>
      </c>
      <c r="D40" s="25">
        <v>1627</v>
      </c>
      <c r="E40" s="24">
        <v>120</v>
      </c>
      <c r="F40" s="24">
        <v>120</v>
      </c>
      <c r="G40" s="8">
        <f t="shared" si="0"/>
        <v>0</v>
      </c>
      <c r="H40" s="16">
        <f t="shared" si="6"/>
        <v>3000</v>
      </c>
      <c r="I40" s="16">
        <v>3000</v>
      </c>
      <c r="J40" s="9">
        <f t="shared" si="2"/>
        <v>0</v>
      </c>
      <c r="K40" s="17">
        <v>45557</v>
      </c>
      <c r="L40" s="24">
        <v>164</v>
      </c>
      <c r="M40" s="12">
        <f t="shared" si="5"/>
        <v>492000</v>
      </c>
      <c r="N40" s="113">
        <v>6435</v>
      </c>
      <c r="O40" s="11" t="s">
        <v>20</v>
      </c>
      <c r="P40" s="7" t="s">
        <v>128</v>
      </c>
      <c r="Q40" s="25"/>
    </row>
    <row r="41" spans="1:17" x14ac:dyDescent="0.25">
      <c r="A41" s="4">
        <v>37</v>
      </c>
      <c r="B41" s="5">
        <v>44483</v>
      </c>
      <c r="C41" s="6" t="s">
        <v>23</v>
      </c>
      <c r="D41" s="25">
        <v>646</v>
      </c>
      <c r="E41" s="24">
        <v>200</v>
      </c>
      <c r="F41" s="24">
        <v>200</v>
      </c>
      <c r="G41" s="8">
        <f t="shared" si="0"/>
        <v>0</v>
      </c>
      <c r="H41" s="16">
        <f t="shared" si="6"/>
        <v>5000</v>
      </c>
      <c r="I41" s="16">
        <v>5000</v>
      </c>
      <c r="J41" s="9">
        <f t="shared" si="2"/>
        <v>0</v>
      </c>
      <c r="K41" s="17">
        <v>45560</v>
      </c>
      <c r="L41" s="24">
        <v>225</v>
      </c>
      <c r="M41" s="12">
        <f t="shared" si="5"/>
        <v>1125000</v>
      </c>
      <c r="N41" s="113">
        <v>6436</v>
      </c>
      <c r="O41" s="11" t="s">
        <v>27</v>
      </c>
      <c r="P41" s="7" t="s">
        <v>129</v>
      </c>
      <c r="Q41" s="25"/>
    </row>
    <row r="42" spans="1:17" x14ac:dyDescent="0.25">
      <c r="A42" s="4">
        <v>37</v>
      </c>
      <c r="B42" s="21">
        <v>44486</v>
      </c>
      <c r="C42" s="6" t="s">
        <v>84</v>
      </c>
      <c r="D42" s="25">
        <v>1630</v>
      </c>
      <c r="E42" s="24">
        <v>120</v>
      </c>
      <c r="F42" s="24">
        <v>120</v>
      </c>
      <c r="G42" s="8">
        <f t="shared" si="0"/>
        <v>0</v>
      </c>
      <c r="H42" s="16">
        <f t="shared" si="6"/>
        <v>3000</v>
      </c>
      <c r="I42" s="16">
        <v>3000</v>
      </c>
      <c r="J42" s="9">
        <f t="shared" si="2"/>
        <v>0</v>
      </c>
      <c r="K42" s="41">
        <v>45582</v>
      </c>
      <c r="L42" s="24">
        <v>111</v>
      </c>
      <c r="M42" s="12">
        <f t="shared" si="5"/>
        <v>333000</v>
      </c>
      <c r="N42" s="113">
        <v>6470</v>
      </c>
      <c r="O42" s="11" t="s">
        <v>20</v>
      </c>
      <c r="P42" s="7" t="s">
        <v>128</v>
      </c>
      <c r="Q42" s="25"/>
    </row>
    <row r="43" spans="1:17" x14ac:dyDescent="0.25">
      <c r="A43" s="4">
        <v>38</v>
      </c>
      <c r="B43" s="21">
        <v>44487</v>
      </c>
      <c r="C43" s="6" t="s">
        <v>110</v>
      </c>
      <c r="D43" s="25">
        <v>422</v>
      </c>
      <c r="E43" s="24">
        <v>40</v>
      </c>
      <c r="F43" s="24">
        <v>40</v>
      </c>
      <c r="G43" s="8">
        <f t="shared" si="0"/>
        <v>0</v>
      </c>
      <c r="H43" s="16">
        <f t="shared" si="6"/>
        <v>1000</v>
      </c>
      <c r="I43" s="16">
        <v>1000</v>
      </c>
      <c r="J43" s="9">
        <f t="shared" si="2"/>
        <v>0</v>
      </c>
      <c r="K43" s="41">
        <v>45568</v>
      </c>
      <c r="L43" s="24">
        <v>130</v>
      </c>
      <c r="M43" s="12">
        <f t="shared" si="5"/>
        <v>130000</v>
      </c>
      <c r="N43" s="113">
        <v>6452</v>
      </c>
      <c r="O43" s="11" t="s">
        <v>85</v>
      </c>
      <c r="P43" s="7" t="s">
        <v>131</v>
      </c>
      <c r="Q43" s="25"/>
    </row>
    <row r="44" spans="1:17" x14ac:dyDescent="0.25">
      <c r="A44" s="4">
        <v>39</v>
      </c>
      <c r="B44" s="21">
        <v>44488</v>
      </c>
      <c r="C44" s="6" t="s">
        <v>132</v>
      </c>
      <c r="D44" s="25">
        <v>62</v>
      </c>
      <c r="E44" s="24"/>
      <c r="F44" s="24">
        <v>52</v>
      </c>
      <c r="G44" s="8"/>
      <c r="H44" s="16">
        <v>3264</v>
      </c>
      <c r="I44" s="16">
        <v>3256</v>
      </c>
      <c r="J44" s="9">
        <f t="shared" si="2"/>
        <v>8</v>
      </c>
      <c r="K44" s="41">
        <v>45609</v>
      </c>
      <c r="L44" s="24">
        <v>96</v>
      </c>
      <c r="M44" s="12">
        <f t="shared" si="5"/>
        <v>312576</v>
      </c>
      <c r="N44" s="113">
        <v>6494</v>
      </c>
      <c r="O44" s="11" t="s">
        <v>86</v>
      </c>
      <c r="P44" s="7" t="s">
        <v>133</v>
      </c>
      <c r="Q44" s="25"/>
    </row>
    <row r="45" spans="1:17" x14ac:dyDescent="0.25">
      <c r="A45" s="4">
        <v>40</v>
      </c>
      <c r="B45" s="21">
        <v>44488</v>
      </c>
      <c r="C45" s="6" t="s">
        <v>87</v>
      </c>
      <c r="D45" s="25">
        <v>63</v>
      </c>
      <c r="E45" s="24">
        <v>200</v>
      </c>
      <c r="F45" s="24">
        <v>200</v>
      </c>
      <c r="G45" s="8">
        <f t="shared" si="0"/>
        <v>0</v>
      </c>
      <c r="H45" s="16">
        <f t="shared" si="6"/>
        <v>5000</v>
      </c>
      <c r="I45" s="16">
        <v>5000</v>
      </c>
      <c r="J45" s="9">
        <f t="shared" si="2"/>
        <v>0</v>
      </c>
      <c r="K45" s="17">
        <v>45571</v>
      </c>
      <c r="L45" s="24">
        <v>170</v>
      </c>
      <c r="M45" s="12">
        <f t="shared" si="5"/>
        <v>850000</v>
      </c>
      <c r="N45" s="113">
        <v>6458</v>
      </c>
      <c r="O45" s="11" t="s">
        <v>86</v>
      </c>
      <c r="P45" s="7" t="s">
        <v>134</v>
      </c>
      <c r="Q45" s="25"/>
    </row>
    <row r="46" spans="1:17" x14ac:dyDescent="0.25">
      <c r="A46" s="4">
        <v>41</v>
      </c>
      <c r="B46" s="21">
        <v>44488</v>
      </c>
      <c r="C46" s="6" t="s">
        <v>84</v>
      </c>
      <c r="D46" s="25">
        <v>1640</v>
      </c>
      <c r="E46" s="24">
        <v>80</v>
      </c>
      <c r="F46" s="24">
        <v>80</v>
      </c>
      <c r="G46" s="8">
        <f t="shared" si="0"/>
        <v>0</v>
      </c>
      <c r="H46" s="16">
        <f t="shared" si="6"/>
        <v>2000</v>
      </c>
      <c r="I46" s="16">
        <v>2000</v>
      </c>
      <c r="J46" s="9">
        <f t="shared" si="2"/>
        <v>0</v>
      </c>
      <c r="K46" s="41">
        <v>45582</v>
      </c>
      <c r="L46" s="24">
        <v>111</v>
      </c>
      <c r="M46" s="12">
        <f t="shared" si="5"/>
        <v>222000</v>
      </c>
      <c r="N46" s="113">
        <v>6471</v>
      </c>
      <c r="O46" s="11" t="s">
        <v>20</v>
      </c>
      <c r="P46" s="7" t="s">
        <v>134</v>
      </c>
      <c r="Q46" s="25"/>
    </row>
    <row r="47" spans="1:17" x14ac:dyDescent="0.25">
      <c r="A47" s="4">
        <v>42</v>
      </c>
      <c r="B47" s="21">
        <v>44489</v>
      </c>
      <c r="C47" s="6" t="s">
        <v>35</v>
      </c>
      <c r="D47" s="25">
        <v>930</v>
      </c>
      <c r="E47" s="24">
        <v>20</v>
      </c>
      <c r="F47" s="24">
        <v>20</v>
      </c>
      <c r="G47" s="8">
        <f t="shared" si="0"/>
        <v>0</v>
      </c>
      <c r="H47" s="16">
        <f t="shared" si="6"/>
        <v>500</v>
      </c>
      <c r="I47" s="16">
        <v>500</v>
      </c>
      <c r="J47" s="9">
        <f t="shared" si="2"/>
        <v>0</v>
      </c>
      <c r="K47" s="41">
        <v>45575</v>
      </c>
      <c r="L47" s="24">
        <v>400</v>
      </c>
      <c r="M47" s="12">
        <f t="shared" si="5"/>
        <v>200000</v>
      </c>
      <c r="N47" s="113">
        <v>6463</v>
      </c>
      <c r="O47" s="11" t="s">
        <v>90</v>
      </c>
      <c r="P47" s="7" t="s">
        <v>135</v>
      </c>
      <c r="Q47" s="25"/>
    </row>
    <row r="48" spans="1:17" x14ac:dyDescent="0.25">
      <c r="A48" s="4">
        <v>43</v>
      </c>
      <c r="B48" s="21">
        <v>44489</v>
      </c>
      <c r="C48" s="132" t="s">
        <v>136</v>
      </c>
      <c r="D48" s="25">
        <v>930</v>
      </c>
      <c r="E48" s="24">
        <v>5</v>
      </c>
      <c r="F48" s="24">
        <v>5</v>
      </c>
      <c r="G48" s="8">
        <f t="shared" si="0"/>
        <v>0</v>
      </c>
      <c r="H48" s="16">
        <f t="shared" si="6"/>
        <v>125</v>
      </c>
      <c r="I48" s="16">
        <v>125</v>
      </c>
      <c r="J48" s="9">
        <f t="shared" si="2"/>
        <v>0</v>
      </c>
      <c r="K48" s="41">
        <v>45576</v>
      </c>
      <c r="L48" s="24">
        <v>390</v>
      </c>
      <c r="M48" s="12">
        <f t="shared" si="5"/>
        <v>48750</v>
      </c>
      <c r="N48" s="113">
        <v>6464</v>
      </c>
      <c r="O48" s="11" t="s">
        <v>90</v>
      </c>
      <c r="P48" s="7" t="s">
        <v>135</v>
      </c>
      <c r="Q48" s="25"/>
    </row>
    <row r="49" spans="1:17" x14ac:dyDescent="0.25">
      <c r="A49" s="4">
        <v>44</v>
      </c>
      <c r="B49" s="21">
        <v>44489</v>
      </c>
      <c r="C49" s="26" t="s">
        <v>137</v>
      </c>
      <c r="D49" s="25">
        <v>10</v>
      </c>
      <c r="E49" s="24">
        <v>80</v>
      </c>
      <c r="F49" s="24">
        <v>80</v>
      </c>
      <c r="G49" s="8">
        <f t="shared" si="0"/>
        <v>0</v>
      </c>
      <c r="H49" s="16">
        <f t="shared" si="6"/>
        <v>2000</v>
      </c>
      <c r="I49" s="112">
        <v>1996</v>
      </c>
      <c r="J49" s="9">
        <f t="shared" si="2"/>
        <v>4</v>
      </c>
      <c r="K49" s="17">
        <v>45527</v>
      </c>
      <c r="L49" s="24">
        <v>108</v>
      </c>
      <c r="M49" s="12">
        <f t="shared" si="5"/>
        <v>215568</v>
      </c>
      <c r="N49" s="113">
        <v>6456</v>
      </c>
      <c r="O49" s="11" t="s">
        <v>88</v>
      </c>
      <c r="P49" s="7" t="s">
        <v>138</v>
      </c>
      <c r="Q49" s="25"/>
    </row>
    <row r="50" spans="1:17" x14ac:dyDescent="0.25">
      <c r="A50" s="4">
        <v>45</v>
      </c>
      <c r="B50" s="21">
        <v>44489</v>
      </c>
      <c r="C50" s="6" t="s">
        <v>132</v>
      </c>
      <c r="D50" s="25">
        <v>10</v>
      </c>
      <c r="E50" s="24"/>
      <c r="F50" s="24">
        <v>63</v>
      </c>
      <c r="G50" s="8"/>
      <c r="H50" s="16">
        <v>4048</v>
      </c>
      <c r="I50" s="16">
        <v>4038</v>
      </c>
      <c r="J50" s="9">
        <f t="shared" si="2"/>
        <v>10</v>
      </c>
      <c r="K50" s="17">
        <v>45572</v>
      </c>
      <c r="L50" s="24">
        <v>96</v>
      </c>
      <c r="M50" s="12">
        <f t="shared" si="5"/>
        <v>387648</v>
      </c>
      <c r="N50" s="113">
        <v>6454</v>
      </c>
      <c r="O50" s="11" t="s">
        <v>88</v>
      </c>
      <c r="P50" s="7" t="s">
        <v>138</v>
      </c>
      <c r="Q50" s="25"/>
    </row>
    <row r="51" spans="1:17" x14ac:dyDescent="0.25">
      <c r="A51" s="4">
        <v>65</v>
      </c>
      <c r="B51" s="21">
        <v>44489</v>
      </c>
      <c r="C51" s="6" t="s">
        <v>87</v>
      </c>
      <c r="D51" s="25">
        <v>940</v>
      </c>
      <c r="E51" s="24">
        <v>200</v>
      </c>
      <c r="F51" s="24">
        <v>200</v>
      </c>
      <c r="G51" s="8">
        <f t="shared" ref="G51:G77" si="7">E51-F51</f>
        <v>0</v>
      </c>
      <c r="H51" s="16">
        <f t="shared" ref="H51:H59" si="8">E51*25</f>
        <v>5000</v>
      </c>
      <c r="I51" s="16">
        <v>5000</v>
      </c>
      <c r="J51" s="9">
        <f t="shared" ref="J51:J77" si="9">H51-I51</f>
        <v>0</v>
      </c>
      <c r="K51" s="17">
        <v>45570</v>
      </c>
      <c r="L51" s="24">
        <v>170</v>
      </c>
      <c r="M51" s="12">
        <f t="shared" ref="M51:M77" si="10">L51*I51</f>
        <v>850000</v>
      </c>
      <c r="N51" s="113">
        <v>6457</v>
      </c>
      <c r="O51" s="11" t="s">
        <v>90</v>
      </c>
      <c r="P51" s="24" t="s">
        <v>89</v>
      </c>
      <c r="Q51" s="25"/>
    </row>
    <row r="52" spans="1:17" x14ac:dyDescent="0.25">
      <c r="A52" s="4">
        <v>66</v>
      </c>
      <c r="B52" s="21">
        <v>44489</v>
      </c>
      <c r="C52" s="6" t="s">
        <v>23</v>
      </c>
      <c r="D52" s="25">
        <v>649</v>
      </c>
      <c r="E52" s="24">
        <v>100</v>
      </c>
      <c r="F52" s="24">
        <v>100</v>
      </c>
      <c r="G52" s="8">
        <f t="shared" si="7"/>
        <v>0</v>
      </c>
      <c r="H52" s="16">
        <f t="shared" si="8"/>
        <v>2500</v>
      </c>
      <c r="I52" s="16">
        <v>2500</v>
      </c>
      <c r="J52" s="9">
        <f t="shared" si="9"/>
        <v>0</v>
      </c>
      <c r="K52" s="115">
        <v>45580</v>
      </c>
      <c r="L52" s="24">
        <v>130</v>
      </c>
      <c r="M52" s="12">
        <f t="shared" si="10"/>
        <v>325000</v>
      </c>
      <c r="N52" s="111">
        <v>6465</v>
      </c>
      <c r="O52" s="11" t="s">
        <v>27</v>
      </c>
      <c r="P52" s="24" t="s">
        <v>139</v>
      </c>
      <c r="Q52" s="25" t="s">
        <v>239</v>
      </c>
    </row>
    <row r="53" spans="1:17" x14ac:dyDescent="0.25">
      <c r="A53" s="4">
        <v>67</v>
      </c>
      <c r="B53" s="21">
        <v>44490</v>
      </c>
      <c r="C53" s="6" t="s">
        <v>110</v>
      </c>
      <c r="D53" s="25">
        <v>405</v>
      </c>
      <c r="E53" s="24">
        <v>40</v>
      </c>
      <c r="F53" s="24">
        <v>40</v>
      </c>
      <c r="G53" s="8">
        <f t="shared" si="7"/>
        <v>0</v>
      </c>
      <c r="H53" s="16">
        <f t="shared" si="8"/>
        <v>1000</v>
      </c>
      <c r="I53" s="16">
        <v>995</v>
      </c>
      <c r="J53" s="9">
        <f t="shared" si="9"/>
        <v>5</v>
      </c>
      <c r="K53" s="41">
        <v>45583</v>
      </c>
      <c r="L53" s="24">
        <v>130</v>
      </c>
      <c r="M53" s="12">
        <f t="shared" si="10"/>
        <v>129350</v>
      </c>
      <c r="N53" s="113">
        <v>6473</v>
      </c>
      <c r="O53" s="11" t="s">
        <v>85</v>
      </c>
      <c r="P53" s="24" t="s">
        <v>105</v>
      </c>
      <c r="Q53" s="25"/>
    </row>
    <row r="54" spans="1:17" x14ac:dyDescent="0.25">
      <c r="A54" s="4">
        <v>68</v>
      </c>
      <c r="B54" s="21">
        <v>44490</v>
      </c>
      <c r="C54" s="6" t="s">
        <v>87</v>
      </c>
      <c r="D54" s="25">
        <v>1079</v>
      </c>
      <c r="E54" s="24">
        <v>150</v>
      </c>
      <c r="F54" s="24">
        <v>150</v>
      </c>
      <c r="G54" s="8">
        <f t="shared" si="7"/>
        <v>0</v>
      </c>
      <c r="H54" s="16">
        <f t="shared" si="8"/>
        <v>3750</v>
      </c>
      <c r="I54" s="112">
        <v>3750</v>
      </c>
      <c r="J54" s="9">
        <f t="shared" si="9"/>
        <v>0</v>
      </c>
      <c r="K54" s="41">
        <v>45578</v>
      </c>
      <c r="L54" s="24">
        <v>170</v>
      </c>
      <c r="M54" s="12">
        <f t="shared" si="10"/>
        <v>637500</v>
      </c>
      <c r="N54" s="113">
        <v>6468</v>
      </c>
      <c r="O54" s="11" t="s">
        <v>91</v>
      </c>
      <c r="P54" s="24" t="s">
        <v>105</v>
      </c>
      <c r="Q54" s="25"/>
    </row>
    <row r="55" spans="1:17" x14ac:dyDescent="0.25">
      <c r="A55" s="4">
        <v>69</v>
      </c>
      <c r="B55" s="21">
        <v>44490</v>
      </c>
      <c r="C55" s="6" t="s">
        <v>23</v>
      </c>
      <c r="D55" s="25">
        <v>524</v>
      </c>
      <c r="E55" s="24">
        <v>80</v>
      </c>
      <c r="F55" s="24">
        <v>80</v>
      </c>
      <c r="G55" s="8">
        <f t="shared" si="7"/>
        <v>0</v>
      </c>
      <c r="H55" s="16">
        <f t="shared" si="8"/>
        <v>2000</v>
      </c>
      <c r="I55" s="16">
        <v>2000</v>
      </c>
      <c r="J55" s="9">
        <f t="shared" si="9"/>
        <v>0</v>
      </c>
      <c r="K55" s="41">
        <v>45598</v>
      </c>
      <c r="L55" s="24">
        <v>230</v>
      </c>
      <c r="M55" s="12">
        <f t="shared" si="10"/>
        <v>460000</v>
      </c>
      <c r="N55" s="113">
        <v>6484</v>
      </c>
      <c r="O55" s="11" t="s">
        <v>27</v>
      </c>
      <c r="P55" s="24" t="s">
        <v>140</v>
      </c>
      <c r="Q55" s="25"/>
    </row>
    <row r="56" spans="1:17" x14ac:dyDescent="0.25">
      <c r="A56" s="4">
        <v>70</v>
      </c>
      <c r="B56" s="21">
        <v>44491</v>
      </c>
      <c r="C56" s="6" t="s">
        <v>84</v>
      </c>
      <c r="D56" s="25">
        <v>1641</v>
      </c>
      <c r="E56" s="24">
        <v>120</v>
      </c>
      <c r="F56" s="24">
        <v>120</v>
      </c>
      <c r="G56" s="8">
        <f t="shared" si="7"/>
        <v>0</v>
      </c>
      <c r="H56" s="16">
        <f t="shared" si="8"/>
        <v>3000</v>
      </c>
      <c r="I56" s="16">
        <v>2994</v>
      </c>
      <c r="J56" s="9">
        <f t="shared" si="9"/>
        <v>6</v>
      </c>
      <c r="K56" s="41">
        <v>45582</v>
      </c>
      <c r="L56" s="24">
        <v>111</v>
      </c>
      <c r="M56" s="12">
        <f t="shared" si="10"/>
        <v>332334</v>
      </c>
      <c r="N56" s="113">
        <v>6472</v>
      </c>
      <c r="O56" s="11" t="s">
        <v>20</v>
      </c>
      <c r="P56" s="24" t="s">
        <v>112</v>
      </c>
      <c r="Q56" s="25"/>
    </row>
    <row r="57" spans="1:17" x14ac:dyDescent="0.25">
      <c r="A57" s="4">
        <v>71</v>
      </c>
      <c r="B57" s="21">
        <v>44491</v>
      </c>
      <c r="C57" s="6" t="s">
        <v>141</v>
      </c>
      <c r="D57" s="25">
        <v>122</v>
      </c>
      <c r="E57" s="24">
        <v>40</v>
      </c>
      <c r="F57" s="24">
        <v>40</v>
      </c>
      <c r="G57" s="8">
        <f t="shared" si="7"/>
        <v>0</v>
      </c>
      <c r="H57" s="16">
        <f t="shared" si="8"/>
        <v>1000</v>
      </c>
      <c r="I57" s="16">
        <v>1000</v>
      </c>
      <c r="J57" s="9">
        <f t="shared" si="9"/>
        <v>0</v>
      </c>
      <c r="K57" s="41">
        <v>45581</v>
      </c>
      <c r="L57" s="24">
        <v>192</v>
      </c>
      <c r="M57" s="12">
        <f t="shared" si="10"/>
        <v>192000</v>
      </c>
      <c r="N57" s="113">
        <v>6467</v>
      </c>
      <c r="O57" s="11" t="s">
        <v>43</v>
      </c>
      <c r="P57" s="24" t="s">
        <v>142</v>
      </c>
      <c r="Q57" s="25"/>
    </row>
    <row r="58" spans="1:17" x14ac:dyDescent="0.25">
      <c r="A58" s="4">
        <v>72</v>
      </c>
      <c r="B58" s="21">
        <v>44491</v>
      </c>
      <c r="C58" s="6" t="s">
        <v>143</v>
      </c>
      <c r="D58" s="25">
        <v>122</v>
      </c>
      <c r="E58" s="24">
        <v>40</v>
      </c>
      <c r="F58" s="24">
        <v>40</v>
      </c>
      <c r="G58" s="8">
        <f t="shared" si="7"/>
        <v>0</v>
      </c>
      <c r="H58" s="16">
        <f t="shared" si="8"/>
        <v>1000</v>
      </c>
      <c r="I58" s="16">
        <v>1000</v>
      </c>
      <c r="J58" s="9">
        <f t="shared" si="9"/>
        <v>0</v>
      </c>
      <c r="K58" s="41">
        <v>45581</v>
      </c>
      <c r="L58" s="24">
        <v>184</v>
      </c>
      <c r="M58" s="12">
        <f t="shared" si="10"/>
        <v>184000</v>
      </c>
      <c r="N58" s="113">
        <v>6467</v>
      </c>
      <c r="O58" s="11" t="s">
        <v>43</v>
      </c>
      <c r="P58" s="24" t="s">
        <v>142</v>
      </c>
      <c r="Q58" s="25"/>
    </row>
    <row r="59" spans="1:17" x14ac:dyDescent="0.25">
      <c r="A59" s="4">
        <v>73</v>
      </c>
      <c r="B59" s="21">
        <v>44491</v>
      </c>
      <c r="C59" s="6" t="s">
        <v>23</v>
      </c>
      <c r="D59" s="25">
        <v>121</v>
      </c>
      <c r="E59" s="24">
        <v>200</v>
      </c>
      <c r="F59" s="24">
        <v>200</v>
      </c>
      <c r="G59" s="8">
        <f t="shared" si="7"/>
        <v>0</v>
      </c>
      <c r="H59" s="16">
        <f t="shared" si="8"/>
        <v>5000</v>
      </c>
      <c r="I59" s="16">
        <v>5000</v>
      </c>
      <c r="J59" s="9">
        <f t="shared" si="9"/>
        <v>0</v>
      </c>
      <c r="K59" s="41">
        <v>45579</v>
      </c>
      <c r="L59" s="24">
        <v>132</v>
      </c>
      <c r="M59" s="12">
        <f t="shared" si="10"/>
        <v>660000</v>
      </c>
      <c r="N59" s="113">
        <v>6466</v>
      </c>
      <c r="O59" s="11" t="s">
        <v>43</v>
      </c>
      <c r="P59" s="24" t="s">
        <v>142</v>
      </c>
      <c r="Q59" s="25"/>
    </row>
    <row r="60" spans="1:17" x14ac:dyDescent="0.25">
      <c r="A60" s="4">
        <v>74</v>
      </c>
      <c r="B60" s="21">
        <v>298</v>
      </c>
      <c r="C60" s="6" t="s">
        <v>132</v>
      </c>
      <c r="D60" s="25">
        <v>65</v>
      </c>
      <c r="E60" s="24"/>
      <c r="F60" s="24">
        <v>47</v>
      </c>
      <c r="G60" s="8"/>
      <c r="H60" s="16">
        <v>2464</v>
      </c>
      <c r="I60" s="16">
        <v>2444</v>
      </c>
      <c r="J60" s="9">
        <f t="shared" si="9"/>
        <v>20</v>
      </c>
      <c r="K60" s="41">
        <v>45602</v>
      </c>
      <c r="L60" s="24">
        <v>96</v>
      </c>
      <c r="M60" s="12">
        <f t="shared" si="10"/>
        <v>234624</v>
      </c>
      <c r="N60" s="113">
        <v>6486</v>
      </c>
      <c r="O60" s="11" t="s">
        <v>86</v>
      </c>
      <c r="P60" s="24" t="s">
        <v>128</v>
      </c>
      <c r="Q60" s="25"/>
    </row>
    <row r="61" spans="1:17" x14ac:dyDescent="0.25">
      <c r="A61" s="4">
        <v>75</v>
      </c>
      <c r="B61" s="21">
        <v>44494</v>
      </c>
      <c r="C61" s="6" t="s">
        <v>87</v>
      </c>
      <c r="D61" s="25">
        <v>66</v>
      </c>
      <c r="E61" s="24">
        <v>120</v>
      </c>
      <c r="F61" s="24">
        <v>120</v>
      </c>
      <c r="G61" s="8">
        <f t="shared" si="7"/>
        <v>0</v>
      </c>
      <c r="H61" s="16">
        <f t="shared" ref="H61:H77" si="11">E61*25</f>
        <v>3000</v>
      </c>
      <c r="I61" s="16">
        <v>3000</v>
      </c>
      <c r="J61" s="9">
        <f t="shared" si="9"/>
        <v>0</v>
      </c>
      <c r="K61" s="41">
        <v>45603</v>
      </c>
      <c r="L61" s="24">
        <v>170</v>
      </c>
      <c r="M61" s="12">
        <f t="shared" si="10"/>
        <v>510000</v>
      </c>
      <c r="N61" s="113">
        <v>6487</v>
      </c>
      <c r="O61" s="11" t="s">
        <v>86</v>
      </c>
      <c r="P61" s="24" t="s">
        <v>128</v>
      </c>
      <c r="Q61" s="25"/>
    </row>
    <row r="62" spans="1:17" x14ac:dyDescent="0.25">
      <c r="A62" s="4">
        <v>76</v>
      </c>
      <c r="B62" s="21">
        <v>44495</v>
      </c>
      <c r="C62" s="6" t="s">
        <v>23</v>
      </c>
      <c r="D62" s="25">
        <v>525</v>
      </c>
      <c r="E62" s="24">
        <v>520</v>
      </c>
      <c r="F62" s="24">
        <v>520</v>
      </c>
      <c r="G62" s="8">
        <f t="shared" si="7"/>
        <v>0</v>
      </c>
      <c r="H62" s="16">
        <f t="shared" si="11"/>
        <v>13000</v>
      </c>
      <c r="I62" s="16">
        <v>13000</v>
      </c>
      <c r="J62" s="9">
        <f t="shared" si="9"/>
        <v>0</v>
      </c>
      <c r="K62" s="41">
        <v>45587</v>
      </c>
      <c r="L62" s="24">
        <v>232</v>
      </c>
      <c r="M62" s="12">
        <f t="shared" si="10"/>
        <v>3016000</v>
      </c>
      <c r="N62" s="113">
        <v>6477</v>
      </c>
      <c r="O62" s="11" t="s">
        <v>27</v>
      </c>
      <c r="P62" s="24" t="s">
        <v>144</v>
      </c>
      <c r="Q62" s="25"/>
    </row>
    <row r="63" spans="1:17" x14ac:dyDescent="0.25">
      <c r="A63" s="4">
        <v>77</v>
      </c>
      <c r="B63" s="21">
        <v>44495</v>
      </c>
      <c r="C63" s="6" t="s">
        <v>23</v>
      </c>
      <c r="D63" s="25">
        <v>123</v>
      </c>
      <c r="E63" s="24">
        <v>500</v>
      </c>
      <c r="F63" s="24">
        <v>500</v>
      </c>
      <c r="G63" s="8">
        <f t="shared" si="7"/>
        <v>0</v>
      </c>
      <c r="H63" s="16">
        <f t="shared" si="11"/>
        <v>12500</v>
      </c>
      <c r="I63" s="16">
        <v>12500</v>
      </c>
      <c r="J63" s="9">
        <f t="shared" si="9"/>
        <v>0</v>
      </c>
      <c r="K63" s="41">
        <v>45588</v>
      </c>
      <c r="L63" s="24">
        <v>232</v>
      </c>
      <c r="M63" s="12">
        <f t="shared" si="10"/>
        <v>2900000</v>
      </c>
      <c r="N63" s="113">
        <v>6476</v>
      </c>
      <c r="O63" s="11" t="s">
        <v>43</v>
      </c>
      <c r="P63" s="24" t="s">
        <v>145</v>
      </c>
      <c r="Q63" s="25"/>
    </row>
    <row r="64" spans="1:17" x14ac:dyDescent="0.25">
      <c r="A64" s="4">
        <v>78</v>
      </c>
      <c r="B64" s="21">
        <v>44496</v>
      </c>
      <c r="C64" s="6" t="s">
        <v>84</v>
      </c>
      <c r="D64" s="25">
        <v>11</v>
      </c>
      <c r="E64" s="24">
        <v>150</v>
      </c>
      <c r="F64" s="24">
        <v>150</v>
      </c>
      <c r="G64" s="8">
        <f t="shared" si="7"/>
        <v>0</v>
      </c>
      <c r="H64" s="16">
        <f t="shared" si="11"/>
        <v>3750</v>
      </c>
      <c r="I64" s="16">
        <v>3735</v>
      </c>
      <c r="J64" s="9">
        <f t="shared" si="9"/>
        <v>15</v>
      </c>
      <c r="K64" s="41">
        <v>45592</v>
      </c>
      <c r="L64" s="24">
        <v>108</v>
      </c>
      <c r="M64" s="12">
        <f t="shared" si="10"/>
        <v>403380</v>
      </c>
      <c r="N64" s="113">
        <v>6475</v>
      </c>
      <c r="O64" s="11" t="s">
        <v>88</v>
      </c>
      <c r="P64" s="24" t="s">
        <v>146</v>
      </c>
      <c r="Q64" s="25"/>
    </row>
    <row r="65" spans="1:17" x14ac:dyDescent="0.25">
      <c r="A65" s="4">
        <v>79</v>
      </c>
      <c r="B65" s="21">
        <v>44496</v>
      </c>
      <c r="C65" s="6" t="s">
        <v>87</v>
      </c>
      <c r="D65" s="25">
        <v>125</v>
      </c>
      <c r="E65" s="24">
        <v>300</v>
      </c>
      <c r="F65" s="24">
        <v>300</v>
      </c>
      <c r="G65" s="8">
        <f t="shared" si="7"/>
        <v>0</v>
      </c>
      <c r="H65" s="16">
        <f t="shared" si="11"/>
        <v>7500</v>
      </c>
      <c r="I65" s="16">
        <v>7500</v>
      </c>
      <c r="J65" s="9">
        <f t="shared" si="9"/>
        <v>0</v>
      </c>
      <c r="K65" s="41">
        <v>45596</v>
      </c>
      <c r="L65" s="24">
        <v>160</v>
      </c>
      <c r="M65" s="12">
        <f t="shared" si="10"/>
        <v>1200000</v>
      </c>
      <c r="N65" s="113">
        <v>6483</v>
      </c>
      <c r="O65" s="11" t="s">
        <v>43</v>
      </c>
      <c r="P65" s="24" t="s">
        <v>142</v>
      </c>
      <c r="Q65" s="25"/>
    </row>
    <row r="66" spans="1:17" x14ac:dyDescent="0.25">
      <c r="A66" s="4">
        <v>80</v>
      </c>
      <c r="B66" s="21">
        <v>44496</v>
      </c>
      <c r="C66" s="6" t="s">
        <v>87</v>
      </c>
      <c r="D66" s="25">
        <v>124</v>
      </c>
      <c r="E66" s="24">
        <v>300</v>
      </c>
      <c r="F66" s="24">
        <v>300</v>
      </c>
      <c r="G66" s="8">
        <f t="shared" si="7"/>
        <v>0</v>
      </c>
      <c r="H66" s="16">
        <f t="shared" si="11"/>
        <v>7500</v>
      </c>
      <c r="I66" s="16">
        <v>7500</v>
      </c>
      <c r="J66" s="9">
        <f t="shared" si="9"/>
        <v>0</v>
      </c>
      <c r="K66" s="41">
        <v>45596</v>
      </c>
      <c r="L66" s="24">
        <v>160</v>
      </c>
      <c r="M66" s="12">
        <f t="shared" si="10"/>
        <v>1200000</v>
      </c>
      <c r="N66" s="113">
        <v>6482</v>
      </c>
      <c r="O66" s="11" t="s">
        <v>43</v>
      </c>
      <c r="P66" s="24" t="s">
        <v>147</v>
      </c>
      <c r="Q66" s="25"/>
    </row>
    <row r="67" spans="1:17" x14ac:dyDescent="0.25">
      <c r="A67" s="4">
        <v>81</v>
      </c>
      <c r="B67" s="21">
        <v>44496</v>
      </c>
      <c r="C67" s="6" t="s">
        <v>87</v>
      </c>
      <c r="D67" s="25">
        <v>1662</v>
      </c>
      <c r="E67" s="24">
        <v>80</v>
      </c>
      <c r="F67" s="24">
        <v>80</v>
      </c>
      <c r="G67" s="8">
        <f t="shared" si="7"/>
        <v>0</v>
      </c>
      <c r="H67" s="16">
        <f t="shared" si="11"/>
        <v>2000</v>
      </c>
      <c r="I67" s="16">
        <v>2000</v>
      </c>
      <c r="J67" s="9">
        <f t="shared" si="9"/>
        <v>0</v>
      </c>
      <c r="K67" s="41">
        <v>45595</v>
      </c>
      <c r="L67" s="24">
        <v>160</v>
      </c>
      <c r="M67" s="12">
        <f t="shared" si="10"/>
        <v>320000</v>
      </c>
      <c r="N67" s="113">
        <v>6481</v>
      </c>
      <c r="O67" s="11" t="s">
        <v>20</v>
      </c>
      <c r="P67" s="24" t="s">
        <v>148</v>
      </c>
      <c r="Q67" s="25"/>
    </row>
    <row r="68" spans="1:17" x14ac:dyDescent="0.25">
      <c r="A68" s="4">
        <v>82</v>
      </c>
      <c r="B68" s="21">
        <v>44497</v>
      </c>
      <c r="C68" s="6" t="s">
        <v>87</v>
      </c>
      <c r="D68" s="25">
        <v>1660</v>
      </c>
      <c r="E68" s="24">
        <v>310</v>
      </c>
      <c r="F68" s="24">
        <v>310</v>
      </c>
      <c r="G68" s="8">
        <f t="shared" si="7"/>
        <v>0</v>
      </c>
      <c r="H68" s="16">
        <f t="shared" si="11"/>
        <v>7750</v>
      </c>
      <c r="I68" s="16">
        <v>7750</v>
      </c>
      <c r="J68" s="9">
        <f t="shared" si="9"/>
        <v>0</v>
      </c>
      <c r="K68" s="41">
        <v>45595</v>
      </c>
      <c r="L68" s="24">
        <v>160</v>
      </c>
      <c r="M68" s="12">
        <f t="shared" si="10"/>
        <v>1240000</v>
      </c>
      <c r="N68" s="113">
        <v>6479</v>
      </c>
      <c r="O68" s="11" t="s">
        <v>20</v>
      </c>
      <c r="P68" s="24" t="s">
        <v>149</v>
      </c>
      <c r="Q68" s="25"/>
    </row>
    <row r="69" spans="1:17" x14ac:dyDescent="0.25">
      <c r="A69" s="4">
        <v>83</v>
      </c>
      <c r="B69" s="21">
        <v>44497</v>
      </c>
      <c r="C69" s="6" t="s">
        <v>87</v>
      </c>
      <c r="D69" s="25">
        <v>1661</v>
      </c>
      <c r="E69" s="24">
        <v>310</v>
      </c>
      <c r="F69" s="24">
        <v>308</v>
      </c>
      <c r="G69" s="8">
        <f t="shared" si="7"/>
        <v>2</v>
      </c>
      <c r="H69" s="16">
        <f t="shared" si="11"/>
        <v>7750</v>
      </c>
      <c r="I69" s="16">
        <v>7700</v>
      </c>
      <c r="J69" s="9">
        <f t="shared" si="9"/>
        <v>50</v>
      </c>
      <c r="K69" s="41">
        <v>45595</v>
      </c>
      <c r="L69" s="24">
        <v>160</v>
      </c>
      <c r="M69" s="12">
        <f t="shared" si="10"/>
        <v>1232000</v>
      </c>
      <c r="N69" s="113">
        <v>6480</v>
      </c>
      <c r="O69" s="11" t="s">
        <v>20</v>
      </c>
      <c r="P69" s="24" t="s">
        <v>150</v>
      </c>
      <c r="Q69" s="25"/>
    </row>
    <row r="70" spans="1:17" x14ac:dyDescent="0.25">
      <c r="A70" s="4">
        <v>84</v>
      </c>
      <c r="B70" s="21">
        <v>44497</v>
      </c>
      <c r="C70" s="6" t="s">
        <v>84</v>
      </c>
      <c r="D70" s="25">
        <v>12</v>
      </c>
      <c r="E70" s="24">
        <v>140</v>
      </c>
      <c r="F70" s="24">
        <v>140</v>
      </c>
      <c r="G70" s="8">
        <f t="shared" si="7"/>
        <v>0</v>
      </c>
      <c r="H70" s="16">
        <f t="shared" si="11"/>
        <v>3500</v>
      </c>
      <c r="I70" s="16">
        <v>3486</v>
      </c>
      <c r="J70" s="9">
        <f t="shared" si="9"/>
        <v>14</v>
      </c>
      <c r="K70" s="41">
        <v>45604</v>
      </c>
      <c r="L70" s="24">
        <v>108</v>
      </c>
      <c r="M70" s="12">
        <f t="shared" si="10"/>
        <v>376488</v>
      </c>
      <c r="N70" s="113">
        <v>6489</v>
      </c>
      <c r="O70" s="11" t="s">
        <v>88</v>
      </c>
      <c r="P70" s="24" t="s">
        <v>93</v>
      </c>
      <c r="Q70" s="25"/>
    </row>
    <row r="71" spans="1:17" x14ac:dyDescent="0.25">
      <c r="A71" s="4">
        <v>85</v>
      </c>
      <c r="B71" s="21">
        <v>44497</v>
      </c>
      <c r="C71" s="51" t="s">
        <v>151</v>
      </c>
      <c r="D71" s="25">
        <v>68</v>
      </c>
      <c r="E71" s="24">
        <v>40</v>
      </c>
      <c r="F71" s="24">
        <v>40</v>
      </c>
      <c r="G71" s="8">
        <f t="shared" si="7"/>
        <v>0</v>
      </c>
      <c r="H71" s="16">
        <f t="shared" si="11"/>
        <v>1000</v>
      </c>
      <c r="I71" s="16">
        <v>1000</v>
      </c>
      <c r="J71" s="9">
        <f t="shared" si="9"/>
        <v>0</v>
      </c>
      <c r="K71" s="41">
        <v>45606</v>
      </c>
      <c r="L71" s="24">
        <v>200</v>
      </c>
      <c r="M71" s="12">
        <f t="shared" si="10"/>
        <v>200000</v>
      </c>
      <c r="N71" s="113">
        <v>6493</v>
      </c>
      <c r="O71" s="11" t="s">
        <v>86</v>
      </c>
      <c r="P71" s="24" t="s">
        <v>152</v>
      </c>
      <c r="Q71" s="25"/>
    </row>
    <row r="72" spans="1:17" x14ac:dyDescent="0.25">
      <c r="A72" s="4">
        <v>86</v>
      </c>
      <c r="B72" s="21">
        <v>44497</v>
      </c>
      <c r="C72" s="6" t="s">
        <v>153</v>
      </c>
      <c r="D72" s="25">
        <v>1667</v>
      </c>
      <c r="E72" s="24">
        <v>80</v>
      </c>
      <c r="F72" s="24">
        <v>80</v>
      </c>
      <c r="G72" s="8">
        <f t="shared" si="7"/>
        <v>0</v>
      </c>
      <c r="H72" s="16">
        <f t="shared" si="11"/>
        <v>2000</v>
      </c>
      <c r="I72" s="16">
        <v>2000</v>
      </c>
      <c r="J72" s="9">
        <f t="shared" si="9"/>
        <v>0</v>
      </c>
      <c r="K72" s="41">
        <v>45605</v>
      </c>
      <c r="L72" s="24">
        <v>200</v>
      </c>
      <c r="M72" s="12">
        <f t="shared" si="10"/>
        <v>400000</v>
      </c>
      <c r="N72" s="113">
        <v>6491</v>
      </c>
      <c r="O72" s="11" t="s">
        <v>20</v>
      </c>
      <c r="P72" s="24" t="s">
        <v>154</v>
      </c>
      <c r="Q72" s="25"/>
    </row>
    <row r="73" spans="1:17" x14ac:dyDescent="0.25">
      <c r="A73" s="4">
        <v>87</v>
      </c>
      <c r="B73" s="21">
        <v>44498</v>
      </c>
      <c r="C73" s="6" t="s">
        <v>84</v>
      </c>
      <c r="D73" s="25">
        <v>1670</v>
      </c>
      <c r="E73" s="24">
        <v>280</v>
      </c>
      <c r="F73" s="24">
        <v>280</v>
      </c>
      <c r="G73" s="8">
        <f t="shared" si="7"/>
        <v>0</v>
      </c>
      <c r="H73" s="16">
        <f t="shared" si="11"/>
        <v>7000</v>
      </c>
      <c r="I73" s="16">
        <v>6972</v>
      </c>
      <c r="J73" s="9">
        <f t="shared" si="9"/>
        <v>28</v>
      </c>
      <c r="K73" s="41">
        <v>45607</v>
      </c>
      <c r="L73" s="24">
        <v>108</v>
      </c>
      <c r="M73" s="12">
        <f t="shared" si="10"/>
        <v>752976</v>
      </c>
      <c r="N73" s="113">
        <v>6492</v>
      </c>
      <c r="O73" s="11" t="s">
        <v>20</v>
      </c>
      <c r="P73" s="24" t="s">
        <v>150</v>
      </c>
      <c r="Q73" s="25"/>
    </row>
    <row r="74" spans="1:17" x14ac:dyDescent="0.25">
      <c r="A74" s="4">
        <v>88</v>
      </c>
      <c r="B74" s="21">
        <v>44499</v>
      </c>
      <c r="C74" s="6" t="s">
        <v>155</v>
      </c>
      <c r="D74" s="25">
        <v>432</v>
      </c>
      <c r="E74" s="24">
        <v>40</v>
      </c>
      <c r="F74" s="24">
        <v>40</v>
      </c>
      <c r="G74" s="8">
        <f t="shared" si="7"/>
        <v>0</v>
      </c>
      <c r="H74" s="16">
        <f t="shared" si="11"/>
        <v>1000</v>
      </c>
      <c r="I74" s="16">
        <v>995</v>
      </c>
      <c r="J74" s="9">
        <f t="shared" si="9"/>
        <v>5</v>
      </c>
      <c r="K74" s="41">
        <v>45613</v>
      </c>
      <c r="L74" s="24">
        <v>130</v>
      </c>
      <c r="M74" s="12">
        <f t="shared" si="10"/>
        <v>129350</v>
      </c>
      <c r="N74" s="114">
        <v>6504</v>
      </c>
      <c r="O74" s="11" t="s">
        <v>85</v>
      </c>
      <c r="P74" s="24" t="s">
        <v>156</v>
      </c>
      <c r="Q74" s="67" t="s">
        <v>239</v>
      </c>
    </row>
    <row r="75" spans="1:17" x14ac:dyDescent="0.25">
      <c r="A75" s="4">
        <v>89</v>
      </c>
      <c r="B75" s="21">
        <v>44499</v>
      </c>
      <c r="C75" s="6" t="s">
        <v>52</v>
      </c>
      <c r="D75" s="25">
        <v>1080</v>
      </c>
      <c r="E75" s="24">
        <v>40</v>
      </c>
      <c r="F75" s="24">
        <v>40</v>
      </c>
      <c r="G75" s="8">
        <f t="shared" si="7"/>
        <v>0</v>
      </c>
      <c r="H75" s="16">
        <f t="shared" si="11"/>
        <v>1000</v>
      </c>
      <c r="I75" s="16">
        <v>1000</v>
      </c>
      <c r="J75" s="9">
        <f t="shared" si="9"/>
        <v>0</v>
      </c>
      <c r="K75" s="41">
        <v>45608</v>
      </c>
      <c r="L75" s="24">
        <v>245</v>
      </c>
      <c r="M75" s="12">
        <f t="shared" si="10"/>
        <v>245000</v>
      </c>
      <c r="N75" s="113">
        <v>6502</v>
      </c>
      <c r="O75" s="11" t="s">
        <v>157</v>
      </c>
      <c r="P75" s="24" t="s">
        <v>156</v>
      </c>
      <c r="Q75" s="25"/>
    </row>
    <row r="76" spans="1:17" x14ac:dyDescent="0.25">
      <c r="A76" s="4">
        <v>90</v>
      </c>
      <c r="B76" s="21">
        <v>44500</v>
      </c>
      <c r="C76" s="6" t="s">
        <v>35</v>
      </c>
      <c r="D76" s="25">
        <v>450</v>
      </c>
      <c r="E76" s="24">
        <v>20</v>
      </c>
      <c r="F76" s="24">
        <v>20</v>
      </c>
      <c r="G76" s="8">
        <f t="shared" si="7"/>
        <v>0</v>
      </c>
      <c r="H76" s="16">
        <f t="shared" si="11"/>
        <v>500</v>
      </c>
      <c r="I76" s="16">
        <v>500</v>
      </c>
      <c r="J76" s="9">
        <f t="shared" si="9"/>
        <v>0</v>
      </c>
      <c r="K76" s="68">
        <v>45619</v>
      </c>
      <c r="L76" s="24">
        <v>400</v>
      </c>
      <c r="M76" s="12">
        <f t="shared" si="10"/>
        <v>200000</v>
      </c>
      <c r="N76" s="114">
        <v>6510</v>
      </c>
      <c r="O76" s="11" t="s">
        <v>159</v>
      </c>
      <c r="P76" s="24" t="s">
        <v>160</v>
      </c>
      <c r="Q76" s="67" t="s">
        <v>239</v>
      </c>
    </row>
    <row r="77" spans="1:17" x14ac:dyDescent="0.25">
      <c r="A77" s="4">
        <v>91</v>
      </c>
      <c r="B77" s="21">
        <v>44500</v>
      </c>
      <c r="C77" s="6" t="s">
        <v>23</v>
      </c>
      <c r="D77" s="25">
        <v>401</v>
      </c>
      <c r="E77" s="24">
        <v>600</v>
      </c>
      <c r="F77" s="24">
        <v>600</v>
      </c>
      <c r="G77" s="8">
        <f t="shared" si="7"/>
        <v>0</v>
      </c>
      <c r="H77" s="16">
        <f t="shared" si="11"/>
        <v>15000</v>
      </c>
      <c r="I77" s="16">
        <v>14995</v>
      </c>
      <c r="J77" s="9">
        <f t="shared" si="9"/>
        <v>5</v>
      </c>
      <c r="K77" s="41">
        <v>45612</v>
      </c>
      <c r="L77" s="24">
        <v>232</v>
      </c>
      <c r="M77" s="12">
        <f t="shared" si="10"/>
        <v>3478840</v>
      </c>
      <c r="N77" s="113">
        <v>6503</v>
      </c>
      <c r="O77" s="11" t="s">
        <v>27</v>
      </c>
      <c r="P77" s="24" t="s">
        <v>158</v>
      </c>
      <c r="Q77" s="25"/>
    </row>
    <row r="78" spans="1:17" x14ac:dyDescent="0.25">
      <c r="A78" s="27"/>
      <c r="B78" s="28"/>
      <c r="C78" s="29"/>
      <c r="D78" s="30"/>
      <c r="E78" s="31"/>
      <c r="F78" s="31"/>
      <c r="G78" s="34">
        <f>SUM(G6:G59)</f>
        <v>13</v>
      </c>
      <c r="H78" s="32"/>
      <c r="I78" s="32"/>
      <c r="J78" s="33">
        <f>SUM(J6:J77)</f>
        <v>504</v>
      </c>
      <c r="K78" s="32"/>
      <c r="L78" s="32"/>
      <c r="M78" s="32">
        <f>SUM(M6:M77)</f>
        <v>41564867</v>
      </c>
      <c r="N78" s="32"/>
      <c r="O78" s="32"/>
      <c r="P78" s="32"/>
      <c r="Q78" s="25"/>
    </row>
  </sheetData>
  <autoFilter ref="C1:C78"/>
  <mergeCells count="4">
    <mergeCell ref="A1:Q1"/>
    <mergeCell ref="A2:Q2"/>
    <mergeCell ref="A3:Q3"/>
    <mergeCell ref="A4:Q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pane ySplit="5" topLeftCell="A48" activePane="bottomLeft" state="frozen"/>
      <selection pane="bottomLeft" activeCell="C63" sqref="C63"/>
    </sheetView>
  </sheetViews>
  <sheetFormatPr defaultRowHeight="15" x14ac:dyDescent="0.25"/>
  <cols>
    <col min="1" max="1" width="4.7109375" customWidth="1"/>
    <col min="2" max="2" width="12.28515625" bestFit="1" customWidth="1"/>
    <col min="3" max="3" width="32.28515625" customWidth="1"/>
    <col min="10" max="10" width="10.28515625" bestFit="1" customWidth="1"/>
    <col min="12" max="12" width="7.140625" customWidth="1"/>
    <col min="13" max="13" width="11.42578125" customWidth="1"/>
    <col min="14" max="14" width="10.140625" bestFit="1" customWidth="1"/>
    <col min="15" max="15" width="24.7109375" bestFit="1" customWidth="1"/>
    <col min="16" max="16" width="18.85546875" bestFit="1" customWidth="1"/>
  </cols>
  <sheetData>
    <row r="1" spans="1:17" ht="21" x14ac:dyDescent="0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1:17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</row>
    <row r="3" spans="1:17" ht="18.75" x14ac:dyDescent="0.25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</row>
    <row r="4" spans="1:17" ht="16.5" thickBot="1" x14ac:dyDescent="0.3">
      <c r="A4" s="204" t="s">
        <v>172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</row>
    <row r="5" spans="1:17" ht="30.75" thickBot="1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2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3" t="s">
        <v>19</v>
      </c>
    </row>
    <row r="6" spans="1:17" x14ac:dyDescent="0.25">
      <c r="A6" s="54">
        <v>1</v>
      </c>
      <c r="B6" s="21">
        <v>44501</v>
      </c>
      <c r="C6" s="18" t="s">
        <v>87</v>
      </c>
      <c r="D6" s="15">
        <v>69</v>
      </c>
      <c r="E6" s="15">
        <v>320</v>
      </c>
      <c r="F6" s="15">
        <v>320</v>
      </c>
      <c r="G6" s="16">
        <f>E6-F6</f>
        <v>0</v>
      </c>
      <c r="H6" s="16">
        <f>E6*25</f>
        <v>8000</v>
      </c>
      <c r="I6" s="16">
        <v>8000</v>
      </c>
      <c r="J6" s="22">
        <f>H6-I6</f>
        <v>0</v>
      </c>
      <c r="K6" s="41">
        <v>45632</v>
      </c>
      <c r="L6" s="72">
        <v>160</v>
      </c>
      <c r="M6" s="55">
        <f>I6*L6</f>
        <v>1280000</v>
      </c>
      <c r="N6" s="72">
        <v>6526</v>
      </c>
      <c r="O6" s="19" t="s">
        <v>86</v>
      </c>
      <c r="P6" s="15" t="s">
        <v>100</v>
      </c>
      <c r="Q6" s="19"/>
    </row>
    <row r="7" spans="1:17" x14ac:dyDescent="0.25">
      <c r="A7" s="54">
        <v>2</v>
      </c>
      <c r="B7" s="21">
        <v>44501</v>
      </c>
      <c r="C7" s="18" t="s">
        <v>84</v>
      </c>
      <c r="D7" s="15">
        <v>13</v>
      </c>
      <c r="E7" s="15">
        <v>160</v>
      </c>
      <c r="F7" s="15">
        <v>160</v>
      </c>
      <c r="G7" s="16">
        <f t="shared" ref="G7:G54" si="0">E7-F7</f>
        <v>0</v>
      </c>
      <c r="H7" s="16">
        <f t="shared" ref="H7:H20" si="1">E7*25</f>
        <v>4000</v>
      </c>
      <c r="I7" s="16">
        <v>3984</v>
      </c>
      <c r="J7" s="16">
        <f>H7-I7</f>
        <v>16</v>
      </c>
      <c r="K7" s="17">
        <v>45627</v>
      </c>
      <c r="L7" s="70">
        <v>108</v>
      </c>
      <c r="M7" s="55">
        <f>I7*L7</f>
        <v>430272</v>
      </c>
      <c r="N7" s="70">
        <v>6517</v>
      </c>
      <c r="O7" s="19" t="s">
        <v>92</v>
      </c>
      <c r="P7" s="15" t="s">
        <v>161</v>
      </c>
      <c r="Q7" s="56"/>
    </row>
    <row r="8" spans="1:17" x14ac:dyDescent="0.25">
      <c r="A8" s="54">
        <v>3</v>
      </c>
      <c r="B8" s="5">
        <v>44502</v>
      </c>
      <c r="C8" s="26" t="s">
        <v>35</v>
      </c>
      <c r="D8" s="19">
        <v>941</v>
      </c>
      <c r="E8" s="15">
        <v>20</v>
      </c>
      <c r="F8" s="15">
        <v>20</v>
      </c>
      <c r="G8" s="8">
        <f t="shared" si="0"/>
        <v>0</v>
      </c>
      <c r="H8" s="8">
        <f t="shared" si="1"/>
        <v>500</v>
      </c>
      <c r="I8" s="8">
        <v>500</v>
      </c>
      <c r="J8" s="8">
        <f t="shared" ref="J8:J21" si="2">H8-I8</f>
        <v>0</v>
      </c>
      <c r="K8" s="41">
        <v>45625</v>
      </c>
      <c r="L8" s="70">
        <v>400</v>
      </c>
      <c r="M8" s="12">
        <f t="shared" ref="M8:M12" si="3">I8*L8</f>
        <v>200000</v>
      </c>
      <c r="N8" s="70">
        <v>6515</v>
      </c>
      <c r="O8" s="11" t="s">
        <v>90</v>
      </c>
      <c r="P8" s="7" t="s">
        <v>162</v>
      </c>
      <c r="Q8" s="19"/>
    </row>
    <row r="9" spans="1:17" x14ac:dyDescent="0.25">
      <c r="A9" s="54">
        <v>4</v>
      </c>
      <c r="B9" s="5">
        <v>44503</v>
      </c>
      <c r="C9" s="6" t="s">
        <v>87</v>
      </c>
      <c r="D9" s="19">
        <v>129</v>
      </c>
      <c r="E9" s="15">
        <v>400</v>
      </c>
      <c r="F9" s="15">
        <v>400</v>
      </c>
      <c r="G9" s="8">
        <f t="shared" si="0"/>
        <v>0</v>
      </c>
      <c r="H9" s="8">
        <f t="shared" si="1"/>
        <v>10000</v>
      </c>
      <c r="I9" s="8">
        <v>10000</v>
      </c>
      <c r="J9" s="8">
        <f t="shared" si="2"/>
        <v>0</v>
      </c>
      <c r="K9" s="41">
        <v>45640</v>
      </c>
      <c r="L9" s="70">
        <v>160</v>
      </c>
      <c r="M9" s="12">
        <f t="shared" si="3"/>
        <v>1600000</v>
      </c>
      <c r="N9" s="70">
        <v>6533</v>
      </c>
      <c r="O9" s="11" t="s">
        <v>43</v>
      </c>
      <c r="P9" s="7" t="s">
        <v>163</v>
      </c>
      <c r="Q9" s="19"/>
    </row>
    <row r="10" spans="1:17" x14ac:dyDescent="0.25">
      <c r="A10" s="54">
        <v>5</v>
      </c>
      <c r="B10" s="5">
        <v>44503</v>
      </c>
      <c r="C10" s="6" t="s">
        <v>84</v>
      </c>
      <c r="D10" s="19">
        <v>1122</v>
      </c>
      <c r="E10" s="15">
        <v>200</v>
      </c>
      <c r="F10" s="15">
        <v>200</v>
      </c>
      <c r="G10" s="8">
        <f t="shared" si="0"/>
        <v>0</v>
      </c>
      <c r="H10" s="8">
        <f t="shared" si="1"/>
        <v>5000</v>
      </c>
      <c r="I10" s="16">
        <v>4980</v>
      </c>
      <c r="J10" s="8">
        <f t="shared" si="2"/>
        <v>20</v>
      </c>
      <c r="K10" s="17">
        <v>45626</v>
      </c>
      <c r="L10" s="70">
        <v>108</v>
      </c>
      <c r="M10" s="12">
        <f t="shared" si="3"/>
        <v>537840</v>
      </c>
      <c r="N10" s="70">
        <v>6516</v>
      </c>
      <c r="O10" s="11" t="s">
        <v>20</v>
      </c>
      <c r="P10" s="7" t="s">
        <v>100</v>
      </c>
      <c r="Q10" s="19"/>
    </row>
    <row r="11" spans="1:17" x14ac:dyDescent="0.25">
      <c r="A11" s="54">
        <v>6</v>
      </c>
      <c r="B11" s="5">
        <v>44503</v>
      </c>
      <c r="C11" s="6" t="s">
        <v>84</v>
      </c>
      <c r="D11" s="19">
        <v>14</v>
      </c>
      <c r="E11" s="15">
        <v>120</v>
      </c>
      <c r="F11" s="15">
        <v>120</v>
      </c>
      <c r="G11" s="8">
        <f t="shared" si="0"/>
        <v>0</v>
      </c>
      <c r="H11" s="8">
        <f t="shared" si="1"/>
        <v>3000</v>
      </c>
      <c r="I11" s="16">
        <v>2988</v>
      </c>
      <c r="J11" s="8">
        <f t="shared" si="2"/>
        <v>12</v>
      </c>
      <c r="K11" s="41">
        <v>45665</v>
      </c>
      <c r="L11" s="70">
        <v>108</v>
      </c>
      <c r="M11" s="12">
        <f t="shared" si="3"/>
        <v>322704</v>
      </c>
      <c r="N11" s="70">
        <v>6562</v>
      </c>
      <c r="O11" s="19" t="s">
        <v>92</v>
      </c>
      <c r="P11" s="7" t="s">
        <v>138</v>
      </c>
      <c r="Q11" s="19"/>
    </row>
    <row r="12" spans="1:17" x14ac:dyDescent="0.25">
      <c r="A12" s="54">
        <v>7</v>
      </c>
      <c r="B12" s="5">
        <v>44504</v>
      </c>
      <c r="C12" s="6" t="s">
        <v>167</v>
      </c>
      <c r="D12" s="19">
        <v>57</v>
      </c>
      <c r="E12" s="15">
        <v>200</v>
      </c>
      <c r="F12" s="15">
        <v>200</v>
      </c>
      <c r="G12" s="8">
        <f t="shared" si="0"/>
        <v>0</v>
      </c>
      <c r="H12" s="8">
        <f t="shared" si="1"/>
        <v>5000</v>
      </c>
      <c r="I12" s="16">
        <v>4997</v>
      </c>
      <c r="J12" s="9">
        <f t="shared" si="2"/>
        <v>3</v>
      </c>
      <c r="K12" s="41">
        <v>45642</v>
      </c>
      <c r="L12" s="70">
        <v>180</v>
      </c>
      <c r="M12" s="12">
        <f t="shared" si="3"/>
        <v>899460</v>
      </c>
      <c r="N12" s="70">
        <v>6539</v>
      </c>
      <c r="O12" s="11" t="s">
        <v>164</v>
      </c>
      <c r="P12" s="7" t="s">
        <v>114</v>
      </c>
      <c r="Q12" s="19"/>
    </row>
    <row r="13" spans="1:17" x14ac:dyDescent="0.25">
      <c r="A13" s="54">
        <v>8</v>
      </c>
      <c r="B13" s="5">
        <v>44504</v>
      </c>
      <c r="C13" s="6" t="s">
        <v>87</v>
      </c>
      <c r="D13" s="19">
        <v>130</v>
      </c>
      <c r="E13" s="15">
        <v>500</v>
      </c>
      <c r="F13" s="15">
        <v>500</v>
      </c>
      <c r="G13" s="8">
        <f t="shared" si="0"/>
        <v>0</v>
      </c>
      <c r="H13" s="8">
        <f t="shared" si="1"/>
        <v>12500</v>
      </c>
      <c r="I13" s="16">
        <v>12500</v>
      </c>
      <c r="J13" s="9">
        <f t="shared" si="2"/>
        <v>0</v>
      </c>
      <c r="K13" s="17">
        <v>45624</v>
      </c>
      <c r="L13" s="70">
        <v>160</v>
      </c>
      <c r="M13" s="12">
        <f>I13*L13</f>
        <v>2000000</v>
      </c>
      <c r="N13" s="70">
        <v>6514</v>
      </c>
      <c r="O13" s="11" t="s">
        <v>43</v>
      </c>
      <c r="P13" s="7" t="s">
        <v>134</v>
      </c>
      <c r="Q13" s="19" t="s">
        <v>165</v>
      </c>
    </row>
    <row r="14" spans="1:17" x14ac:dyDescent="0.25">
      <c r="A14" s="54">
        <v>9</v>
      </c>
      <c r="B14" s="5">
        <v>44504</v>
      </c>
      <c r="C14" s="6" t="s">
        <v>141</v>
      </c>
      <c r="D14" s="19">
        <v>131</v>
      </c>
      <c r="E14" s="15">
        <v>40</v>
      </c>
      <c r="F14" s="15">
        <v>40</v>
      </c>
      <c r="G14" s="8">
        <f t="shared" si="0"/>
        <v>0</v>
      </c>
      <c r="H14" s="8">
        <f t="shared" si="1"/>
        <v>1000</v>
      </c>
      <c r="I14" s="16">
        <v>1000</v>
      </c>
      <c r="J14" s="9">
        <f t="shared" si="2"/>
        <v>0</v>
      </c>
      <c r="K14" s="41">
        <v>45633</v>
      </c>
      <c r="L14" s="70">
        <v>188</v>
      </c>
      <c r="M14" s="12">
        <f t="shared" ref="M14:M62" si="4">I14*L14</f>
        <v>188000</v>
      </c>
      <c r="N14" s="70">
        <v>6529</v>
      </c>
      <c r="O14" s="11" t="s">
        <v>43</v>
      </c>
      <c r="P14" s="7" t="s">
        <v>125</v>
      </c>
      <c r="Q14" s="19"/>
    </row>
    <row r="15" spans="1:17" x14ac:dyDescent="0.25">
      <c r="A15" s="54">
        <v>10</v>
      </c>
      <c r="B15" s="5">
        <v>44504</v>
      </c>
      <c r="C15" s="6" t="s">
        <v>143</v>
      </c>
      <c r="D15" s="19">
        <v>131</v>
      </c>
      <c r="E15" s="15">
        <v>40</v>
      </c>
      <c r="F15" s="15">
        <v>40</v>
      </c>
      <c r="G15" s="8">
        <f t="shared" si="0"/>
        <v>0</v>
      </c>
      <c r="H15" s="8">
        <f t="shared" si="1"/>
        <v>1000</v>
      </c>
      <c r="I15" s="16">
        <v>1000</v>
      </c>
      <c r="J15" s="9">
        <f t="shared" si="2"/>
        <v>0</v>
      </c>
      <c r="K15" s="41">
        <v>45633</v>
      </c>
      <c r="L15" s="70">
        <v>180</v>
      </c>
      <c r="M15" s="12">
        <f t="shared" si="4"/>
        <v>180000</v>
      </c>
      <c r="N15" s="70">
        <v>6529</v>
      </c>
      <c r="O15" s="11" t="s">
        <v>43</v>
      </c>
      <c r="P15" s="7" t="s">
        <v>125</v>
      </c>
      <c r="Q15" s="19"/>
    </row>
    <row r="16" spans="1:17" x14ac:dyDescent="0.25">
      <c r="A16" s="54">
        <v>11</v>
      </c>
      <c r="B16" s="5">
        <v>44504</v>
      </c>
      <c r="C16" s="6" t="s">
        <v>84</v>
      </c>
      <c r="D16" s="19">
        <v>1688</v>
      </c>
      <c r="E16" s="15">
        <v>200</v>
      </c>
      <c r="F16" s="15">
        <v>200</v>
      </c>
      <c r="G16" s="8">
        <f t="shared" si="0"/>
        <v>0</v>
      </c>
      <c r="H16" s="16">
        <f t="shared" si="1"/>
        <v>5000</v>
      </c>
      <c r="I16" s="16">
        <v>4980</v>
      </c>
      <c r="J16" s="9">
        <f t="shared" si="2"/>
        <v>20</v>
      </c>
      <c r="K16" s="41">
        <v>45636</v>
      </c>
      <c r="L16" s="70">
        <v>108</v>
      </c>
      <c r="M16" s="12">
        <f t="shared" si="4"/>
        <v>537840</v>
      </c>
      <c r="N16" s="70">
        <v>6528</v>
      </c>
      <c r="O16" s="11" t="s">
        <v>20</v>
      </c>
      <c r="P16" s="7" t="s">
        <v>166</v>
      </c>
      <c r="Q16" s="19"/>
    </row>
    <row r="17" spans="1:17" x14ac:dyDescent="0.25">
      <c r="A17" s="54">
        <v>12</v>
      </c>
      <c r="B17" s="5">
        <v>44505</v>
      </c>
      <c r="C17" s="6" t="s">
        <v>87</v>
      </c>
      <c r="D17" s="19">
        <v>51</v>
      </c>
      <c r="E17" s="15">
        <v>200</v>
      </c>
      <c r="F17" s="15">
        <v>200</v>
      </c>
      <c r="G17" s="8">
        <f t="shared" si="0"/>
        <v>0</v>
      </c>
      <c r="H17" s="16">
        <f t="shared" si="1"/>
        <v>5000</v>
      </c>
      <c r="I17" s="16">
        <v>5000</v>
      </c>
      <c r="J17" s="9">
        <f t="shared" si="2"/>
        <v>0</v>
      </c>
      <c r="K17" s="41">
        <v>45634</v>
      </c>
      <c r="L17" s="70">
        <v>160</v>
      </c>
      <c r="M17" s="12">
        <f t="shared" si="4"/>
        <v>800000</v>
      </c>
      <c r="N17" s="70">
        <v>6527</v>
      </c>
      <c r="O17" s="11" t="s">
        <v>86</v>
      </c>
      <c r="P17" s="15" t="s">
        <v>147</v>
      </c>
      <c r="Q17" s="19"/>
    </row>
    <row r="18" spans="1:17" x14ac:dyDescent="0.25">
      <c r="A18" s="54">
        <v>13</v>
      </c>
      <c r="B18" s="5">
        <v>44506</v>
      </c>
      <c r="C18" s="6" t="s">
        <v>84</v>
      </c>
      <c r="D18" s="19">
        <v>1692</v>
      </c>
      <c r="E18" s="15">
        <v>185</v>
      </c>
      <c r="F18" s="15">
        <v>185</v>
      </c>
      <c r="G18" s="8">
        <f t="shared" si="0"/>
        <v>0</v>
      </c>
      <c r="H18" s="16">
        <f t="shared" si="1"/>
        <v>4625</v>
      </c>
      <c r="I18" s="16">
        <v>4606</v>
      </c>
      <c r="J18" s="9">
        <f t="shared" si="2"/>
        <v>19</v>
      </c>
      <c r="K18" s="41">
        <v>45659</v>
      </c>
      <c r="L18" s="70">
        <v>108</v>
      </c>
      <c r="M18" s="12">
        <f t="shared" si="4"/>
        <v>497448</v>
      </c>
      <c r="N18" s="70">
        <v>6553</v>
      </c>
      <c r="O18" s="11" t="s">
        <v>20</v>
      </c>
      <c r="P18" s="15" t="s">
        <v>100</v>
      </c>
      <c r="Q18" s="19"/>
    </row>
    <row r="19" spans="1:17" x14ac:dyDescent="0.25">
      <c r="A19" s="54">
        <v>14</v>
      </c>
      <c r="B19" s="5">
        <v>44507</v>
      </c>
      <c r="C19" s="6" t="s">
        <v>120</v>
      </c>
      <c r="D19" s="19">
        <v>1081</v>
      </c>
      <c r="E19" s="15">
        <v>40</v>
      </c>
      <c r="F19" s="15">
        <v>40</v>
      </c>
      <c r="G19" s="8">
        <f t="shared" si="0"/>
        <v>0</v>
      </c>
      <c r="H19" s="16">
        <f t="shared" si="1"/>
        <v>1000</v>
      </c>
      <c r="I19" s="16">
        <v>1000</v>
      </c>
      <c r="J19" s="9">
        <f t="shared" si="2"/>
        <v>0</v>
      </c>
      <c r="K19" s="41">
        <v>65641</v>
      </c>
      <c r="L19" s="70">
        <v>288</v>
      </c>
      <c r="M19" s="12">
        <f t="shared" si="4"/>
        <v>288000</v>
      </c>
      <c r="N19" s="70">
        <v>6534</v>
      </c>
      <c r="O19" s="11" t="s">
        <v>91</v>
      </c>
      <c r="P19" s="15" t="s">
        <v>105</v>
      </c>
      <c r="Q19" s="19"/>
    </row>
    <row r="20" spans="1:17" x14ac:dyDescent="0.25">
      <c r="A20" s="54">
        <v>15</v>
      </c>
      <c r="B20" s="5">
        <v>44508</v>
      </c>
      <c r="C20" s="6" t="s">
        <v>84</v>
      </c>
      <c r="D20" s="19">
        <v>16</v>
      </c>
      <c r="E20" s="15">
        <v>160</v>
      </c>
      <c r="F20" s="15">
        <v>160</v>
      </c>
      <c r="G20" s="8">
        <f t="shared" si="0"/>
        <v>0</v>
      </c>
      <c r="H20" s="16">
        <f t="shared" si="1"/>
        <v>4000</v>
      </c>
      <c r="I20" s="16">
        <v>3984</v>
      </c>
      <c r="J20" s="9">
        <f t="shared" si="2"/>
        <v>16</v>
      </c>
      <c r="K20" s="41">
        <v>45656</v>
      </c>
      <c r="L20" s="70">
        <v>108</v>
      </c>
      <c r="M20" s="12">
        <f t="shared" si="4"/>
        <v>430272</v>
      </c>
      <c r="N20" s="70">
        <v>6544</v>
      </c>
      <c r="O20" s="19" t="s">
        <v>92</v>
      </c>
      <c r="P20" s="15" t="s">
        <v>135</v>
      </c>
      <c r="Q20" s="19"/>
    </row>
    <row r="21" spans="1:17" x14ac:dyDescent="0.25">
      <c r="A21" s="54">
        <v>16</v>
      </c>
      <c r="B21" s="5">
        <v>44508</v>
      </c>
      <c r="C21" s="6" t="s">
        <v>132</v>
      </c>
      <c r="D21" s="19">
        <v>16</v>
      </c>
      <c r="E21" s="15"/>
      <c r="F21" s="15">
        <v>70</v>
      </c>
      <c r="G21" s="8"/>
      <c r="H21" s="16">
        <v>5010</v>
      </c>
      <c r="I21" s="16">
        <v>5120</v>
      </c>
      <c r="J21" s="8">
        <f t="shared" si="2"/>
        <v>-110</v>
      </c>
      <c r="K21" s="41">
        <v>45668</v>
      </c>
      <c r="L21" s="74">
        <v>94</v>
      </c>
      <c r="M21" s="12">
        <f t="shared" si="4"/>
        <v>481280</v>
      </c>
      <c r="N21" s="73">
        <v>65906591</v>
      </c>
      <c r="O21" s="19" t="s">
        <v>92</v>
      </c>
      <c r="P21" s="15" t="s">
        <v>135</v>
      </c>
      <c r="Q21" s="19"/>
    </row>
    <row r="22" spans="1:17" x14ac:dyDescent="0.25">
      <c r="A22" s="54">
        <v>17</v>
      </c>
      <c r="B22" s="5">
        <v>44509</v>
      </c>
      <c r="C22" s="6" t="s">
        <v>132</v>
      </c>
      <c r="D22" s="19">
        <v>70</v>
      </c>
      <c r="E22" s="15"/>
      <c r="F22" s="15">
        <v>92</v>
      </c>
      <c r="G22" s="8"/>
      <c r="H22" s="16">
        <v>6030</v>
      </c>
      <c r="I22" s="16">
        <v>6004</v>
      </c>
      <c r="J22" s="9">
        <f t="shared" ref="J22:J54" si="5">H22-I22</f>
        <v>26</v>
      </c>
      <c r="K22" s="53">
        <v>45669</v>
      </c>
      <c r="L22" s="70">
        <v>94</v>
      </c>
      <c r="M22" s="12">
        <f t="shared" si="4"/>
        <v>564376</v>
      </c>
      <c r="N22" s="70">
        <v>6573</v>
      </c>
      <c r="O22" s="11" t="s">
        <v>86</v>
      </c>
      <c r="P22" s="7" t="s">
        <v>168</v>
      </c>
      <c r="Q22" s="19"/>
    </row>
    <row r="23" spans="1:17" x14ac:dyDescent="0.25">
      <c r="A23" s="54">
        <v>18</v>
      </c>
      <c r="B23" s="5">
        <v>44509</v>
      </c>
      <c r="C23" s="6" t="s">
        <v>84</v>
      </c>
      <c r="D23" s="23">
        <v>1646</v>
      </c>
      <c r="E23" s="15">
        <v>200</v>
      </c>
      <c r="F23" s="15">
        <v>200</v>
      </c>
      <c r="G23" s="8">
        <f t="shared" si="0"/>
        <v>0</v>
      </c>
      <c r="H23" s="16">
        <f>E23*25</f>
        <v>5000</v>
      </c>
      <c r="I23" s="16">
        <v>4980</v>
      </c>
      <c r="J23" s="9">
        <f t="shared" si="5"/>
        <v>20</v>
      </c>
      <c r="K23" s="41">
        <v>45658</v>
      </c>
      <c r="L23" s="70">
        <v>108</v>
      </c>
      <c r="M23" s="12">
        <f t="shared" si="4"/>
        <v>537840</v>
      </c>
      <c r="N23" s="70">
        <v>6550</v>
      </c>
      <c r="O23" s="11" t="s">
        <v>20</v>
      </c>
      <c r="P23" s="7" t="s">
        <v>150</v>
      </c>
      <c r="Q23" s="19"/>
    </row>
    <row r="24" spans="1:17" x14ac:dyDescent="0.25">
      <c r="A24" s="54">
        <v>19</v>
      </c>
      <c r="B24" s="5">
        <v>44508</v>
      </c>
      <c r="C24" s="6" t="s">
        <v>87</v>
      </c>
      <c r="D24" s="23">
        <v>132</v>
      </c>
      <c r="E24" s="15">
        <v>250</v>
      </c>
      <c r="F24" s="15">
        <v>250</v>
      </c>
      <c r="G24" s="8">
        <f t="shared" si="0"/>
        <v>0</v>
      </c>
      <c r="H24" s="16">
        <f>E24*25</f>
        <v>6250</v>
      </c>
      <c r="I24" s="16">
        <v>6250</v>
      </c>
      <c r="J24" s="9">
        <f t="shared" si="5"/>
        <v>0</v>
      </c>
      <c r="K24" s="41">
        <v>45646</v>
      </c>
      <c r="L24" s="70">
        <v>160</v>
      </c>
      <c r="M24" s="12">
        <f t="shared" si="4"/>
        <v>1000000</v>
      </c>
      <c r="N24" s="70">
        <v>6541</v>
      </c>
      <c r="O24" s="11" t="s">
        <v>43</v>
      </c>
      <c r="P24" s="15" t="s">
        <v>147</v>
      </c>
      <c r="Q24" s="19"/>
    </row>
    <row r="25" spans="1:17" x14ac:dyDescent="0.25">
      <c r="A25" s="54">
        <v>20</v>
      </c>
      <c r="B25" s="5">
        <v>44510</v>
      </c>
      <c r="C25" s="6" t="s">
        <v>87</v>
      </c>
      <c r="D25" s="23">
        <v>71</v>
      </c>
      <c r="E25" s="15">
        <v>280</v>
      </c>
      <c r="F25" s="15">
        <v>280</v>
      </c>
      <c r="G25" s="8">
        <f t="shared" si="0"/>
        <v>0</v>
      </c>
      <c r="H25" s="16">
        <f t="shared" ref="H25:H54" si="6">E25*25</f>
        <v>7000</v>
      </c>
      <c r="I25" s="16">
        <v>7000</v>
      </c>
      <c r="J25" s="9">
        <f t="shared" si="5"/>
        <v>0</v>
      </c>
      <c r="K25" s="41">
        <v>45649</v>
      </c>
      <c r="L25" s="70">
        <v>160</v>
      </c>
      <c r="M25" s="12">
        <f t="shared" si="4"/>
        <v>1120000</v>
      </c>
      <c r="N25" s="70">
        <v>6545</v>
      </c>
      <c r="O25" s="11" t="s">
        <v>86</v>
      </c>
      <c r="P25" s="15" t="s">
        <v>112</v>
      </c>
      <c r="Q25" s="19"/>
    </row>
    <row r="26" spans="1:17" x14ac:dyDescent="0.25">
      <c r="A26" s="54">
        <v>21</v>
      </c>
      <c r="B26" s="5">
        <v>44510</v>
      </c>
      <c r="C26" s="6" t="s">
        <v>87</v>
      </c>
      <c r="D26" s="23">
        <v>1082</v>
      </c>
      <c r="E26" s="24">
        <v>120</v>
      </c>
      <c r="F26" s="15">
        <v>120</v>
      </c>
      <c r="G26" s="8">
        <f t="shared" si="0"/>
        <v>0</v>
      </c>
      <c r="H26" s="16">
        <f t="shared" si="6"/>
        <v>3000</v>
      </c>
      <c r="I26" s="16">
        <v>3000</v>
      </c>
      <c r="J26" s="8">
        <f t="shared" si="5"/>
        <v>0</v>
      </c>
      <c r="K26" s="41">
        <v>45650</v>
      </c>
      <c r="L26" s="71">
        <v>160</v>
      </c>
      <c r="M26" s="12">
        <f t="shared" si="4"/>
        <v>480000</v>
      </c>
      <c r="N26" s="71">
        <v>6540</v>
      </c>
      <c r="O26" s="11" t="s">
        <v>91</v>
      </c>
      <c r="P26" s="15" t="s">
        <v>105</v>
      </c>
      <c r="Q26" s="25"/>
    </row>
    <row r="27" spans="1:17" x14ac:dyDescent="0.25">
      <c r="A27" s="54">
        <v>22</v>
      </c>
      <c r="B27" s="5">
        <v>44511</v>
      </c>
      <c r="C27" s="26" t="s">
        <v>35</v>
      </c>
      <c r="D27" s="25">
        <v>933</v>
      </c>
      <c r="E27" s="24">
        <v>20</v>
      </c>
      <c r="F27" s="24">
        <v>20</v>
      </c>
      <c r="G27" s="8">
        <f t="shared" si="0"/>
        <v>0</v>
      </c>
      <c r="H27" s="16">
        <f t="shared" si="6"/>
        <v>500</v>
      </c>
      <c r="I27" s="16">
        <v>500</v>
      </c>
      <c r="J27" s="8">
        <f t="shared" si="5"/>
        <v>0</v>
      </c>
      <c r="K27" s="41">
        <v>45654</v>
      </c>
      <c r="L27" s="71">
        <v>400</v>
      </c>
      <c r="M27" s="12">
        <f t="shared" si="4"/>
        <v>200000</v>
      </c>
      <c r="N27" s="71">
        <v>6543</v>
      </c>
      <c r="O27" s="11" t="s">
        <v>90</v>
      </c>
      <c r="P27" s="15" t="s">
        <v>156</v>
      </c>
      <c r="Q27" s="25"/>
    </row>
    <row r="28" spans="1:17" x14ac:dyDescent="0.25">
      <c r="A28" s="54">
        <v>23</v>
      </c>
      <c r="B28" s="5">
        <v>44512</v>
      </c>
      <c r="C28" s="6" t="s">
        <v>87</v>
      </c>
      <c r="D28" s="38">
        <v>133</v>
      </c>
      <c r="E28" s="24">
        <v>200</v>
      </c>
      <c r="F28" s="24">
        <v>200</v>
      </c>
      <c r="G28" s="8">
        <f t="shared" si="0"/>
        <v>0</v>
      </c>
      <c r="H28" s="16">
        <f t="shared" si="6"/>
        <v>5000</v>
      </c>
      <c r="I28" s="16">
        <v>5000</v>
      </c>
      <c r="J28" s="9">
        <f t="shared" si="5"/>
        <v>0</v>
      </c>
      <c r="K28" s="52">
        <v>45657</v>
      </c>
      <c r="L28" s="71">
        <v>160</v>
      </c>
      <c r="M28" s="12">
        <f t="shared" si="4"/>
        <v>800000</v>
      </c>
      <c r="N28" s="71">
        <v>6542</v>
      </c>
      <c r="O28" s="11" t="s">
        <v>43</v>
      </c>
      <c r="P28" s="15" t="s">
        <v>169</v>
      </c>
      <c r="Q28" s="25"/>
    </row>
    <row r="29" spans="1:17" x14ac:dyDescent="0.25">
      <c r="A29" s="54">
        <v>24</v>
      </c>
      <c r="B29" s="5">
        <v>44511</v>
      </c>
      <c r="C29" s="6" t="s">
        <v>84</v>
      </c>
      <c r="D29" s="25">
        <v>1123</v>
      </c>
      <c r="E29" s="24">
        <v>160</v>
      </c>
      <c r="F29" s="24">
        <v>160</v>
      </c>
      <c r="G29" s="8">
        <f t="shared" si="0"/>
        <v>0</v>
      </c>
      <c r="H29" s="16">
        <f t="shared" si="6"/>
        <v>4000</v>
      </c>
      <c r="I29" s="16">
        <v>3984</v>
      </c>
      <c r="J29" s="9">
        <f t="shared" si="5"/>
        <v>16</v>
      </c>
      <c r="K29" s="41">
        <v>45659</v>
      </c>
      <c r="L29" s="71">
        <v>108</v>
      </c>
      <c r="M29" s="12">
        <f t="shared" si="4"/>
        <v>430272</v>
      </c>
      <c r="N29" s="71">
        <v>6552</v>
      </c>
      <c r="O29" s="11" t="s">
        <v>20</v>
      </c>
      <c r="P29" s="15" t="s">
        <v>150</v>
      </c>
      <c r="Q29" s="25"/>
    </row>
    <row r="30" spans="1:17" x14ac:dyDescent="0.25">
      <c r="A30" s="54">
        <v>25</v>
      </c>
      <c r="B30" s="5">
        <v>44512</v>
      </c>
      <c r="C30" s="6" t="s">
        <v>84</v>
      </c>
      <c r="D30" s="25">
        <v>1802</v>
      </c>
      <c r="E30" s="24">
        <v>200</v>
      </c>
      <c r="F30" s="24">
        <v>200</v>
      </c>
      <c r="G30" s="8">
        <f t="shared" si="0"/>
        <v>0</v>
      </c>
      <c r="H30" s="16">
        <f t="shared" si="6"/>
        <v>5000</v>
      </c>
      <c r="I30" s="16">
        <v>4980</v>
      </c>
      <c r="J30" s="9">
        <f t="shared" si="5"/>
        <v>20</v>
      </c>
      <c r="K30" s="41">
        <v>45658</v>
      </c>
      <c r="L30" s="71">
        <v>108</v>
      </c>
      <c r="M30" s="12">
        <f t="shared" si="4"/>
        <v>537840</v>
      </c>
      <c r="N30" s="71">
        <v>6551</v>
      </c>
      <c r="O30" s="11" t="s">
        <v>20</v>
      </c>
      <c r="P30" s="15" t="s">
        <v>150</v>
      </c>
      <c r="Q30" s="25"/>
    </row>
    <row r="31" spans="1:17" x14ac:dyDescent="0.25">
      <c r="A31" s="54">
        <v>26</v>
      </c>
      <c r="B31" s="5">
        <v>44513</v>
      </c>
      <c r="C31" s="6" t="s">
        <v>110</v>
      </c>
      <c r="D31" s="25">
        <v>1193</v>
      </c>
      <c r="E31" s="24">
        <v>40</v>
      </c>
      <c r="F31" s="24">
        <v>40</v>
      </c>
      <c r="G31" s="8">
        <f t="shared" si="0"/>
        <v>0</v>
      </c>
      <c r="H31" s="16">
        <f t="shared" si="6"/>
        <v>1000</v>
      </c>
      <c r="I31" s="16">
        <v>996</v>
      </c>
      <c r="J31" s="9">
        <f t="shared" si="5"/>
        <v>4</v>
      </c>
      <c r="K31" s="41">
        <v>45666</v>
      </c>
      <c r="L31" s="71">
        <v>130</v>
      </c>
      <c r="M31" s="12">
        <f t="shared" si="4"/>
        <v>129480</v>
      </c>
      <c r="N31" s="71">
        <v>6563</v>
      </c>
      <c r="O31" s="11" t="s">
        <v>85</v>
      </c>
      <c r="P31" s="7" t="s">
        <v>170</v>
      </c>
      <c r="Q31" s="25"/>
    </row>
    <row r="32" spans="1:17" x14ac:dyDescent="0.25">
      <c r="A32" s="54">
        <v>27</v>
      </c>
      <c r="B32" s="5">
        <v>44513</v>
      </c>
      <c r="C32" s="6" t="s">
        <v>87</v>
      </c>
      <c r="D32" s="25">
        <v>136</v>
      </c>
      <c r="E32" s="24">
        <v>200</v>
      </c>
      <c r="F32" s="24">
        <v>200</v>
      </c>
      <c r="G32" s="8">
        <f t="shared" si="0"/>
        <v>0</v>
      </c>
      <c r="H32" s="16">
        <f t="shared" si="6"/>
        <v>5000</v>
      </c>
      <c r="I32" s="16">
        <v>5000</v>
      </c>
      <c r="J32" s="9">
        <f t="shared" si="5"/>
        <v>0</v>
      </c>
      <c r="K32" s="41">
        <v>45657</v>
      </c>
      <c r="L32" s="71">
        <v>160</v>
      </c>
      <c r="M32" s="12">
        <f t="shared" si="4"/>
        <v>800000</v>
      </c>
      <c r="N32" s="71">
        <v>6549</v>
      </c>
      <c r="O32" s="11" t="s">
        <v>43</v>
      </c>
      <c r="P32" s="7" t="s">
        <v>147</v>
      </c>
      <c r="Q32" s="25"/>
    </row>
    <row r="33" spans="1:17" x14ac:dyDescent="0.25">
      <c r="A33" s="54">
        <v>28</v>
      </c>
      <c r="B33" s="5">
        <v>44513</v>
      </c>
      <c r="C33" s="6" t="s">
        <v>52</v>
      </c>
      <c r="D33" s="25">
        <v>1083</v>
      </c>
      <c r="E33" s="24">
        <v>30</v>
      </c>
      <c r="F33" s="24">
        <v>30</v>
      </c>
      <c r="G33" s="8">
        <f t="shared" si="0"/>
        <v>0</v>
      </c>
      <c r="H33" s="16">
        <f t="shared" si="6"/>
        <v>750</v>
      </c>
      <c r="I33" s="16">
        <v>750</v>
      </c>
      <c r="J33" s="9">
        <f t="shared" si="5"/>
        <v>0</v>
      </c>
      <c r="K33" s="41">
        <v>45660</v>
      </c>
      <c r="L33" s="71">
        <v>245</v>
      </c>
      <c r="M33" s="12">
        <f t="shared" si="4"/>
        <v>183750</v>
      </c>
      <c r="N33" s="71">
        <v>6557</v>
      </c>
      <c r="O33" s="11" t="s">
        <v>91</v>
      </c>
      <c r="P33" s="7" t="s">
        <v>89</v>
      </c>
      <c r="Q33" s="25"/>
    </row>
    <row r="34" spans="1:17" x14ac:dyDescent="0.25">
      <c r="A34" s="54">
        <v>29</v>
      </c>
      <c r="B34" s="5">
        <v>44515</v>
      </c>
      <c r="C34" s="6" t="s">
        <v>84</v>
      </c>
      <c r="D34" s="25">
        <v>17</v>
      </c>
      <c r="E34" s="24">
        <v>200</v>
      </c>
      <c r="F34" s="24">
        <v>200</v>
      </c>
      <c r="G34" s="8">
        <f t="shared" si="0"/>
        <v>0</v>
      </c>
      <c r="H34" s="16">
        <f t="shared" si="6"/>
        <v>5000</v>
      </c>
      <c r="I34" s="16">
        <v>4980</v>
      </c>
      <c r="J34" s="9">
        <f t="shared" si="5"/>
        <v>20</v>
      </c>
      <c r="K34" s="41">
        <v>45665</v>
      </c>
      <c r="L34" s="71">
        <v>108</v>
      </c>
      <c r="M34" s="12">
        <f t="shared" si="4"/>
        <v>537840</v>
      </c>
      <c r="N34" s="71">
        <v>6561</v>
      </c>
      <c r="O34" s="19" t="s">
        <v>92</v>
      </c>
      <c r="P34" s="7" t="s">
        <v>138</v>
      </c>
      <c r="Q34" s="25"/>
    </row>
    <row r="35" spans="1:17" x14ac:dyDescent="0.25">
      <c r="A35" s="54">
        <v>30</v>
      </c>
      <c r="B35" s="5">
        <v>44515</v>
      </c>
      <c r="C35" s="6" t="s">
        <v>87</v>
      </c>
      <c r="D35" s="25">
        <v>138</v>
      </c>
      <c r="E35" s="24">
        <v>200</v>
      </c>
      <c r="F35" s="24">
        <v>200</v>
      </c>
      <c r="G35" s="8">
        <f t="shared" si="0"/>
        <v>0</v>
      </c>
      <c r="H35" s="16">
        <f t="shared" si="6"/>
        <v>5000</v>
      </c>
      <c r="I35" s="16">
        <v>5000</v>
      </c>
      <c r="J35" s="9">
        <f t="shared" si="5"/>
        <v>0</v>
      </c>
      <c r="K35" s="41">
        <v>45661</v>
      </c>
      <c r="L35" s="71">
        <v>160</v>
      </c>
      <c r="M35" s="12">
        <f t="shared" si="4"/>
        <v>800000</v>
      </c>
      <c r="N35" s="71">
        <v>6558</v>
      </c>
      <c r="O35" s="11" t="s">
        <v>43</v>
      </c>
      <c r="P35" s="7" t="s">
        <v>134</v>
      </c>
      <c r="Q35" s="25"/>
    </row>
    <row r="36" spans="1:17" x14ac:dyDescent="0.25">
      <c r="A36" s="54">
        <v>31</v>
      </c>
      <c r="B36" s="5">
        <v>44515</v>
      </c>
      <c r="C36" s="6" t="s">
        <v>87</v>
      </c>
      <c r="D36" s="25">
        <v>402</v>
      </c>
      <c r="E36" s="24">
        <v>200</v>
      </c>
      <c r="F36" s="24">
        <v>200</v>
      </c>
      <c r="G36" s="8">
        <f t="shared" si="0"/>
        <v>0</v>
      </c>
      <c r="H36" s="16">
        <f t="shared" si="6"/>
        <v>5000</v>
      </c>
      <c r="I36" s="16">
        <v>4997</v>
      </c>
      <c r="J36" s="9">
        <f t="shared" si="5"/>
        <v>3</v>
      </c>
      <c r="K36" s="41">
        <v>45662</v>
      </c>
      <c r="L36" s="71">
        <v>160</v>
      </c>
      <c r="M36" s="12">
        <f t="shared" si="4"/>
        <v>799520</v>
      </c>
      <c r="N36" s="71">
        <v>6565</v>
      </c>
      <c r="O36" s="11" t="s">
        <v>27</v>
      </c>
      <c r="P36" s="7" t="s">
        <v>169</v>
      </c>
      <c r="Q36" s="25"/>
    </row>
    <row r="37" spans="1:17" x14ac:dyDescent="0.25">
      <c r="A37" s="54">
        <v>32</v>
      </c>
      <c r="B37" s="5">
        <v>44516</v>
      </c>
      <c r="C37" s="6" t="s">
        <v>87</v>
      </c>
      <c r="D37" s="25">
        <v>526</v>
      </c>
      <c r="E37" s="24">
        <v>300</v>
      </c>
      <c r="F37" s="24">
        <v>300</v>
      </c>
      <c r="G37" s="8">
        <f t="shared" si="0"/>
        <v>0</v>
      </c>
      <c r="H37" s="16">
        <f t="shared" si="6"/>
        <v>7500</v>
      </c>
      <c r="I37" s="16">
        <v>7500</v>
      </c>
      <c r="J37" s="9">
        <f t="shared" si="5"/>
        <v>0</v>
      </c>
      <c r="K37" s="41">
        <v>45662</v>
      </c>
      <c r="L37" s="71">
        <v>160</v>
      </c>
      <c r="M37" s="12">
        <f t="shared" si="4"/>
        <v>1200000</v>
      </c>
      <c r="N37" s="71">
        <v>6559</v>
      </c>
      <c r="O37" s="11" t="s">
        <v>27</v>
      </c>
      <c r="P37" s="7" t="s">
        <v>171</v>
      </c>
      <c r="Q37" s="25"/>
    </row>
    <row r="38" spans="1:17" x14ac:dyDescent="0.25">
      <c r="A38" s="54">
        <v>33</v>
      </c>
      <c r="B38" s="5">
        <v>44516</v>
      </c>
      <c r="C38" s="6" t="s">
        <v>167</v>
      </c>
      <c r="D38" s="25">
        <v>58</v>
      </c>
      <c r="E38" s="24">
        <v>200</v>
      </c>
      <c r="F38" s="24">
        <v>200</v>
      </c>
      <c r="G38" s="8">
        <f t="shared" si="0"/>
        <v>0</v>
      </c>
      <c r="H38" s="16">
        <f t="shared" si="6"/>
        <v>5000</v>
      </c>
      <c r="I38" s="16">
        <v>5000</v>
      </c>
      <c r="J38" s="9">
        <f t="shared" si="5"/>
        <v>0</v>
      </c>
      <c r="K38" s="53">
        <v>45673</v>
      </c>
      <c r="L38" s="71">
        <v>175</v>
      </c>
      <c r="M38" s="12">
        <f t="shared" si="4"/>
        <v>875000</v>
      </c>
      <c r="N38" s="71">
        <v>6568</v>
      </c>
      <c r="O38" s="11" t="s">
        <v>164</v>
      </c>
      <c r="P38" s="7" t="s">
        <v>150</v>
      </c>
      <c r="Q38" s="25"/>
    </row>
    <row r="39" spans="1:17" x14ac:dyDescent="0.25">
      <c r="A39" s="54">
        <v>34</v>
      </c>
      <c r="B39" s="5">
        <v>44517</v>
      </c>
      <c r="C39" s="6" t="s">
        <v>84</v>
      </c>
      <c r="D39" s="25">
        <v>1803</v>
      </c>
      <c r="E39" s="24">
        <v>200</v>
      </c>
      <c r="F39" s="24">
        <v>200</v>
      </c>
      <c r="G39" s="8">
        <f t="shared" si="0"/>
        <v>0</v>
      </c>
      <c r="H39" s="16">
        <f t="shared" si="6"/>
        <v>5000</v>
      </c>
      <c r="I39" s="16">
        <v>4980</v>
      </c>
      <c r="J39" s="9">
        <f t="shared" si="5"/>
        <v>20</v>
      </c>
      <c r="K39" s="53">
        <v>45626</v>
      </c>
      <c r="L39" s="71">
        <v>108</v>
      </c>
      <c r="M39" s="12">
        <f t="shared" si="4"/>
        <v>537840</v>
      </c>
      <c r="N39" s="71">
        <v>6571</v>
      </c>
      <c r="O39" s="11" t="s">
        <v>20</v>
      </c>
      <c r="P39" s="7" t="s">
        <v>150</v>
      </c>
      <c r="Q39" s="25"/>
    </row>
    <row r="40" spans="1:17" x14ac:dyDescent="0.25">
      <c r="A40" s="54">
        <v>35</v>
      </c>
      <c r="B40" s="5">
        <v>44517</v>
      </c>
      <c r="C40" s="6" t="s">
        <v>120</v>
      </c>
      <c r="D40" s="25">
        <v>1034</v>
      </c>
      <c r="E40" s="24">
        <v>40</v>
      </c>
      <c r="F40" s="24">
        <v>40</v>
      </c>
      <c r="G40" s="8">
        <f t="shared" si="0"/>
        <v>0</v>
      </c>
      <c r="H40" s="16">
        <f t="shared" si="6"/>
        <v>1000</v>
      </c>
      <c r="I40" s="16">
        <v>1000</v>
      </c>
      <c r="J40" s="9">
        <f t="shared" si="5"/>
        <v>0</v>
      </c>
      <c r="K40" s="53">
        <v>45667</v>
      </c>
      <c r="L40" s="71">
        <v>288</v>
      </c>
      <c r="M40" s="12">
        <f t="shared" si="4"/>
        <v>288000</v>
      </c>
      <c r="N40" s="71">
        <v>6572</v>
      </c>
      <c r="O40" s="11" t="s">
        <v>91</v>
      </c>
      <c r="P40" s="7" t="s">
        <v>105</v>
      </c>
      <c r="Q40" s="25"/>
    </row>
    <row r="41" spans="1:17" x14ac:dyDescent="0.25">
      <c r="A41" s="54">
        <v>36</v>
      </c>
      <c r="B41" s="5">
        <v>44517</v>
      </c>
      <c r="C41" s="6" t="s">
        <v>87</v>
      </c>
      <c r="D41" s="25">
        <v>527</v>
      </c>
      <c r="E41" s="24">
        <v>250</v>
      </c>
      <c r="F41" s="24">
        <v>250</v>
      </c>
      <c r="G41" s="8">
        <f t="shared" si="0"/>
        <v>0</v>
      </c>
      <c r="H41" s="16">
        <f t="shared" si="6"/>
        <v>6250</v>
      </c>
      <c r="I41" s="16">
        <v>6250</v>
      </c>
      <c r="J41" s="9">
        <f t="shared" si="5"/>
        <v>0</v>
      </c>
      <c r="K41" s="53">
        <v>45671</v>
      </c>
      <c r="L41" s="71">
        <v>160</v>
      </c>
      <c r="M41" s="12">
        <f t="shared" si="4"/>
        <v>1000000</v>
      </c>
      <c r="N41" s="71">
        <v>6567</v>
      </c>
      <c r="O41" s="11" t="s">
        <v>27</v>
      </c>
      <c r="P41" s="7" t="s">
        <v>134</v>
      </c>
      <c r="Q41" s="25"/>
    </row>
    <row r="42" spans="1:17" x14ac:dyDescent="0.25">
      <c r="A42" s="54">
        <v>37</v>
      </c>
      <c r="B42" s="5">
        <v>44518</v>
      </c>
      <c r="C42" s="6" t="s">
        <v>52</v>
      </c>
      <c r="D42" s="25">
        <v>1085</v>
      </c>
      <c r="E42" s="24">
        <v>20</v>
      </c>
      <c r="F42" s="24">
        <v>20</v>
      </c>
      <c r="G42" s="8">
        <f t="shared" si="0"/>
        <v>0</v>
      </c>
      <c r="H42" s="16">
        <f t="shared" si="6"/>
        <v>500</v>
      </c>
      <c r="I42" s="16">
        <v>500</v>
      </c>
      <c r="J42" s="9">
        <f t="shared" si="5"/>
        <v>0</v>
      </c>
      <c r="K42" s="53">
        <v>45672</v>
      </c>
      <c r="L42" s="71">
        <v>245</v>
      </c>
      <c r="M42" s="12">
        <f t="shared" si="4"/>
        <v>122500</v>
      </c>
      <c r="N42" s="71">
        <v>6570</v>
      </c>
      <c r="O42" s="11" t="s">
        <v>91</v>
      </c>
      <c r="P42" s="7" t="s">
        <v>173</v>
      </c>
      <c r="Q42" s="25"/>
    </row>
    <row r="43" spans="1:17" x14ac:dyDescent="0.25">
      <c r="A43" s="54">
        <v>38</v>
      </c>
      <c r="B43" s="5">
        <v>44519</v>
      </c>
      <c r="C43" s="6" t="s">
        <v>87</v>
      </c>
      <c r="D43" s="25">
        <v>528</v>
      </c>
      <c r="E43" s="24">
        <v>300</v>
      </c>
      <c r="F43" s="24">
        <v>300</v>
      </c>
      <c r="G43" s="8">
        <f t="shared" si="0"/>
        <v>0</v>
      </c>
      <c r="H43" s="16">
        <f t="shared" si="6"/>
        <v>7500</v>
      </c>
      <c r="I43" s="16">
        <v>7500</v>
      </c>
      <c r="J43" s="9">
        <f t="shared" si="5"/>
        <v>0</v>
      </c>
      <c r="K43" s="53">
        <v>45674</v>
      </c>
      <c r="L43" s="71">
        <v>160</v>
      </c>
      <c r="M43" s="12">
        <f t="shared" si="4"/>
        <v>1200000</v>
      </c>
      <c r="N43" s="71">
        <v>6569</v>
      </c>
      <c r="O43" s="11" t="s">
        <v>27</v>
      </c>
      <c r="P43" s="7" t="s">
        <v>174</v>
      </c>
      <c r="Q43" s="25"/>
    </row>
    <row r="44" spans="1:17" x14ac:dyDescent="0.25">
      <c r="A44" s="54">
        <v>39</v>
      </c>
      <c r="B44" s="5">
        <v>44521</v>
      </c>
      <c r="C44" s="26" t="s">
        <v>35</v>
      </c>
      <c r="D44" s="25">
        <v>942</v>
      </c>
      <c r="E44" s="24">
        <v>20</v>
      </c>
      <c r="F44" s="24">
        <v>20</v>
      </c>
      <c r="G44" s="8">
        <f t="shared" si="0"/>
        <v>0</v>
      </c>
      <c r="H44" s="16">
        <f t="shared" si="6"/>
        <v>500</v>
      </c>
      <c r="I44" s="16">
        <v>500</v>
      </c>
      <c r="J44" s="9">
        <f t="shared" si="5"/>
        <v>0</v>
      </c>
      <c r="K44" s="41">
        <v>45675</v>
      </c>
      <c r="L44" s="71">
        <v>400</v>
      </c>
      <c r="M44" s="12">
        <f t="shared" si="4"/>
        <v>200000</v>
      </c>
      <c r="N44" s="71">
        <v>6577</v>
      </c>
      <c r="O44" s="11" t="s">
        <v>90</v>
      </c>
      <c r="P44" s="7" t="s">
        <v>175</v>
      </c>
      <c r="Q44" s="25"/>
    </row>
    <row r="45" spans="1:17" x14ac:dyDescent="0.25">
      <c r="A45" s="54">
        <v>40</v>
      </c>
      <c r="B45" s="5">
        <v>44521</v>
      </c>
      <c r="C45" s="6" t="s">
        <v>110</v>
      </c>
      <c r="D45" s="25">
        <v>704</v>
      </c>
      <c r="E45" s="24">
        <v>40</v>
      </c>
      <c r="F45" s="24">
        <v>40</v>
      </c>
      <c r="G45" s="8">
        <f t="shared" si="0"/>
        <v>0</v>
      </c>
      <c r="H45" s="16">
        <f t="shared" si="6"/>
        <v>1000</v>
      </c>
      <c r="I45" s="16">
        <v>994</v>
      </c>
      <c r="J45" s="9">
        <f t="shared" si="5"/>
        <v>6</v>
      </c>
      <c r="K45" s="41">
        <v>45666</v>
      </c>
      <c r="L45" s="71">
        <v>130</v>
      </c>
      <c r="M45" s="12">
        <f t="shared" si="4"/>
        <v>129220</v>
      </c>
      <c r="N45" s="71">
        <v>6578</v>
      </c>
      <c r="O45" s="11" t="s">
        <v>85</v>
      </c>
      <c r="P45" s="7" t="s">
        <v>175</v>
      </c>
      <c r="Q45" s="25"/>
    </row>
    <row r="46" spans="1:17" x14ac:dyDescent="0.25">
      <c r="A46" s="54">
        <v>41</v>
      </c>
      <c r="B46" s="5">
        <v>44521</v>
      </c>
      <c r="C46" s="6" t="s">
        <v>84</v>
      </c>
      <c r="D46" s="25">
        <v>1812</v>
      </c>
      <c r="E46" s="24">
        <v>200</v>
      </c>
      <c r="F46" s="24">
        <v>200</v>
      </c>
      <c r="G46" s="8">
        <f t="shared" si="0"/>
        <v>0</v>
      </c>
      <c r="H46" s="16">
        <f t="shared" si="6"/>
        <v>5000</v>
      </c>
      <c r="I46" s="16">
        <v>4980</v>
      </c>
      <c r="J46" s="9">
        <f t="shared" si="5"/>
        <v>20</v>
      </c>
      <c r="K46" s="41">
        <v>45683</v>
      </c>
      <c r="L46" s="71">
        <v>107.5</v>
      </c>
      <c r="M46" s="12">
        <f t="shared" si="4"/>
        <v>535350</v>
      </c>
      <c r="N46" s="71">
        <v>6589</v>
      </c>
      <c r="O46" s="11" t="s">
        <v>20</v>
      </c>
      <c r="P46" s="7" t="s">
        <v>150</v>
      </c>
      <c r="Q46" s="25"/>
    </row>
    <row r="47" spans="1:17" x14ac:dyDescent="0.25">
      <c r="A47" s="54">
        <v>42</v>
      </c>
      <c r="B47" s="5">
        <v>44522</v>
      </c>
      <c r="C47" s="6" t="s">
        <v>87</v>
      </c>
      <c r="D47" s="25">
        <v>529</v>
      </c>
      <c r="E47" s="24">
        <v>400</v>
      </c>
      <c r="F47" s="24">
        <v>400</v>
      </c>
      <c r="G47" s="8">
        <f t="shared" si="0"/>
        <v>0</v>
      </c>
      <c r="H47" s="16">
        <f t="shared" si="6"/>
        <v>10000</v>
      </c>
      <c r="I47" s="16">
        <v>10000</v>
      </c>
      <c r="J47" s="9">
        <f t="shared" si="5"/>
        <v>0</v>
      </c>
      <c r="K47" s="41">
        <v>45682</v>
      </c>
      <c r="L47" s="71">
        <v>160</v>
      </c>
      <c r="M47" s="12">
        <f t="shared" si="4"/>
        <v>1600000</v>
      </c>
      <c r="N47" s="71">
        <v>6580</v>
      </c>
      <c r="O47" s="11" t="s">
        <v>27</v>
      </c>
      <c r="P47" s="7" t="s">
        <v>125</v>
      </c>
      <c r="Q47" s="25"/>
    </row>
    <row r="48" spans="1:17" x14ac:dyDescent="0.25">
      <c r="A48" s="54">
        <v>43</v>
      </c>
      <c r="B48" s="5">
        <v>44522</v>
      </c>
      <c r="C48" s="6" t="s">
        <v>84</v>
      </c>
      <c r="D48" s="25">
        <v>18</v>
      </c>
      <c r="E48" s="24">
        <v>200</v>
      </c>
      <c r="F48" s="24">
        <v>200</v>
      </c>
      <c r="G48" s="8">
        <f t="shared" si="0"/>
        <v>0</v>
      </c>
      <c r="H48" s="16">
        <f t="shared" si="6"/>
        <v>5000</v>
      </c>
      <c r="I48" s="16">
        <v>4980</v>
      </c>
      <c r="J48" s="9">
        <f t="shared" si="5"/>
        <v>20</v>
      </c>
      <c r="K48" s="41">
        <v>45665</v>
      </c>
      <c r="L48" s="71">
        <v>108</v>
      </c>
      <c r="M48" s="12">
        <f t="shared" si="4"/>
        <v>537840</v>
      </c>
      <c r="N48" s="71">
        <v>6576</v>
      </c>
      <c r="O48" s="19" t="s">
        <v>92</v>
      </c>
      <c r="P48" s="7" t="s">
        <v>176</v>
      </c>
      <c r="Q48" s="25"/>
    </row>
    <row r="49" spans="1:17" x14ac:dyDescent="0.25">
      <c r="A49" s="54">
        <v>44</v>
      </c>
      <c r="B49" s="5">
        <v>44524</v>
      </c>
      <c r="C49" s="6" t="s">
        <v>87</v>
      </c>
      <c r="D49" s="25">
        <v>386</v>
      </c>
      <c r="E49" s="24">
        <v>400</v>
      </c>
      <c r="F49" s="24">
        <v>400</v>
      </c>
      <c r="G49" s="8">
        <f t="shared" si="0"/>
        <v>0</v>
      </c>
      <c r="H49" s="16">
        <f t="shared" si="6"/>
        <v>10000</v>
      </c>
      <c r="I49" s="16">
        <v>10000</v>
      </c>
      <c r="J49" s="9">
        <f t="shared" si="5"/>
        <v>0</v>
      </c>
      <c r="K49" s="41">
        <v>45682</v>
      </c>
      <c r="L49" s="71">
        <v>160</v>
      </c>
      <c r="M49" s="12">
        <f t="shared" si="4"/>
        <v>1600000</v>
      </c>
      <c r="N49" s="71">
        <v>6581</v>
      </c>
      <c r="O49" s="11" t="s">
        <v>27</v>
      </c>
      <c r="P49" s="7" t="s">
        <v>177</v>
      </c>
      <c r="Q49" s="25"/>
    </row>
    <row r="50" spans="1:17" x14ac:dyDescent="0.25">
      <c r="A50" s="54">
        <v>45</v>
      </c>
      <c r="B50" s="5">
        <v>44524</v>
      </c>
      <c r="C50" s="6" t="s">
        <v>178</v>
      </c>
      <c r="D50" s="25">
        <v>147</v>
      </c>
      <c r="E50" s="24">
        <v>40</v>
      </c>
      <c r="F50" s="24">
        <v>40</v>
      </c>
      <c r="G50" s="8">
        <f t="shared" si="0"/>
        <v>0</v>
      </c>
      <c r="H50" s="16">
        <f t="shared" si="6"/>
        <v>1000</v>
      </c>
      <c r="I50" s="16">
        <v>1000</v>
      </c>
      <c r="J50" s="9">
        <f t="shared" si="5"/>
        <v>0</v>
      </c>
      <c r="K50" s="68">
        <v>45695</v>
      </c>
      <c r="L50" s="71">
        <v>188</v>
      </c>
      <c r="M50" s="63">
        <f t="shared" si="4"/>
        <v>188000</v>
      </c>
      <c r="N50" s="71">
        <v>6596</v>
      </c>
      <c r="O50" s="11" t="s">
        <v>43</v>
      </c>
      <c r="P50" s="7" t="s">
        <v>177</v>
      </c>
      <c r="Q50" s="25"/>
    </row>
    <row r="51" spans="1:17" x14ac:dyDescent="0.25">
      <c r="A51" s="54">
        <v>46</v>
      </c>
      <c r="B51" s="5">
        <v>44524</v>
      </c>
      <c r="C51" s="6" t="s">
        <v>143</v>
      </c>
      <c r="D51" s="25">
        <v>147</v>
      </c>
      <c r="E51" s="24">
        <v>40</v>
      </c>
      <c r="F51" s="24">
        <v>40</v>
      </c>
      <c r="G51" s="8">
        <f t="shared" si="0"/>
        <v>0</v>
      </c>
      <c r="H51" s="16">
        <f t="shared" si="6"/>
        <v>1000</v>
      </c>
      <c r="I51" s="16">
        <v>1000</v>
      </c>
      <c r="J51" s="9">
        <f t="shared" si="5"/>
        <v>0</v>
      </c>
      <c r="K51" s="68">
        <v>45695</v>
      </c>
      <c r="L51" s="71">
        <v>180</v>
      </c>
      <c r="M51" s="63">
        <f t="shared" si="4"/>
        <v>180000</v>
      </c>
      <c r="N51" s="71">
        <v>6596</v>
      </c>
      <c r="O51" s="11" t="s">
        <v>43</v>
      </c>
      <c r="P51" s="7" t="s">
        <v>177</v>
      </c>
      <c r="Q51" s="25"/>
    </row>
    <row r="52" spans="1:17" x14ac:dyDescent="0.25">
      <c r="A52" s="54">
        <v>47</v>
      </c>
      <c r="B52" s="5">
        <v>44524</v>
      </c>
      <c r="C52" s="6" t="s">
        <v>84</v>
      </c>
      <c r="D52" s="25">
        <v>1814</v>
      </c>
      <c r="E52" s="24">
        <v>120</v>
      </c>
      <c r="F52" s="24">
        <v>120</v>
      </c>
      <c r="G52" s="8">
        <f t="shared" si="0"/>
        <v>0</v>
      </c>
      <c r="H52" s="16">
        <f t="shared" si="6"/>
        <v>3000</v>
      </c>
      <c r="I52" s="16">
        <v>2988</v>
      </c>
      <c r="J52" s="9">
        <f t="shared" si="5"/>
        <v>12</v>
      </c>
      <c r="K52" s="41">
        <v>45683</v>
      </c>
      <c r="L52" s="71">
        <v>107.5</v>
      </c>
      <c r="M52" s="12">
        <f t="shared" si="4"/>
        <v>321210</v>
      </c>
      <c r="N52" s="71">
        <v>6588</v>
      </c>
      <c r="O52" s="11" t="s">
        <v>20</v>
      </c>
      <c r="P52" s="7" t="s">
        <v>128</v>
      </c>
      <c r="Q52" s="25"/>
    </row>
    <row r="53" spans="1:17" x14ac:dyDescent="0.25">
      <c r="A53" s="54">
        <v>48</v>
      </c>
      <c r="B53" s="5">
        <v>44525</v>
      </c>
      <c r="C53" s="6" t="s">
        <v>87</v>
      </c>
      <c r="D53" s="25">
        <v>372</v>
      </c>
      <c r="E53" s="24">
        <v>400</v>
      </c>
      <c r="F53" s="24">
        <v>400</v>
      </c>
      <c r="G53" s="8">
        <f t="shared" si="0"/>
        <v>0</v>
      </c>
      <c r="H53" s="16">
        <f t="shared" si="6"/>
        <v>10000</v>
      </c>
      <c r="I53" s="16">
        <v>10000</v>
      </c>
      <c r="J53" s="9">
        <f t="shared" si="5"/>
        <v>0</v>
      </c>
      <c r="K53" s="68">
        <v>45689</v>
      </c>
      <c r="L53" s="71">
        <v>160</v>
      </c>
      <c r="M53" s="63">
        <f t="shared" si="4"/>
        <v>1600000</v>
      </c>
      <c r="N53" s="71">
        <v>6593</v>
      </c>
      <c r="O53" s="11" t="s">
        <v>27</v>
      </c>
      <c r="P53" s="7" t="s">
        <v>177</v>
      </c>
      <c r="Q53" s="25"/>
    </row>
    <row r="54" spans="1:17" x14ac:dyDescent="0.25">
      <c r="A54" s="54">
        <v>49</v>
      </c>
      <c r="B54" s="5">
        <v>44525</v>
      </c>
      <c r="C54" s="6" t="s">
        <v>52</v>
      </c>
      <c r="D54" s="25">
        <v>1036</v>
      </c>
      <c r="E54" s="24">
        <v>40</v>
      </c>
      <c r="F54" s="24">
        <v>40</v>
      </c>
      <c r="G54" s="8">
        <f t="shared" si="0"/>
        <v>0</v>
      </c>
      <c r="H54" s="16">
        <f t="shared" si="6"/>
        <v>1000</v>
      </c>
      <c r="I54" s="16">
        <v>1000</v>
      </c>
      <c r="J54" s="9">
        <f t="shared" si="5"/>
        <v>0</v>
      </c>
      <c r="K54" s="68">
        <v>45690</v>
      </c>
      <c r="L54" s="71">
        <v>245</v>
      </c>
      <c r="M54" s="63">
        <f t="shared" si="4"/>
        <v>245000</v>
      </c>
      <c r="N54" s="71">
        <v>6594</v>
      </c>
      <c r="O54" s="11" t="s">
        <v>91</v>
      </c>
      <c r="P54" s="7" t="s">
        <v>105</v>
      </c>
      <c r="Q54" s="25"/>
    </row>
    <row r="55" spans="1:17" x14ac:dyDescent="0.25">
      <c r="A55" s="54">
        <v>50</v>
      </c>
      <c r="B55" s="57">
        <v>44525</v>
      </c>
      <c r="C55" s="58" t="s">
        <v>167</v>
      </c>
      <c r="D55" s="67">
        <v>281121</v>
      </c>
      <c r="E55" s="66">
        <v>200</v>
      </c>
      <c r="F55" s="66">
        <v>200</v>
      </c>
      <c r="G55" s="60">
        <v>0</v>
      </c>
      <c r="H55" s="64">
        <v>5000</v>
      </c>
      <c r="I55" s="64">
        <v>5000</v>
      </c>
      <c r="J55" s="61">
        <v>0</v>
      </c>
      <c r="K55" s="68">
        <v>45696</v>
      </c>
      <c r="L55" s="66">
        <v>175</v>
      </c>
      <c r="M55" s="63">
        <f t="shared" si="4"/>
        <v>875000</v>
      </c>
      <c r="N55" s="66">
        <v>6598</v>
      </c>
      <c r="O55" s="62" t="s">
        <v>185</v>
      </c>
      <c r="P55" s="59" t="s">
        <v>64</v>
      </c>
      <c r="Q55" s="25"/>
    </row>
    <row r="56" spans="1:17" x14ac:dyDescent="0.25">
      <c r="A56" s="54">
        <v>51</v>
      </c>
      <c r="B56" s="57">
        <v>44525</v>
      </c>
      <c r="C56" s="58" t="s">
        <v>179</v>
      </c>
      <c r="D56" s="67">
        <v>148</v>
      </c>
      <c r="E56" s="66">
        <v>40</v>
      </c>
      <c r="F56" s="66">
        <v>40</v>
      </c>
      <c r="G56" s="60">
        <v>0</v>
      </c>
      <c r="H56" s="64">
        <v>1000</v>
      </c>
      <c r="I56" s="64">
        <v>1000</v>
      </c>
      <c r="J56" s="61">
        <v>0</v>
      </c>
      <c r="K56" s="68">
        <v>45694</v>
      </c>
      <c r="L56" s="71">
        <v>180</v>
      </c>
      <c r="M56" s="63">
        <f t="shared" si="4"/>
        <v>180000</v>
      </c>
      <c r="N56" s="71">
        <v>6595</v>
      </c>
      <c r="O56" s="62" t="s">
        <v>43</v>
      </c>
      <c r="P56" s="59" t="s">
        <v>163</v>
      </c>
      <c r="Q56" s="25"/>
    </row>
    <row r="57" spans="1:17" x14ac:dyDescent="0.25">
      <c r="A57" s="54">
        <v>52</v>
      </c>
      <c r="B57" s="57">
        <v>44525</v>
      </c>
      <c r="C57" s="58" t="s">
        <v>87</v>
      </c>
      <c r="D57" s="67">
        <v>149</v>
      </c>
      <c r="E57" s="66">
        <v>420</v>
      </c>
      <c r="F57" s="66">
        <v>420</v>
      </c>
      <c r="G57" s="60">
        <v>0</v>
      </c>
      <c r="H57" s="64">
        <v>10500</v>
      </c>
      <c r="I57" s="64">
        <v>10500</v>
      </c>
      <c r="J57" s="61">
        <v>0</v>
      </c>
      <c r="K57" s="68">
        <v>45691</v>
      </c>
      <c r="L57" s="71">
        <v>160</v>
      </c>
      <c r="M57" s="63">
        <f t="shared" si="4"/>
        <v>1680000</v>
      </c>
      <c r="N57" s="71">
        <v>6592</v>
      </c>
      <c r="O57" s="62" t="s">
        <v>43</v>
      </c>
      <c r="P57" s="59" t="s">
        <v>163</v>
      </c>
      <c r="Q57" s="25"/>
    </row>
    <row r="58" spans="1:17" x14ac:dyDescent="0.25">
      <c r="A58" s="54">
        <v>53</v>
      </c>
      <c r="B58" s="57">
        <v>44526</v>
      </c>
      <c r="C58" s="58" t="s">
        <v>84</v>
      </c>
      <c r="D58" s="67">
        <v>19</v>
      </c>
      <c r="E58" s="66">
        <v>200</v>
      </c>
      <c r="F58" s="66">
        <v>200</v>
      </c>
      <c r="G58" s="60">
        <v>0</v>
      </c>
      <c r="H58" s="64">
        <v>5000</v>
      </c>
      <c r="I58" s="64">
        <v>4980</v>
      </c>
      <c r="J58" s="61">
        <v>20</v>
      </c>
      <c r="K58" s="68">
        <v>45693</v>
      </c>
      <c r="L58" s="71">
        <v>107.5</v>
      </c>
      <c r="M58" s="63">
        <f t="shared" si="4"/>
        <v>535350</v>
      </c>
      <c r="N58" s="71">
        <v>6597</v>
      </c>
      <c r="O58" s="65" t="s">
        <v>180</v>
      </c>
      <c r="P58" s="59" t="s">
        <v>162</v>
      </c>
      <c r="Q58" s="25"/>
    </row>
    <row r="59" spans="1:17" x14ac:dyDescent="0.25">
      <c r="A59" s="54">
        <v>54</v>
      </c>
      <c r="B59" s="57">
        <v>44527</v>
      </c>
      <c r="C59" s="58" t="s">
        <v>181</v>
      </c>
      <c r="D59" s="67">
        <v>10218</v>
      </c>
      <c r="E59" s="66"/>
      <c r="F59" s="66"/>
      <c r="G59" s="60"/>
      <c r="H59" s="64">
        <v>504.2</v>
      </c>
      <c r="I59" s="64">
        <v>504.2</v>
      </c>
      <c r="J59" s="61">
        <v>0</v>
      </c>
      <c r="K59" s="69">
        <v>45688</v>
      </c>
      <c r="L59" s="66">
        <v>258</v>
      </c>
      <c r="M59" s="63">
        <f t="shared" si="4"/>
        <v>130083.59999999999</v>
      </c>
      <c r="N59" s="66">
        <v>6611</v>
      </c>
      <c r="O59" s="62" t="s">
        <v>182</v>
      </c>
      <c r="P59" s="59" t="s">
        <v>183</v>
      </c>
      <c r="Q59" s="67"/>
    </row>
    <row r="60" spans="1:17" x14ac:dyDescent="0.25">
      <c r="A60" s="54">
        <v>55</v>
      </c>
      <c r="B60" s="57">
        <v>44528</v>
      </c>
      <c r="C60" s="58" t="s">
        <v>84</v>
      </c>
      <c r="D60" s="25">
        <v>1824</v>
      </c>
      <c r="E60" s="24">
        <v>120</v>
      </c>
      <c r="F60" s="24">
        <v>120</v>
      </c>
      <c r="G60" s="8"/>
      <c r="H60" s="64">
        <f>E60*25</f>
        <v>3000</v>
      </c>
      <c r="I60" s="16">
        <v>2988</v>
      </c>
      <c r="J60" s="61">
        <f>H60-I60</f>
        <v>12</v>
      </c>
      <c r="K60" s="68">
        <v>45701</v>
      </c>
      <c r="L60" s="24">
        <v>107</v>
      </c>
      <c r="M60" s="63">
        <f t="shared" si="4"/>
        <v>319716</v>
      </c>
      <c r="N60" s="24">
        <v>6602</v>
      </c>
      <c r="O60" s="62" t="s">
        <v>20</v>
      </c>
      <c r="P60" s="7" t="s">
        <v>184</v>
      </c>
      <c r="Q60" s="25"/>
    </row>
    <row r="61" spans="1:17" x14ac:dyDescent="0.25">
      <c r="A61" s="54">
        <v>56</v>
      </c>
      <c r="B61" s="57">
        <v>44529</v>
      </c>
      <c r="C61" s="58" t="s">
        <v>87</v>
      </c>
      <c r="D61" s="67">
        <v>945</v>
      </c>
      <c r="E61" s="66">
        <v>200</v>
      </c>
      <c r="F61" s="66">
        <v>200</v>
      </c>
      <c r="G61" s="60"/>
      <c r="H61" s="64">
        <f>E61*25</f>
        <v>5000</v>
      </c>
      <c r="I61" s="64">
        <v>5000</v>
      </c>
      <c r="J61" s="61">
        <f t="shared" ref="J61:J62" si="7">H61-I61</f>
        <v>0</v>
      </c>
      <c r="K61" s="68">
        <v>45702</v>
      </c>
      <c r="L61" s="66">
        <v>162</v>
      </c>
      <c r="M61" s="63">
        <f t="shared" si="4"/>
        <v>810000</v>
      </c>
      <c r="N61" s="66">
        <v>6603</v>
      </c>
      <c r="O61" s="62" t="s">
        <v>90</v>
      </c>
      <c r="P61" s="59" t="s">
        <v>105</v>
      </c>
      <c r="Q61" s="67"/>
    </row>
    <row r="62" spans="1:17" x14ac:dyDescent="0.25">
      <c r="A62" s="54">
        <v>57</v>
      </c>
      <c r="B62" s="57">
        <v>44529</v>
      </c>
      <c r="C62" s="26" t="s">
        <v>35</v>
      </c>
      <c r="D62" s="25">
        <v>944</v>
      </c>
      <c r="E62" s="24">
        <v>20</v>
      </c>
      <c r="F62" s="24">
        <v>20</v>
      </c>
      <c r="G62" s="8"/>
      <c r="H62" s="64">
        <f>E62*25</f>
        <v>500</v>
      </c>
      <c r="I62" s="16">
        <v>500</v>
      </c>
      <c r="J62" s="61">
        <f t="shared" si="7"/>
        <v>0</v>
      </c>
      <c r="K62" s="68">
        <v>45703</v>
      </c>
      <c r="L62" s="24">
        <v>400</v>
      </c>
      <c r="M62" s="63">
        <f t="shared" si="4"/>
        <v>200000</v>
      </c>
      <c r="N62" s="24">
        <v>6607</v>
      </c>
      <c r="O62" s="62" t="s">
        <v>90</v>
      </c>
      <c r="P62" s="59" t="s">
        <v>105</v>
      </c>
      <c r="Q62" s="25"/>
    </row>
    <row r="63" spans="1:17" x14ac:dyDescent="0.25">
      <c r="A63" s="27"/>
      <c r="B63" s="28"/>
      <c r="C63" s="29"/>
      <c r="D63" s="30"/>
      <c r="E63" s="31"/>
      <c r="F63" s="31"/>
      <c r="G63" s="34">
        <f>SUM(G6:G54)</f>
        <v>0</v>
      </c>
      <c r="H63" s="32"/>
      <c r="I63" s="32"/>
      <c r="J63" s="32">
        <f>SUM(J6:J54)</f>
        <v>183</v>
      </c>
      <c r="K63" s="32"/>
      <c r="L63" s="32"/>
      <c r="M63" s="32">
        <f>SUM(M6:M52)</f>
        <v>30108994</v>
      </c>
      <c r="N63" s="32"/>
      <c r="O63" s="32"/>
      <c r="P63" s="32"/>
      <c r="Q63" s="25"/>
    </row>
  </sheetData>
  <autoFilter ref="C1:C63"/>
  <mergeCells count="4">
    <mergeCell ref="A1:Q1"/>
    <mergeCell ref="A2:Q2"/>
    <mergeCell ref="A3:Q3"/>
    <mergeCell ref="A4: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"/>
  <sheetViews>
    <sheetView workbookViewId="0">
      <selection activeCell="C51" sqref="C51"/>
    </sheetView>
  </sheetViews>
  <sheetFormatPr defaultRowHeight="15" x14ac:dyDescent="0.25"/>
  <cols>
    <col min="1" max="1" width="3" bestFit="1" customWidth="1"/>
    <col min="2" max="2" width="12" bestFit="1" customWidth="1"/>
    <col min="3" max="3" width="33.140625" bestFit="1" customWidth="1"/>
    <col min="4" max="4" width="7.5703125" bestFit="1" customWidth="1"/>
    <col min="5" max="6" width="8.140625" bestFit="1" customWidth="1"/>
    <col min="7" max="7" width="6.5703125" bestFit="1" customWidth="1"/>
    <col min="9" max="9" width="8" bestFit="1" customWidth="1"/>
    <col min="10" max="10" width="8.7109375" bestFit="1" customWidth="1"/>
    <col min="11" max="11" width="12.7109375" bestFit="1" customWidth="1"/>
    <col min="12" max="12" width="8" bestFit="1" customWidth="1"/>
    <col min="13" max="13" width="10.5703125" customWidth="1"/>
    <col min="14" max="14" width="10.140625" bestFit="1" customWidth="1"/>
    <col min="15" max="15" width="21.42578125" bestFit="1" customWidth="1"/>
    <col min="16" max="16" width="18.85546875" bestFit="1" customWidth="1"/>
  </cols>
  <sheetData>
    <row r="1" spans="1:17" ht="21" x14ac:dyDescent="0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1:17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</row>
    <row r="3" spans="1:17" ht="18.75" x14ac:dyDescent="0.25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</row>
    <row r="4" spans="1:17" ht="16.5" thickBot="1" x14ac:dyDescent="0.3">
      <c r="A4" s="204" t="s">
        <v>242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</row>
    <row r="5" spans="1:17" ht="30.75" thickBot="1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2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3" t="s">
        <v>19</v>
      </c>
    </row>
    <row r="6" spans="1:17" x14ac:dyDescent="0.25">
      <c r="A6" s="54">
        <v>1</v>
      </c>
      <c r="B6" s="21">
        <v>44531</v>
      </c>
      <c r="C6" s="18" t="s">
        <v>87</v>
      </c>
      <c r="D6" s="15">
        <v>530</v>
      </c>
      <c r="E6" s="15">
        <v>400</v>
      </c>
      <c r="F6" s="15">
        <v>400</v>
      </c>
      <c r="G6" s="64">
        <f>E6-F6</f>
        <v>0</v>
      </c>
      <c r="H6" s="64">
        <f>E6*25</f>
        <v>10000</v>
      </c>
      <c r="I6" s="64">
        <v>10000</v>
      </c>
      <c r="J6" s="22">
        <f t="shared" ref="J6:J18" si="0">H6-I6</f>
        <v>0</v>
      </c>
      <c r="K6" s="68">
        <v>45705</v>
      </c>
      <c r="L6" s="120">
        <v>155</v>
      </c>
      <c r="M6" s="55">
        <f>I6*L6</f>
        <v>1550000</v>
      </c>
      <c r="N6" s="120">
        <v>6608</v>
      </c>
      <c r="O6" s="62" t="s">
        <v>27</v>
      </c>
      <c r="P6" s="15" t="s">
        <v>177</v>
      </c>
      <c r="Q6" s="65"/>
    </row>
    <row r="7" spans="1:17" x14ac:dyDescent="0.25">
      <c r="A7" s="54">
        <v>2</v>
      </c>
      <c r="B7" s="21">
        <v>44531</v>
      </c>
      <c r="C7" s="18" t="s">
        <v>84</v>
      </c>
      <c r="D7" s="15">
        <v>1829</v>
      </c>
      <c r="E7" s="15">
        <v>120</v>
      </c>
      <c r="F7" s="15">
        <v>120</v>
      </c>
      <c r="G7" s="64">
        <f t="shared" ref="G7:G49" si="1">E7-F7</f>
        <v>0</v>
      </c>
      <c r="H7" s="64">
        <f t="shared" ref="H7:H49" si="2">E7*25</f>
        <v>3000</v>
      </c>
      <c r="I7" s="64">
        <v>2988</v>
      </c>
      <c r="J7" s="64">
        <f t="shared" si="0"/>
        <v>12</v>
      </c>
      <c r="K7" s="17">
        <v>45706</v>
      </c>
      <c r="L7" s="50">
        <v>106.5</v>
      </c>
      <c r="M7" s="55">
        <f t="shared" ref="M7:M49" si="3">I7*L7</f>
        <v>318222</v>
      </c>
      <c r="N7" s="50">
        <v>6609</v>
      </c>
      <c r="O7" s="62" t="s">
        <v>20</v>
      </c>
      <c r="P7" s="15" t="s">
        <v>240</v>
      </c>
      <c r="Q7" s="56"/>
    </row>
    <row r="8" spans="1:17" x14ac:dyDescent="0.25">
      <c r="A8" s="54">
        <v>3</v>
      </c>
      <c r="B8" s="21">
        <v>44532</v>
      </c>
      <c r="C8" s="18" t="s">
        <v>87</v>
      </c>
      <c r="D8" s="65">
        <v>531</v>
      </c>
      <c r="E8" s="15">
        <v>300</v>
      </c>
      <c r="F8" s="15">
        <v>300</v>
      </c>
      <c r="G8" s="64">
        <f t="shared" si="1"/>
        <v>0</v>
      </c>
      <c r="H8" s="64">
        <f t="shared" si="2"/>
        <v>7500</v>
      </c>
      <c r="I8" s="60">
        <v>7500</v>
      </c>
      <c r="J8" s="64">
        <f t="shared" si="0"/>
        <v>0</v>
      </c>
      <c r="K8" s="68">
        <v>45705</v>
      </c>
      <c r="L8" s="50">
        <v>155</v>
      </c>
      <c r="M8" s="55">
        <f t="shared" si="3"/>
        <v>1162500</v>
      </c>
      <c r="N8" s="50">
        <v>6610</v>
      </c>
      <c r="O8" s="62" t="s">
        <v>27</v>
      </c>
      <c r="P8" s="59" t="s">
        <v>142</v>
      </c>
      <c r="Q8" s="65"/>
    </row>
    <row r="9" spans="1:17" x14ac:dyDescent="0.25">
      <c r="A9" s="54">
        <v>4</v>
      </c>
      <c r="B9" s="21">
        <v>44532</v>
      </c>
      <c r="C9" s="18" t="s">
        <v>84</v>
      </c>
      <c r="D9" s="65">
        <v>20</v>
      </c>
      <c r="E9" s="15">
        <v>160</v>
      </c>
      <c r="F9" s="15">
        <v>160</v>
      </c>
      <c r="G9" s="64">
        <f t="shared" si="1"/>
        <v>0</v>
      </c>
      <c r="H9" s="64">
        <f t="shared" si="2"/>
        <v>4000</v>
      </c>
      <c r="I9" s="60">
        <v>3984</v>
      </c>
      <c r="J9" s="64">
        <f t="shared" si="0"/>
        <v>16</v>
      </c>
      <c r="K9" s="68">
        <v>45716</v>
      </c>
      <c r="L9" s="50">
        <v>106.5</v>
      </c>
      <c r="M9" s="55">
        <f t="shared" si="3"/>
        <v>424296</v>
      </c>
      <c r="N9" s="50">
        <v>6620</v>
      </c>
      <c r="O9" s="65" t="s">
        <v>92</v>
      </c>
      <c r="P9" s="59" t="s">
        <v>241</v>
      </c>
      <c r="Q9" s="65"/>
    </row>
    <row r="10" spans="1:17" x14ac:dyDescent="0.25">
      <c r="A10" s="54">
        <v>5</v>
      </c>
      <c r="B10" s="21">
        <v>44534</v>
      </c>
      <c r="C10" s="18" t="s">
        <v>84</v>
      </c>
      <c r="D10" s="65">
        <v>1834</v>
      </c>
      <c r="E10" s="15">
        <v>120</v>
      </c>
      <c r="F10" s="15">
        <v>120</v>
      </c>
      <c r="G10" s="64">
        <f t="shared" si="1"/>
        <v>0</v>
      </c>
      <c r="H10" s="60">
        <f t="shared" si="2"/>
        <v>3000</v>
      </c>
      <c r="I10" s="64">
        <v>2988</v>
      </c>
      <c r="J10" s="60">
        <f t="shared" si="0"/>
        <v>12</v>
      </c>
      <c r="K10" s="17">
        <v>45706</v>
      </c>
      <c r="L10" s="50">
        <v>106.5</v>
      </c>
      <c r="M10" s="63">
        <f t="shared" si="3"/>
        <v>318222</v>
      </c>
      <c r="N10" s="50">
        <v>6612</v>
      </c>
      <c r="O10" s="62" t="s">
        <v>20</v>
      </c>
      <c r="P10" s="59" t="s">
        <v>128</v>
      </c>
      <c r="Q10" s="65"/>
    </row>
    <row r="11" spans="1:17" x14ac:dyDescent="0.25">
      <c r="A11" s="54">
        <v>6</v>
      </c>
      <c r="B11" s="21">
        <v>44536</v>
      </c>
      <c r="C11" s="18" t="s">
        <v>87</v>
      </c>
      <c r="D11" s="65">
        <v>1904</v>
      </c>
      <c r="E11" s="15">
        <v>320</v>
      </c>
      <c r="F11" s="15">
        <v>320</v>
      </c>
      <c r="G11" s="64">
        <f t="shared" si="1"/>
        <v>0</v>
      </c>
      <c r="H11" s="60">
        <f t="shared" si="2"/>
        <v>8000</v>
      </c>
      <c r="I11" s="64">
        <v>8000</v>
      </c>
      <c r="J11" s="60">
        <f t="shared" si="0"/>
        <v>0</v>
      </c>
      <c r="K11" s="68">
        <v>45707</v>
      </c>
      <c r="L11" s="50">
        <v>157.5</v>
      </c>
      <c r="M11" s="63">
        <f t="shared" si="3"/>
        <v>1260000</v>
      </c>
      <c r="N11" s="50">
        <v>6615</v>
      </c>
      <c r="O11" s="62" t="s">
        <v>20</v>
      </c>
      <c r="P11" s="59" t="s">
        <v>112</v>
      </c>
      <c r="Q11" s="65"/>
    </row>
    <row r="12" spans="1:17" x14ac:dyDescent="0.25">
      <c r="A12" s="54">
        <v>7</v>
      </c>
      <c r="B12" s="21">
        <v>44537</v>
      </c>
      <c r="C12" s="18" t="s">
        <v>87</v>
      </c>
      <c r="D12" s="65">
        <v>1907</v>
      </c>
      <c r="E12" s="15">
        <v>240</v>
      </c>
      <c r="F12" s="15">
        <v>240</v>
      </c>
      <c r="G12" s="64">
        <f t="shared" si="1"/>
        <v>0</v>
      </c>
      <c r="H12" s="60">
        <f t="shared" si="2"/>
        <v>6000</v>
      </c>
      <c r="I12" s="64">
        <v>6000</v>
      </c>
      <c r="J12" s="61">
        <f t="shared" si="0"/>
        <v>0</v>
      </c>
      <c r="K12" s="122">
        <v>4570745711</v>
      </c>
      <c r="L12" s="50">
        <v>157.5</v>
      </c>
      <c r="M12" s="63">
        <f t="shared" si="3"/>
        <v>945000</v>
      </c>
      <c r="N12" s="123">
        <v>66186619</v>
      </c>
      <c r="O12" s="62" t="s">
        <v>20</v>
      </c>
      <c r="P12" s="59" t="s">
        <v>100</v>
      </c>
      <c r="Q12" s="65"/>
    </row>
    <row r="13" spans="1:17" x14ac:dyDescent="0.25">
      <c r="A13" s="54">
        <v>8</v>
      </c>
      <c r="B13" s="21">
        <v>44537</v>
      </c>
      <c r="C13" s="18" t="s">
        <v>84</v>
      </c>
      <c r="D13" s="65">
        <v>21</v>
      </c>
      <c r="E13" s="15">
        <v>200</v>
      </c>
      <c r="F13" s="15">
        <v>200</v>
      </c>
      <c r="G13" s="64">
        <f t="shared" si="1"/>
        <v>0</v>
      </c>
      <c r="H13" s="60">
        <f t="shared" si="2"/>
        <v>5000</v>
      </c>
      <c r="I13" s="64">
        <v>4980</v>
      </c>
      <c r="J13" s="61">
        <f t="shared" si="0"/>
        <v>20</v>
      </c>
      <c r="K13" s="68">
        <v>45716</v>
      </c>
      <c r="L13" s="50">
        <v>106.5</v>
      </c>
      <c r="M13" s="63">
        <f t="shared" si="3"/>
        <v>530370</v>
      </c>
      <c r="N13" s="50">
        <v>6621</v>
      </c>
      <c r="O13" s="65" t="s">
        <v>92</v>
      </c>
      <c r="P13" s="59" t="s">
        <v>224</v>
      </c>
      <c r="Q13" s="65"/>
    </row>
    <row r="14" spans="1:17" x14ac:dyDescent="0.25">
      <c r="A14" s="54">
        <v>9</v>
      </c>
      <c r="B14" s="21">
        <v>44537</v>
      </c>
      <c r="C14" s="58" t="s">
        <v>243</v>
      </c>
      <c r="D14" s="65">
        <v>421</v>
      </c>
      <c r="E14" s="15">
        <v>10</v>
      </c>
      <c r="F14" s="15">
        <v>10</v>
      </c>
      <c r="G14" s="60">
        <f t="shared" si="1"/>
        <v>0</v>
      </c>
      <c r="H14" s="60">
        <f>E14*50</f>
        <v>500</v>
      </c>
      <c r="I14" s="64">
        <v>500</v>
      </c>
      <c r="J14" s="61">
        <f t="shared" si="0"/>
        <v>0</v>
      </c>
      <c r="K14" s="68">
        <v>45718</v>
      </c>
      <c r="L14" s="50">
        <v>262</v>
      </c>
      <c r="M14" s="63">
        <f t="shared" si="3"/>
        <v>131000</v>
      </c>
      <c r="N14" s="50">
        <v>6624</v>
      </c>
      <c r="O14" s="62" t="s">
        <v>50</v>
      </c>
      <c r="P14" s="59" t="s">
        <v>244</v>
      </c>
      <c r="Q14" s="65"/>
    </row>
    <row r="15" spans="1:17" x14ac:dyDescent="0.25">
      <c r="A15" s="54">
        <v>10</v>
      </c>
      <c r="B15" s="21">
        <v>44538</v>
      </c>
      <c r="C15" s="58" t="s">
        <v>143</v>
      </c>
      <c r="D15" s="65">
        <v>156</v>
      </c>
      <c r="E15" s="15">
        <v>40</v>
      </c>
      <c r="F15" s="15">
        <v>40</v>
      </c>
      <c r="G15" s="60">
        <f t="shared" si="1"/>
        <v>0</v>
      </c>
      <c r="H15" s="60">
        <f>E15*25</f>
        <v>1000</v>
      </c>
      <c r="I15" s="64">
        <v>1000</v>
      </c>
      <c r="J15" s="61">
        <f t="shared" si="0"/>
        <v>0</v>
      </c>
      <c r="K15" s="68">
        <v>45717</v>
      </c>
      <c r="L15" s="50">
        <v>170</v>
      </c>
      <c r="M15" s="63">
        <f t="shared" si="3"/>
        <v>170000</v>
      </c>
      <c r="N15" s="50">
        <v>6623</v>
      </c>
      <c r="O15" s="62" t="s">
        <v>43</v>
      </c>
      <c r="P15" s="59" t="s">
        <v>245</v>
      </c>
      <c r="Q15" s="65"/>
    </row>
    <row r="16" spans="1:17" x14ac:dyDescent="0.25">
      <c r="A16" s="54">
        <v>12</v>
      </c>
      <c r="B16" s="21">
        <v>44539</v>
      </c>
      <c r="C16" s="18" t="s">
        <v>84</v>
      </c>
      <c r="D16" s="65">
        <v>22</v>
      </c>
      <c r="E16" s="15">
        <v>200</v>
      </c>
      <c r="F16" s="15">
        <v>200</v>
      </c>
      <c r="G16" s="60">
        <f t="shared" si="1"/>
        <v>0</v>
      </c>
      <c r="H16" s="64">
        <f>E16*25</f>
        <v>5000</v>
      </c>
      <c r="I16" s="64">
        <v>4980</v>
      </c>
      <c r="J16" s="61">
        <f t="shared" si="0"/>
        <v>20</v>
      </c>
      <c r="K16" s="68">
        <v>45716</v>
      </c>
      <c r="L16" s="50">
        <v>106.5</v>
      </c>
      <c r="M16" s="63">
        <f t="shared" si="3"/>
        <v>530370</v>
      </c>
      <c r="N16" s="50">
        <v>6622</v>
      </c>
      <c r="O16" s="65" t="s">
        <v>92</v>
      </c>
      <c r="P16" s="15" t="s">
        <v>89</v>
      </c>
      <c r="Q16" s="65"/>
    </row>
    <row r="17" spans="1:17" x14ac:dyDescent="0.25">
      <c r="A17" s="54">
        <v>13</v>
      </c>
      <c r="B17" s="21">
        <v>44538</v>
      </c>
      <c r="C17" s="58" t="s">
        <v>167</v>
      </c>
      <c r="D17" s="65">
        <v>81221</v>
      </c>
      <c r="E17" s="15">
        <v>200</v>
      </c>
      <c r="F17" s="15">
        <v>200</v>
      </c>
      <c r="G17" s="60">
        <f t="shared" si="1"/>
        <v>0</v>
      </c>
      <c r="H17" s="64">
        <f>E17*25</f>
        <v>5000</v>
      </c>
      <c r="I17" s="64">
        <v>5000</v>
      </c>
      <c r="J17" s="61">
        <f t="shared" si="0"/>
        <v>0</v>
      </c>
      <c r="K17" s="68">
        <v>45719</v>
      </c>
      <c r="L17" s="50">
        <v>175</v>
      </c>
      <c r="M17" s="63">
        <f t="shared" si="3"/>
        <v>875000</v>
      </c>
      <c r="N17" s="50">
        <v>6625</v>
      </c>
      <c r="O17" s="62" t="s">
        <v>182</v>
      </c>
      <c r="P17" s="15" t="s">
        <v>150</v>
      </c>
      <c r="Q17" s="65"/>
    </row>
    <row r="18" spans="1:17" ht="13.5" customHeight="1" x14ac:dyDescent="0.25">
      <c r="A18" s="54">
        <v>14</v>
      </c>
      <c r="B18" s="21">
        <v>44541</v>
      </c>
      <c r="C18" s="18" t="s">
        <v>87</v>
      </c>
      <c r="D18" s="65">
        <v>1914</v>
      </c>
      <c r="E18" s="15">
        <v>160</v>
      </c>
      <c r="F18" s="15">
        <v>160</v>
      </c>
      <c r="G18" s="60">
        <f t="shared" si="1"/>
        <v>0</v>
      </c>
      <c r="H18" s="64">
        <f>E18*25</f>
        <v>4000</v>
      </c>
      <c r="I18" s="64">
        <v>4000</v>
      </c>
      <c r="J18" s="61">
        <f t="shared" si="0"/>
        <v>0</v>
      </c>
      <c r="K18" s="68">
        <v>45725</v>
      </c>
      <c r="L18" s="50">
        <v>157</v>
      </c>
      <c r="M18" s="63">
        <f t="shared" si="3"/>
        <v>628000</v>
      </c>
      <c r="N18" s="50">
        <v>6629</v>
      </c>
      <c r="O18" s="62" t="s">
        <v>20</v>
      </c>
      <c r="P18" s="15" t="s">
        <v>100</v>
      </c>
      <c r="Q18" s="65"/>
    </row>
    <row r="19" spans="1:17" x14ac:dyDescent="0.25">
      <c r="A19" s="54">
        <v>15</v>
      </c>
      <c r="B19" s="21">
        <v>44542</v>
      </c>
      <c r="C19" s="58" t="s">
        <v>84</v>
      </c>
      <c r="D19" s="65">
        <v>16</v>
      </c>
      <c r="E19" s="15">
        <v>160</v>
      </c>
      <c r="F19" s="15">
        <v>160</v>
      </c>
      <c r="G19" s="60">
        <f t="shared" si="1"/>
        <v>0</v>
      </c>
      <c r="H19" s="64">
        <f t="shared" si="2"/>
        <v>4000</v>
      </c>
      <c r="I19" s="64">
        <v>3984</v>
      </c>
      <c r="J19" s="61">
        <f t="shared" ref="J19:J49" si="4">H19-I19</f>
        <v>16</v>
      </c>
      <c r="K19" s="68">
        <v>45656</v>
      </c>
      <c r="L19" s="50">
        <v>108</v>
      </c>
      <c r="M19" s="63">
        <f t="shared" si="3"/>
        <v>430272</v>
      </c>
      <c r="N19" s="50">
        <v>6544</v>
      </c>
      <c r="O19" s="65" t="s">
        <v>92</v>
      </c>
      <c r="P19" s="15" t="s">
        <v>135</v>
      </c>
      <c r="Q19" s="65"/>
    </row>
    <row r="20" spans="1:17" x14ac:dyDescent="0.25">
      <c r="A20" s="54">
        <v>15</v>
      </c>
      <c r="B20" s="21">
        <v>44542</v>
      </c>
      <c r="C20" s="58" t="s">
        <v>246</v>
      </c>
      <c r="D20" s="65">
        <v>1915</v>
      </c>
      <c r="E20" s="15">
        <v>80</v>
      </c>
      <c r="F20" s="15">
        <v>80</v>
      </c>
      <c r="G20" s="60">
        <f t="shared" si="1"/>
        <v>0</v>
      </c>
      <c r="H20" s="64">
        <f t="shared" si="2"/>
        <v>2000</v>
      </c>
      <c r="I20" s="64">
        <v>2000</v>
      </c>
      <c r="J20" s="61">
        <f t="shared" si="4"/>
        <v>0</v>
      </c>
      <c r="K20" s="68">
        <v>45726</v>
      </c>
      <c r="L20" s="50">
        <v>194</v>
      </c>
      <c r="M20" s="63">
        <f t="shared" si="3"/>
        <v>388000</v>
      </c>
      <c r="N20" s="50">
        <v>6630</v>
      </c>
      <c r="O20" s="62" t="s">
        <v>20</v>
      </c>
      <c r="P20" s="15" t="s">
        <v>128</v>
      </c>
      <c r="Q20" s="65"/>
    </row>
    <row r="21" spans="1:17" x14ac:dyDescent="0.25">
      <c r="A21" s="54">
        <v>16</v>
      </c>
      <c r="B21" s="21">
        <v>44544</v>
      </c>
      <c r="C21" s="58" t="s">
        <v>246</v>
      </c>
      <c r="D21" s="65">
        <v>23</v>
      </c>
      <c r="E21" s="15">
        <v>120</v>
      </c>
      <c r="F21" s="15">
        <v>120</v>
      </c>
      <c r="G21" s="60">
        <f t="shared" si="1"/>
        <v>0</v>
      </c>
      <c r="H21" s="64">
        <f t="shared" si="2"/>
        <v>3000</v>
      </c>
      <c r="I21" s="64">
        <v>3000</v>
      </c>
      <c r="J21" s="61">
        <f t="shared" si="4"/>
        <v>0</v>
      </c>
      <c r="K21" s="68">
        <v>45727</v>
      </c>
      <c r="L21" s="50">
        <v>194.5</v>
      </c>
      <c r="M21" s="63">
        <f t="shared" si="3"/>
        <v>583500</v>
      </c>
      <c r="N21" s="50">
        <v>6631</v>
      </c>
      <c r="O21" s="65" t="s">
        <v>92</v>
      </c>
      <c r="P21" s="15" t="s">
        <v>247</v>
      </c>
      <c r="Q21" s="65"/>
    </row>
    <row r="22" spans="1:17" x14ac:dyDescent="0.25">
      <c r="A22" s="54">
        <v>17</v>
      </c>
      <c r="B22" s="21">
        <v>44544</v>
      </c>
      <c r="C22" s="18" t="s">
        <v>84</v>
      </c>
      <c r="D22" s="65">
        <v>23</v>
      </c>
      <c r="E22" s="15">
        <v>160</v>
      </c>
      <c r="F22" s="15">
        <v>160</v>
      </c>
      <c r="G22" s="60">
        <f t="shared" si="1"/>
        <v>0</v>
      </c>
      <c r="H22" s="64">
        <f t="shared" si="2"/>
        <v>4000</v>
      </c>
      <c r="I22" s="64">
        <v>3981</v>
      </c>
      <c r="J22" s="61">
        <f t="shared" si="4"/>
        <v>19</v>
      </c>
      <c r="K22" s="68">
        <v>45728</v>
      </c>
      <c r="L22" s="50">
        <v>106</v>
      </c>
      <c r="M22" s="63">
        <f t="shared" si="3"/>
        <v>421986</v>
      </c>
      <c r="N22" s="50">
        <v>6632</v>
      </c>
      <c r="O22" s="65" t="s">
        <v>92</v>
      </c>
      <c r="P22" s="15" t="s">
        <v>247</v>
      </c>
      <c r="Q22" s="65"/>
    </row>
    <row r="23" spans="1:17" x14ac:dyDescent="0.25">
      <c r="A23" s="54">
        <v>18</v>
      </c>
      <c r="B23" s="21">
        <v>44545</v>
      </c>
      <c r="C23" s="18" t="s">
        <v>87</v>
      </c>
      <c r="D23" s="65">
        <v>1837</v>
      </c>
      <c r="E23" s="15">
        <v>80</v>
      </c>
      <c r="F23" s="15">
        <v>80</v>
      </c>
      <c r="G23" s="60">
        <f t="shared" si="1"/>
        <v>0</v>
      </c>
      <c r="H23" s="64">
        <f t="shared" si="2"/>
        <v>2000</v>
      </c>
      <c r="I23" s="64">
        <v>2000</v>
      </c>
      <c r="J23" s="61">
        <f t="shared" si="4"/>
        <v>0</v>
      </c>
      <c r="K23" s="68">
        <v>45730</v>
      </c>
      <c r="L23" s="50">
        <v>159</v>
      </c>
      <c r="M23" s="63">
        <f t="shared" si="3"/>
        <v>318000</v>
      </c>
      <c r="N23" s="50">
        <v>6639</v>
      </c>
      <c r="O23" s="62" t="s">
        <v>20</v>
      </c>
      <c r="P23" s="15" t="s">
        <v>152</v>
      </c>
      <c r="Q23" s="65"/>
    </row>
    <row r="24" spans="1:17" x14ac:dyDescent="0.25">
      <c r="A24" s="54">
        <v>19</v>
      </c>
      <c r="B24" s="21">
        <v>44545</v>
      </c>
      <c r="C24" s="18" t="s">
        <v>248</v>
      </c>
      <c r="D24" s="65">
        <v>1087</v>
      </c>
      <c r="E24" s="15">
        <v>40</v>
      </c>
      <c r="F24" s="15">
        <v>40</v>
      </c>
      <c r="G24" s="60">
        <f t="shared" si="1"/>
        <v>0</v>
      </c>
      <c r="H24" s="64">
        <f t="shared" si="2"/>
        <v>1000</v>
      </c>
      <c r="I24" s="64">
        <v>1000</v>
      </c>
      <c r="J24" s="61">
        <f t="shared" si="4"/>
        <v>0</v>
      </c>
      <c r="K24" s="68">
        <v>45729</v>
      </c>
      <c r="L24" s="50">
        <v>245</v>
      </c>
      <c r="M24" s="63">
        <f t="shared" si="3"/>
        <v>245000</v>
      </c>
      <c r="N24" s="50">
        <v>6637</v>
      </c>
      <c r="O24" s="65" t="s">
        <v>157</v>
      </c>
      <c r="P24" s="15" t="s">
        <v>135</v>
      </c>
      <c r="Q24" s="65"/>
    </row>
    <row r="25" spans="1:17" x14ac:dyDescent="0.25">
      <c r="A25" s="54">
        <v>20</v>
      </c>
      <c r="B25" s="21">
        <v>44545</v>
      </c>
      <c r="C25" s="58" t="s">
        <v>246</v>
      </c>
      <c r="D25" s="65">
        <v>24</v>
      </c>
      <c r="E25" s="15">
        <v>80</v>
      </c>
      <c r="F25" s="15">
        <v>80</v>
      </c>
      <c r="G25" s="60">
        <f t="shared" si="1"/>
        <v>0</v>
      </c>
      <c r="H25" s="64">
        <f t="shared" si="2"/>
        <v>2000</v>
      </c>
      <c r="I25" s="64">
        <v>2000</v>
      </c>
      <c r="J25" s="61">
        <f t="shared" si="4"/>
        <v>0</v>
      </c>
      <c r="K25" s="68">
        <v>45734</v>
      </c>
      <c r="L25" s="50">
        <v>194.5</v>
      </c>
      <c r="M25" s="63">
        <f t="shared" si="3"/>
        <v>389000</v>
      </c>
      <c r="N25" s="50">
        <v>6656</v>
      </c>
      <c r="O25" s="65" t="s">
        <v>92</v>
      </c>
      <c r="P25" s="15" t="s">
        <v>135</v>
      </c>
      <c r="Q25" s="65"/>
    </row>
    <row r="26" spans="1:17" x14ac:dyDescent="0.25">
      <c r="A26" s="54">
        <v>21</v>
      </c>
      <c r="B26" s="21">
        <v>44545</v>
      </c>
      <c r="C26" s="58" t="s">
        <v>143</v>
      </c>
      <c r="D26" s="65">
        <v>24</v>
      </c>
      <c r="E26" s="15">
        <v>40</v>
      </c>
      <c r="F26" s="15">
        <v>40</v>
      </c>
      <c r="G26" s="60">
        <f t="shared" si="1"/>
        <v>0</v>
      </c>
      <c r="H26" s="64">
        <f t="shared" si="2"/>
        <v>1000</v>
      </c>
      <c r="I26" s="64">
        <v>1000</v>
      </c>
      <c r="J26" s="61">
        <f t="shared" si="4"/>
        <v>0</v>
      </c>
      <c r="K26" s="68">
        <v>45736</v>
      </c>
      <c r="L26" s="50">
        <v>160</v>
      </c>
      <c r="M26" s="63">
        <f t="shared" si="3"/>
        <v>160000</v>
      </c>
      <c r="N26" s="50">
        <v>6643</v>
      </c>
      <c r="O26" s="65" t="s">
        <v>92</v>
      </c>
      <c r="P26" s="15" t="s">
        <v>135</v>
      </c>
      <c r="Q26" s="65"/>
    </row>
    <row r="27" spans="1:17" x14ac:dyDescent="0.25">
      <c r="A27" s="54">
        <v>22</v>
      </c>
      <c r="B27" s="21">
        <v>44544</v>
      </c>
      <c r="C27" s="18" t="s">
        <v>87</v>
      </c>
      <c r="D27" s="65">
        <v>1836</v>
      </c>
      <c r="E27" s="15">
        <v>100</v>
      </c>
      <c r="F27" s="15">
        <v>100</v>
      </c>
      <c r="G27" s="60">
        <f t="shared" si="1"/>
        <v>0</v>
      </c>
      <c r="H27" s="64">
        <f t="shared" si="2"/>
        <v>2500</v>
      </c>
      <c r="I27" s="64">
        <v>2500</v>
      </c>
      <c r="J27" s="61">
        <f t="shared" si="4"/>
        <v>0</v>
      </c>
      <c r="K27" s="68">
        <v>45731</v>
      </c>
      <c r="L27" s="50">
        <v>157</v>
      </c>
      <c r="M27" s="63">
        <f t="shared" si="3"/>
        <v>392500</v>
      </c>
      <c r="N27" s="50">
        <v>6638</v>
      </c>
      <c r="O27" s="62" t="s">
        <v>20</v>
      </c>
      <c r="P27" s="15" t="s">
        <v>154</v>
      </c>
      <c r="Q27" s="65"/>
    </row>
    <row r="28" spans="1:17" x14ac:dyDescent="0.25">
      <c r="A28" s="54">
        <v>23</v>
      </c>
      <c r="B28" s="21">
        <v>44546</v>
      </c>
      <c r="C28" s="58" t="s">
        <v>246</v>
      </c>
      <c r="D28" s="65">
        <v>25</v>
      </c>
      <c r="E28" s="15">
        <v>124</v>
      </c>
      <c r="F28" s="15">
        <v>124</v>
      </c>
      <c r="G28" s="60">
        <f t="shared" si="1"/>
        <v>0</v>
      </c>
      <c r="H28" s="64">
        <f t="shared" si="2"/>
        <v>3100</v>
      </c>
      <c r="I28" s="64">
        <v>3100</v>
      </c>
      <c r="J28" s="61">
        <f t="shared" si="4"/>
        <v>0</v>
      </c>
      <c r="K28" s="68">
        <v>45735</v>
      </c>
      <c r="L28" s="50">
        <v>193.5</v>
      </c>
      <c r="M28" s="63">
        <f t="shared" si="3"/>
        <v>599850</v>
      </c>
      <c r="N28" s="50">
        <v>6644</v>
      </c>
      <c r="O28" s="65" t="s">
        <v>92</v>
      </c>
      <c r="P28" s="15" t="s">
        <v>249</v>
      </c>
      <c r="Q28" s="65"/>
    </row>
    <row r="29" spans="1:17" x14ac:dyDescent="0.25">
      <c r="A29" s="54">
        <v>24</v>
      </c>
      <c r="B29" s="21">
        <v>44551</v>
      </c>
      <c r="C29" s="18" t="s">
        <v>87</v>
      </c>
      <c r="D29" s="65">
        <v>532</v>
      </c>
      <c r="E29" s="15">
        <v>120</v>
      </c>
      <c r="F29" s="15">
        <v>120</v>
      </c>
      <c r="G29" s="60">
        <f t="shared" si="1"/>
        <v>0</v>
      </c>
      <c r="H29" s="64">
        <f t="shared" si="2"/>
        <v>3000</v>
      </c>
      <c r="I29" s="64">
        <v>3000</v>
      </c>
      <c r="J29" s="61">
        <f t="shared" si="4"/>
        <v>0</v>
      </c>
      <c r="K29" s="126">
        <v>45705</v>
      </c>
      <c r="L29" s="50">
        <v>155</v>
      </c>
      <c r="M29" s="63">
        <f t="shared" si="3"/>
        <v>465000</v>
      </c>
      <c r="N29" s="50">
        <v>6663</v>
      </c>
      <c r="O29" s="62" t="s">
        <v>27</v>
      </c>
      <c r="P29" s="15" t="s">
        <v>245</v>
      </c>
      <c r="Q29" s="65"/>
    </row>
    <row r="30" spans="1:17" x14ac:dyDescent="0.25">
      <c r="A30" s="54">
        <v>25</v>
      </c>
      <c r="B30" s="21">
        <v>44553</v>
      </c>
      <c r="C30" s="58" t="s">
        <v>246</v>
      </c>
      <c r="D30" s="65">
        <v>403</v>
      </c>
      <c r="E30" s="15">
        <v>104</v>
      </c>
      <c r="F30" s="15">
        <v>104</v>
      </c>
      <c r="G30" s="60">
        <f t="shared" si="1"/>
        <v>0</v>
      </c>
      <c r="H30" s="64">
        <f t="shared" si="2"/>
        <v>2600</v>
      </c>
      <c r="I30" s="64">
        <v>2600</v>
      </c>
      <c r="J30" s="61">
        <f t="shared" si="4"/>
        <v>0</v>
      </c>
      <c r="K30" s="68">
        <v>45746</v>
      </c>
      <c r="L30" s="50">
        <v>189</v>
      </c>
      <c r="M30" s="63">
        <f t="shared" si="3"/>
        <v>491400</v>
      </c>
      <c r="N30" s="50">
        <v>6653</v>
      </c>
      <c r="O30" s="62" t="s">
        <v>27</v>
      </c>
      <c r="P30" s="15" t="s">
        <v>250</v>
      </c>
      <c r="Q30" s="65"/>
    </row>
    <row r="31" spans="1:17" x14ac:dyDescent="0.25">
      <c r="A31" s="54">
        <v>26</v>
      </c>
      <c r="B31" s="21">
        <v>44553</v>
      </c>
      <c r="C31" s="18" t="s">
        <v>256</v>
      </c>
      <c r="D31" s="65">
        <v>1093</v>
      </c>
      <c r="E31" s="15">
        <v>120</v>
      </c>
      <c r="F31" s="15">
        <v>120</v>
      </c>
      <c r="G31" s="60">
        <f t="shared" si="1"/>
        <v>0</v>
      </c>
      <c r="H31" s="64">
        <f t="shared" si="2"/>
        <v>3000</v>
      </c>
      <c r="I31" s="64">
        <v>3000</v>
      </c>
      <c r="J31" s="61">
        <f t="shared" si="4"/>
        <v>0</v>
      </c>
      <c r="K31" s="68">
        <v>45732</v>
      </c>
      <c r="L31" s="50">
        <v>54</v>
      </c>
      <c r="M31" s="63">
        <f t="shared" si="3"/>
        <v>162000</v>
      </c>
      <c r="N31" s="50">
        <v>6642</v>
      </c>
      <c r="O31" s="62" t="s">
        <v>251</v>
      </c>
      <c r="P31" s="15" t="s">
        <v>98</v>
      </c>
      <c r="Q31" s="65"/>
    </row>
    <row r="32" spans="1:17" x14ac:dyDescent="0.25">
      <c r="A32" s="54">
        <v>27</v>
      </c>
      <c r="B32" s="21">
        <v>44553</v>
      </c>
      <c r="C32" s="18" t="s">
        <v>84</v>
      </c>
      <c r="D32" s="65">
        <v>26</v>
      </c>
      <c r="E32" s="15">
        <v>189</v>
      </c>
      <c r="F32" s="15">
        <v>189</v>
      </c>
      <c r="G32" s="60">
        <f t="shared" si="1"/>
        <v>0</v>
      </c>
      <c r="H32" s="64">
        <f t="shared" si="2"/>
        <v>4725</v>
      </c>
      <c r="I32" s="64">
        <v>4707</v>
      </c>
      <c r="J32" s="61">
        <f t="shared" si="4"/>
        <v>18</v>
      </c>
      <c r="K32" s="68">
        <v>45733</v>
      </c>
      <c r="L32" s="50">
        <v>104.5</v>
      </c>
      <c r="M32" s="63">
        <f t="shared" si="3"/>
        <v>491881.5</v>
      </c>
      <c r="N32" s="50">
        <v>6645</v>
      </c>
      <c r="O32" s="65" t="s">
        <v>92</v>
      </c>
      <c r="P32" s="15" t="s">
        <v>224</v>
      </c>
      <c r="Q32" s="65"/>
    </row>
    <row r="33" spans="1:17" x14ac:dyDescent="0.25">
      <c r="A33" s="54">
        <v>28</v>
      </c>
      <c r="B33" s="21">
        <v>44554</v>
      </c>
      <c r="C33" s="18" t="s">
        <v>87</v>
      </c>
      <c r="D33" s="65">
        <v>27</v>
      </c>
      <c r="E33" s="15">
        <v>200</v>
      </c>
      <c r="F33" s="15">
        <v>200</v>
      </c>
      <c r="G33" s="60">
        <f t="shared" si="1"/>
        <v>0</v>
      </c>
      <c r="H33" s="64">
        <f t="shared" si="2"/>
        <v>5000</v>
      </c>
      <c r="I33" s="64">
        <v>5000</v>
      </c>
      <c r="J33" s="61">
        <f t="shared" si="4"/>
        <v>0</v>
      </c>
      <c r="K33" s="68">
        <v>45738</v>
      </c>
      <c r="L33" s="50">
        <v>159</v>
      </c>
      <c r="M33" s="63">
        <f t="shared" si="3"/>
        <v>795000</v>
      </c>
      <c r="N33" s="50">
        <v>6660</v>
      </c>
      <c r="O33" s="65" t="s">
        <v>92</v>
      </c>
      <c r="P33" s="15" t="s">
        <v>252</v>
      </c>
      <c r="Q33" s="65"/>
    </row>
    <row r="34" spans="1:17" x14ac:dyDescent="0.25">
      <c r="A34" s="54">
        <v>29</v>
      </c>
      <c r="B34" s="21">
        <v>44554</v>
      </c>
      <c r="C34" s="18" t="s">
        <v>84</v>
      </c>
      <c r="D34" s="65">
        <v>27</v>
      </c>
      <c r="E34" s="15">
        <v>78</v>
      </c>
      <c r="F34" s="15">
        <v>78</v>
      </c>
      <c r="G34" s="60">
        <f t="shared" si="1"/>
        <v>0</v>
      </c>
      <c r="H34" s="64">
        <f t="shared" si="2"/>
        <v>1950</v>
      </c>
      <c r="I34" s="64">
        <v>1942</v>
      </c>
      <c r="J34" s="61">
        <f t="shared" si="4"/>
        <v>8</v>
      </c>
      <c r="K34" s="68">
        <v>45737</v>
      </c>
      <c r="L34" s="50">
        <v>104.5</v>
      </c>
      <c r="M34" s="63">
        <f t="shared" si="3"/>
        <v>202939</v>
      </c>
      <c r="N34" s="50">
        <v>6647</v>
      </c>
      <c r="O34" s="65" t="s">
        <v>92</v>
      </c>
      <c r="P34" s="15" t="s">
        <v>252</v>
      </c>
      <c r="Q34" s="65"/>
    </row>
    <row r="35" spans="1:17" x14ac:dyDescent="0.25">
      <c r="A35" s="54">
        <v>30</v>
      </c>
      <c r="B35" s="21">
        <v>44556</v>
      </c>
      <c r="C35" s="58" t="s">
        <v>246</v>
      </c>
      <c r="D35" s="65">
        <v>404</v>
      </c>
      <c r="E35" s="15">
        <v>70</v>
      </c>
      <c r="F35" s="15">
        <v>70</v>
      </c>
      <c r="G35" s="60">
        <f t="shared" si="1"/>
        <v>0</v>
      </c>
      <c r="H35" s="64">
        <f t="shared" si="2"/>
        <v>1750</v>
      </c>
      <c r="I35" s="64">
        <v>1750</v>
      </c>
      <c r="J35" s="61">
        <f t="shared" si="4"/>
        <v>0</v>
      </c>
      <c r="K35" s="68">
        <v>45751</v>
      </c>
      <c r="L35" s="50">
        <v>184.5</v>
      </c>
      <c r="M35" s="63">
        <f t="shared" si="3"/>
        <v>322875</v>
      </c>
      <c r="N35" s="50">
        <v>6651</v>
      </c>
      <c r="O35" s="62" t="s">
        <v>27</v>
      </c>
      <c r="P35" s="15" t="s">
        <v>253</v>
      </c>
      <c r="Q35" s="65"/>
    </row>
    <row r="36" spans="1:17" x14ac:dyDescent="0.25">
      <c r="A36" s="54">
        <v>31</v>
      </c>
      <c r="B36" s="21">
        <v>44556</v>
      </c>
      <c r="C36" s="58" t="s">
        <v>143</v>
      </c>
      <c r="D36" s="65">
        <v>404</v>
      </c>
      <c r="E36" s="15">
        <v>40</v>
      </c>
      <c r="F36" s="15">
        <v>40</v>
      </c>
      <c r="G36" s="60">
        <f t="shared" si="1"/>
        <v>0</v>
      </c>
      <c r="H36" s="64">
        <f t="shared" si="2"/>
        <v>1000</v>
      </c>
      <c r="I36" s="64">
        <v>1000</v>
      </c>
      <c r="J36" s="61">
        <f t="shared" si="4"/>
        <v>0</v>
      </c>
      <c r="K36" s="68">
        <v>45748</v>
      </c>
      <c r="L36" s="50">
        <v>155</v>
      </c>
      <c r="M36" s="63">
        <f t="shared" si="3"/>
        <v>155000</v>
      </c>
      <c r="N36" s="50">
        <v>6648</v>
      </c>
      <c r="O36" s="62" t="s">
        <v>27</v>
      </c>
      <c r="P36" s="15" t="s">
        <v>253</v>
      </c>
      <c r="Q36" s="65"/>
    </row>
    <row r="37" spans="1:17" x14ac:dyDescent="0.25">
      <c r="A37" s="54">
        <v>32</v>
      </c>
      <c r="B37" s="21">
        <v>44557</v>
      </c>
      <c r="C37" s="18" t="s">
        <v>84</v>
      </c>
      <c r="D37" s="65">
        <v>28</v>
      </c>
      <c r="E37" s="15">
        <v>189</v>
      </c>
      <c r="F37" s="15">
        <v>189</v>
      </c>
      <c r="G37" s="60">
        <f t="shared" si="1"/>
        <v>0</v>
      </c>
      <c r="H37" s="64">
        <f t="shared" si="2"/>
        <v>4725</v>
      </c>
      <c r="I37" s="64">
        <v>4706</v>
      </c>
      <c r="J37" s="61">
        <f t="shared" si="4"/>
        <v>19</v>
      </c>
      <c r="K37" s="68">
        <v>45750</v>
      </c>
      <c r="L37" s="50">
        <v>104.5</v>
      </c>
      <c r="M37" s="63">
        <f t="shared" si="3"/>
        <v>491777</v>
      </c>
      <c r="N37" s="50">
        <v>6650</v>
      </c>
      <c r="O37" s="65" t="s">
        <v>92</v>
      </c>
      <c r="P37" s="15" t="s">
        <v>121</v>
      </c>
      <c r="Q37" s="65"/>
    </row>
    <row r="38" spans="1:17" x14ac:dyDescent="0.25">
      <c r="A38" s="54">
        <v>33</v>
      </c>
      <c r="B38" s="21">
        <v>44557</v>
      </c>
      <c r="C38" s="58" t="s">
        <v>257</v>
      </c>
      <c r="D38" s="65">
        <v>28</v>
      </c>
      <c r="E38" s="15">
        <v>120</v>
      </c>
      <c r="F38" s="15">
        <v>120</v>
      </c>
      <c r="G38" s="60">
        <f t="shared" si="1"/>
        <v>0</v>
      </c>
      <c r="H38" s="64">
        <f t="shared" si="2"/>
        <v>3000</v>
      </c>
      <c r="I38" s="64">
        <v>3000</v>
      </c>
      <c r="J38" s="61">
        <f t="shared" si="4"/>
        <v>0</v>
      </c>
      <c r="K38" s="68">
        <v>45747</v>
      </c>
      <c r="L38" s="50">
        <v>166</v>
      </c>
      <c r="M38" s="63">
        <f t="shared" si="3"/>
        <v>498000</v>
      </c>
      <c r="N38" s="50">
        <v>6649</v>
      </c>
      <c r="O38" s="65" t="s">
        <v>92</v>
      </c>
      <c r="P38" s="15" t="s">
        <v>121</v>
      </c>
      <c r="Q38" s="65"/>
    </row>
    <row r="39" spans="1:17" x14ac:dyDescent="0.25">
      <c r="A39" s="54">
        <v>34</v>
      </c>
      <c r="B39" s="21">
        <v>44558</v>
      </c>
      <c r="C39" s="18" t="s">
        <v>87</v>
      </c>
      <c r="D39" s="65">
        <v>83</v>
      </c>
      <c r="E39" s="15">
        <v>120</v>
      </c>
      <c r="F39" s="15">
        <v>120</v>
      </c>
      <c r="G39" s="60">
        <f t="shared" si="1"/>
        <v>0</v>
      </c>
      <c r="H39" s="64">
        <f t="shared" si="2"/>
        <v>3000</v>
      </c>
      <c r="I39" s="64">
        <v>3000</v>
      </c>
      <c r="J39" s="61">
        <f t="shared" si="4"/>
        <v>0</v>
      </c>
      <c r="K39" s="68">
        <v>45749</v>
      </c>
      <c r="L39" s="50">
        <v>155.5</v>
      </c>
      <c r="M39" s="63">
        <f t="shared" si="3"/>
        <v>466500</v>
      </c>
      <c r="N39" s="50">
        <v>6654</v>
      </c>
      <c r="O39" s="62" t="s">
        <v>254</v>
      </c>
      <c r="P39" s="15" t="s">
        <v>255</v>
      </c>
      <c r="Q39" s="65"/>
    </row>
    <row r="40" spans="1:17" x14ac:dyDescent="0.25">
      <c r="A40" s="54">
        <v>35</v>
      </c>
      <c r="B40" s="21">
        <v>44558</v>
      </c>
      <c r="C40" s="58" t="s">
        <v>246</v>
      </c>
      <c r="D40" s="65">
        <v>405</v>
      </c>
      <c r="E40" s="15">
        <v>105</v>
      </c>
      <c r="F40" s="15">
        <v>105</v>
      </c>
      <c r="G40" s="60">
        <f t="shared" si="1"/>
        <v>0</v>
      </c>
      <c r="H40" s="64">
        <f t="shared" si="2"/>
        <v>2625</v>
      </c>
      <c r="I40" s="64">
        <v>2625</v>
      </c>
      <c r="J40" s="61">
        <f t="shared" si="4"/>
        <v>0</v>
      </c>
      <c r="K40" s="68">
        <v>45753</v>
      </c>
      <c r="L40" s="50">
        <v>184.5</v>
      </c>
      <c r="M40" s="63">
        <f t="shared" si="3"/>
        <v>484312.5</v>
      </c>
      <c r="N40" s="50">
        <v>6661</v>
      </c>
      <c r="O40" s="62" t="s">
        <v>27</v>
      </c>
      <c r="P40" s="15" t="s">
        <v>126</v>
      </c>
      <c r="Q40" s="65"/>
    </row>
    <row r="41" spans="1:17" x14ac:dyDescent="0.25">
      <c r="A41" s="54">
        <v>36</v>
      </c>
      <c r="B41" s="21">
        <v>44558</v>
      </c>
      <c r="C41" s="18" t="s">
        <v>87</v>
      </c>
      <c r="D41" s="65">
        <v>95</v>
      </c>
      <c r="E41" s="15">
        <v>200</v>
      </c>
      <c r="F41" s="15">
        <v>200</v>
      </c>
      <c r="G41" s="60">
        <f t="shared" si="1"/>
        <v>0</v>
      </c>
      <c r="H41" s="64">
        <f t="shared" si="2"/>
        <v>5000</v>
      </c>
      <c r="I41" s="64">
        <v>5000</v>
      </c>
      <c r="J41" s="61">
        <f t="shared" si="4"/>
        <v>0</v>
      </c>
      <c r="K41" s="68">
        <v>45754</v>
      </c>
      <c r="L41" s="50">
        <v>158</v>
      </c>
      <c r="M41" s="63">
        <f t="shared" si="3"/>
        <v>790000</v>
      </c>
      <c r="N41" s="50">
        <v>6656</v>
      </c>
      <c r="O41" s="62" t="s">
        <v>254</v>
      </c>
      <c r="P41" s="15" t="s">
        <v>258</v>
      </c>
      <c r="Q41" s="65"/>
    </row>
    <row r="42" spans="1:17" x14ac:dyDescent="0.25">
      <c r="A42" s="54">
        <v>37</v>
      </c>
      <c r="B42" s="21">
        <v>44558</v>
      </c>
      <c r="C42" s="18" t="s">
        <v>259</v>
      </c>
      <c r="D42" s="65">
        <v>502</v>
      </c>
      <c r="E42" s="15">
        <v>12</v>
      </c>
      <c r="F42" s="15">
        <v>12</v>
      </c>
      <c r="G42" s="60">
        <f t="shared" si="1"/>
        <v>0</v>
      </c>
      <c r="H42" s="64">
        <f t="shared" si="2"/>
        <v>300</v>
      </c>
      <c r="I42" s="64">
        <v>300</v>
      </c>
      <c r="J42" s="61">
        <f t="shared" si="4"/>
        <v>0</v>
      </c>
      <c r="K42" s="126">
        <v>45757</v>
      </c>
      <c r="L42" s="50">
        <v>400</v>
      </c>
      <c r="M42" s="63">
        <f t="shared" si="3"/>
        <v>120000</v>
      </c>
      <c r="N42" s="50">
        <v>6727</v>
      </c>
      <c r="O42" s="62" t="s">
        <v>159</v>
      </c>
      <c r="P42" s="15" t="s">
        <v>260</v>
      </c>
      <c r="Q42" s="65"/>
    </row>
    <row r="43" spans="1:17" x14ac:dyDescent="0.25">
      <c r="A43" s="54">
        <v>38</v>
      </c>
      <c r="B43" s="21">
        <v>44558</v>
      </c>
      <c r="C43" s="18" t="s">
        <v>261</v>
      </c>
      <c r="D43" s="65">
        <v>502</v>
      </c>
      <c r="E43" s="15">
        <v>8</v>
      </c>
      <c r="F43" s="15">
        <v>8</v>
      </c>
      <c r="G43" s="60">
        <f t="shared" si="1"/>
        <v>0</v>
      </c>
      <c r="H43" s="64">
        <f t="shared" si="2"/>
        <v>200</v>
      </c>
      <c r="I43" s="64">
        <v>200</v>
      </c>
      <c r="J43" s="61">
        <f t="shared" si="4"/>
        <v>0</v>
      </c>
      <c r="K43" s="126">
        <v>45758</v>
      </c>
      <c r="L43" s="50">
        <v>400</v>
      </c>
      <c r="M43" s="63">
        <f t="shared" si="3"/>
        <v>80000</v>
      </c>
      <c r="N43" s="50">
        <v>6728</v>
      </c>
      <c r="O43" s="62" t="s">
        <v>159</v>
      </c>
      <c r="P43" s="15" t="s">
        <v>260</v>
      </c>
      <c r="Q43" s="65"/>
    </row>
    <row r="44" spans="1:17" x14ac:dyDescent="0.25">
      <c r="A44" s="54">
        <v>39</v>
      </c>
      <c r="B44" s="21">
        <v>44559</v>
      </c>
      <c r="C44" s="18" t="s">
        <v>84</v>
      </c>
      <c r="D44" s="65">
        <v>29</v>
      </c>
      <c r="E44" s="15">
        <v>190</v>
      </c>
      <c r="F44" s="15">
        <v>190</v>
      </c>
      <c r="G44" s="60">
        <f t="shared" si="1"/>
        <v>0</v>
      </c>
      <c r="H44" s="64">
        <f t="shared" si="2"/>
        <v>4750</v>
      </c>
      <c r="I44" s="64">
        <v>4731</v>
      </c>
      <c r="J44" s="61">
        <f t="shared" si="4"/>
        <v>19</v>
      </c>
      <c r="K44" s="68">
        <v>45752</v>
      </c>
      <c r="L44" s="50">
        <v>104.5</v>
      </c>
      <c r="M44" s="63">
        <f t="shared" si="3"/>
        <v>494389.5</v>
      </c>
      <c r="N44" s="50">
        <v>6652</v>
      </c>
      <c r="O44" s="65" t="s">
        <v>92</v>
      </c>
      <c r="P44" s="15" t="s">
        <v>241</v>
      </c>
      <c r="Q44" s="65"/>
    </row>
    <row r="45" spans="1:17" x14ac:dyDescent="0.25">
      <c r="A45" s="54">
        <v>40</v>
      </c>
      <c r="B45" s="21">
        <v>44559</v>
      </c>
      <c r="C45" s="18" t="s">
        <v>248</v>
      </c>
      <c r="D45" s="65">
        <v>1088</v>
      </c>
      <c r="E45" s="15">
        <v>40</v>
      </c>
      <c r="F45" s="15">
        <v>40</v>
      </c>
      <c r="G45" s="60">
        <f t="shared" si="1"/>
        <v>0</v>
      </c>
      <c r="H45" s="64">
        <f t="shared" si="2"/>
        <v>1000</v>
      </c>
      <c r="I45" s="64">
        <v>1000</v>
      </c>
      <c r="J45" s="61">
        <f t="shared" si="4"/>
        <v>0</v>
      </c>
      <c r="K45" s="68">
        <v>45763</v>
      </c>
      <c r="L45" s="50">
        <v>245</v>
      </c>
      <c r="M45" s="63">
        <f t="shared" si="3"/>
        <v>245000</v>
      </c>
      <c r="N45" s="50">
        <v>6666</v>
      </c>
      <c r="O45" s="65" t="s">
        <v>157</v>
      </c>
      <c r="P45" s="15" t="s">
        <v>156</v>
      </c>
      <c r="Q45" s="65"/>
    </row>
    <row r="46" spans="1:17" x14ac:dyDescent="0.25">
      <c r="A46" s="54">
        <v>41</v>
      </c>
      <c r="B46" s="21">
        <v>44560</v>
      </c>
      <c r="C46" s="18" t="s">
        <v>87</v>
      </c>
      <c r="D46" s="65">
        <v>14</v>
      </c>
      <c r="E46" s="15">
        <v>160</v>
      </c>
      <c r="F46" s="15">
        <v>160</v>
      </c>
      <c r="G46" s="60">
        <f t="shared" si="1"/>
        <v>0</v>
      </c>
      <c r="H46" s="64">
        <f t="shared" si="2"/>
        <v>4000</v>
      </c>
      <c r="I46" s="64">
        <v>4000</v>
      </c>
      <c r="J46" s="61">
        <f t="shared" si="4"/>
        <v>0</v>
      </c>
      <c r="K46" s="68">
        <v>45761</v>
      </c>
      <c r="L46" s="50">
        <v>158</v>
      </c>
      <c r="M46" s="63">
        <f t="shared" si="3"/>
        <v>632000</v>
      </c>
      <c r="N46" s="50">
        <v>6667</v>
      </c>
      <c r="O46" s="62" t="s">
        <v>254</v>
      </c>
      <c r="P46" s="15" t="s">
        <v>262</v>
      </c>
      <c r="Q46" s="65"/>
    </row>
    <row r="47" spans="1:17" x14ac:dyDescent="0.25">
      <c r="A47" s="54">
        <v>42</v>
      </c>
      <c r="B47" s="21">
        <v>44560</v>
      </c>
      <c r="C47" s="58" t="s">
        <v>143</v>
      </c>
      <c r="D47" s="65">
        <v>533</v>
      </c>
      <c r="E47" s="15">
        <v>40</v>
      </c>
      <c r="F47" s="15">
        <v>40</v>
      </c>
      <c r="G47" s="60">
        <f t="shared" si="1"/>
        <v>0</v>
      </c>
      <c r="H47" s="64">
        <f t="shared" si="2"/>
        <v>1000</v>
      </c>
      <c r="I47" s="64">
        <v>1000</v>
      </c>
      <c r="J47" s="61">
        <f t="shared" si="4"/>
        <v>0</v>
      </c>
      <c r="K47" s="68">
        <v>45760</v>
      </c>
      <c r="L47" s="50">
        <v>157</v>
      </c>
      <c r="M47" s="63">
        <f t="shared" si="3"/>
        <v>157000</v>
      </c>
      <c r="N47" s="50">
        <v>6664</v>
      </c>
      <c r="O47" s="62" t="s">
        <v>27</v>
      </c>
      <c r="P47" s="15" t="s">
        <v>245</v>
      </c>
      <c r="Q47" s="65"/>
    </row>
    <row r="48" spans="1:17" x14ac:dyDescent="0.25">
      <c r="A48" s="54">
        <v>43</v>
      </c>
      <c r="B48" s="21">
        <v>44561</v>
      </c>
      <c r="C48" s="18" t="s">
        <v>87</v>
      </c>
      <c r="D48" s="65">
        <v>534</v>
      </c>
      <c r="E48" s="15">
        <v>175</v>
      </c>
      <c r="F48" s="15">
        <v>175</v>
      </c>
      <c r="G48" s="60">
        <f t="shared" si="1"/>
        <v>0</v>
      </c>
      <c r="H48" s="64">
        <f t="shared" si="2"/>
        <v>4375</v>
      </c>
      <c r="I48" s="64">
        <v>4375</v>
      </c>
      <c r="J48" s="61">
        <f t="shared" si="4"/>
        <v>0</v>
      </c>
      <c r="K48" s="68">
        <v>45827</v>
      </c>
      <c r="L48" s="50">
        <v>157</v>
      </c>
      <c r="M48" s="63">
        <f t="shared" si="3"/>
        <v>686875</v>
      </c>
      <c r="N48" s="50">
        <v>6749</v>
      </c>
      <c r="O48" s="62" t="s">
        <v>27</v>
      </c>
      <c r="P48" s="15" t="s">
        <v>163</v>
      </c>
      <c r="Q48" s="65"/>
    </row>
    <row r="49" spans="1:17" x14ac:dyDescent="0.25">
      <c r="A49" s="54">
        <v>44</v>
      </c>
      <c r="B49" s="21">
        <v>44561</v>
      </c>
      <c r="C49" s="18" t="s">
        <v>87</v>
      </c>
      <c r="D49" s="65">
        <v>158</v>
      </c>
      <c r="E49" s="15">
        <v>200</v>
      </c>
      <c r="F49" s="15">
        <v>200</v>
      </c>
      <c r="G49" s="60">
        <f t="shared" si="1"/>
        <v>0</v>
      </c>
      <c r="H49" s="64">
        <f t="shared" si="2"/>
        <v>5000</v>
      </c>
      <c r="I49" s="64">
        <v>4997</v>
      </c>
      <c r="J49" s="61">
        <f t="shared" si="4"/>
        <v>3</v>
      </c>
      <c r="K49" s="68">
        <v>45762</v>
      </c>
      <c r="L49" s="50">
        <v>162</v>
      </c>
      <c r="M49" s="63">
        <f t="shared" si="3"/>
        <v>809514</v>
      </c>
      <c r="N49" s="50">
        <v>6665</v>
      </c>
      <c r="O49" s="62" t="s">
        <v>43</v>
      </c>
      <c r="P49" s="15" t="s">
        <v>163</v>
      </c>
      <c r="Q49" s="65"/>
    </row>
    <row r="50" spans="1:17" x14ac:dyDescent="0.25">
      <c r="A50" s="27"/>
      <c r="B50" s="28"/>
      <c r="C50" s="29"/>
      <c r="D50" s="30"/>
      <c r="E50" s="31"/>
      <c r="F50" s="31"/>
      <c r="G50" s="34">
        <f>SUM(G6:G36)</f>
        <v>0</v>
      </c>
      <c r="H50" s="32"/>
      <c r="I50" s="32"/>
      <c r="J50" s="32">
        <f>SUM(J6:J49)</f>
        <v>182</v>
      </c>
      <c r="K50" s="32"/>
      <c r="L50" s="121"/>
      <c r="M50" s="32">
        <f>SUM(M6:M19)</f>
        <v>9273252</v>
      </c>
      <c r="N50" s="32"/>
      <c r="O50" s="32"/>
      <c r="P50" s="32"/>
      <c r="Q50" s="67"/>
    </row>
  </sheetData>
  <autoFilter ref="C1:C50"/>
  <mergeCells count="4">
    <mergeCell ref="A1:Q1"/>
    <mergeCell ref="A2:Q2"/>
    <mergeCell ref="A3:Q3"/>
    <mergeCell ref="A4:Q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workbookViewId="0">
      <selection activeCell="C21" sqref="C21"/>
    </sheetView>
  </sheetViews>
  <sheetFormatPr defaultRowHeight="15" x14ac:dyDescent="0.25"/>
  <cols>
    <col min="2" max="2" width="12" bestFit="1" customWidth="1"/>
    <col min="3" max="3" width="33.140625" bestFit="1" customWidth="1"/>
    <col min="8" max="8" width="10.5703125" bestFit="1" customWidth="1"/>
    <col min="10" max="10" width="14.42578125" bestFit="1" customWidth="1"/>
    <col min="11" max="11" width="15" bestFit="1" customWidth="1"/>
  </cols>
  <sheetData>
    <row r="1" spans="1:12" ht="21" x14ac:dyDescent="0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</row>
    <row r="2" spans="1:12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</row>
    <row r="3" spans="1:12" ht="19.5" thickBot="1" x14ac:dyDescent="0.3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</row>
    <row r="4" spans="1:12" ht="30.75" thickBot="1" x14ac:dyDescent="0.3">
      <c r="A4" s="1" t="s">
        <v>3</v>
      </c>
      <c r="B4" s="1" t="s">
        <v>4</v>
      </c>
      <c r="C4" s="1" t="s">
        <v>5</v>
      </c>
      <c r="D4" s="1" t="s">
        <v>6</v>
      </c>
      <c r="E4" s="1" t="s">
        <v>12</v>
      </c>
      <c r="F4" s="2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  <c r="L4" s="3" t="s">
        <v>19</v>
      </c>
    </row>
    <row r="5" spans="1:12" x14ac:dyDescent="0.25">
      <c r="A5" s="54">
        <v>2</v>
      </c>
      <c r="B5" s="21">
        <v>44531</v>
      </c>
      <c r="C5" s="18" t="s">
        <v>84</v>
      </c>
      <c r="D5" s="15">
        <v>1829</v>
      </c>
      <c r="E5" s="64">
        <v>12</v>
      </c>
      <c r="F5" s="17">
        <v>45706</v>
      </c>
      <c r="G5" s="50">
        <v>106.5</v>
      </c>
      <c r="H5" s="55">
        <f>E5*G5</f>
        <v>1278</v>
      </c>
      <c r="I5" s="50">
        <v>6609</v>
      </c>
      <c r="J5" s="62" t="s">
        <v>20</v>
      </c>
      <c r="K5" s="15" t="s">
        <v>240</v>
      </c>
      <c r="L5" s="56"/>
    </row>
    <row r="6" spans="1:12" x14ac:dyDescent="0.25">
      <c r="A6" s="54">
        <v>4</v>
      </c>
      <c r="B6" s="21">
        <v>44532</v>
      </c>
      <c r="C6" s="18" t="s">
        <v>84</v>
      </c>
      <c r="D6" s="65">
        <v>20</v>
      </c>
      <c r="E6" s="64">
        <v>16</v>
      </c>
      <c r="F6" s="68">
        <v>45716</v>
      </c>
      <c r="G6" s="50">
        <v>106.5</v>
      </c>
      <c r="H6" s="55">
        <f t="shared" ref="H6:H15" si="0">E6*G6</f>
        <v>1704</v>
      </c>
      <c r="I6" s="50">
        <v>6620</v>
      </c>
      <c r="J6" s="65" t="s">
        <v>92</v>
      </c>
      <c r="K6" s="59" t="s">
        <v>241</v>
      </c>
      <c r="L6" s="65"/>
    </row>
    <row r="7" spans="1:12" x14ac:dyDescent="0.25">
      <c r="A7" s="54">
        <v>5</v>
      </c>
      <c r="B7" s="21">
        <v>44534</v>
      </c>
      <c r="C7" s="18" t="s">
        <v>84</v>
      </c>
      <c r="D7" s="65">
        <v>1834</v>
      </c>
      <c r="E7" s="60">
        <v>12</v>
      </c>
      <c r="F7" s="17">
        <v>45706</v>
      </c>
      <c r="G7" s="50">
        <v>106.5</v>
      </c>
      <c r="H7" s="55">
        <f t="shared" si="0"/>
        <v>1278</v>
      </c>
      <c r="I7" s="50">
        <v>6612</v>
      </c>
      <c r="J7" s="62" t="s">
        <v>20</v>
      </c>
      <c r="K7" s="59" t="s">
        <v>128</v>
      </c>
      <c r="L7" s="65"/>
    </row>
    <row r="8" spans="1:12" x14ac:dyDescent="0.25">
      <c r="A8" s="54">
        <v>8</v>
      </c>
      <c r="B8" s="21">
        <v>44537</v>
      </c>
      <c r="C8" s="18" t="s">
        <v>84</v>
      </c>
      <c r="D8" s="65">
        <v>21</v>
      </c>
      <c r="E8" s="61">
        <v>20</v>
      </c>
      <c r="F8" s="68">
        <v>45716</v>
      </c>
      <c r="G8" s="50">
        <v>106.5</v>
      </c>
      <c r="H8" s="55">
        <f t="shared" si="0"/>
        <v>2130</v>
      </c>
      <c r="I8" s="50">
        <v>6621</v>
      </c>
      <c r="J8" s="65" t="s">
        <v>92</v>
      </c>
      <c r="K8" s="59" t="s">
        <v>224</v>
      </c>
      <c r="L8" s="65"/>
    </row>
    <row r="9" spans="1:12" x14ac:dyDescent="0.25">
      <c r="A9" s="54">
        <v>12</v>
      </c>
      <c r="B9" s="21">
        <v>44539</v>
      </c>
      <c r="C9" s="18" t="s">
        <v>84</v>
      </c>
      <c r="D9" s="65">
        <v>22</v>
      </c>
      <c r="E9" s="61">
        <v>20</v>
      </c>
      <c r="F9" s="68">
        <v>45716</v>
      </c>
      <c r="G9" s="50">
        <v>106.5</v>
      </c>
      <c r="H9" s="55">
        <f t="shared" si="0"/>
        <v>2130</v>
      </c>
      <c r="I9" s="50">
        <v>6622</v>
      </c>
      <c r="J9" s="65" t="s">
        <v>92</v>
      </c>
      <c r="K9" s="15" t="s">
        <v>89</v>
      </c>
      <c r="L9" s="65"/>
    </row>
    <row r="10" spans="1:12" x14ac:dyDescent="0.25">
      <c r="A10" s="54">
        <v>17</v>
      </c>
      <c r="B10" s="21">
        <v>44544</v>
      </c>
      <c r="C10" s="18" t="s">
        <v>84</v>
      </c>
      <c r="D10" s="65">
        <v>23</v>
      </c>
      <c r="E10" s="61">
        <v>19</v>
      </c>
      <c r="F10" s="68">
        <v>45728</v>
      </c>
      <c r="G10" s="50">
        <v>106</v>
      </c>
      <c r="H10" s="55">
        <f t="shared" si="0"/>
        <v>2014</v>
      </c>
      <c r="I10" s="50">
        <v>6632</v>
      </c>
      <c r="J10" s="65" t="s">
        <v>92</v>
      </c>
      <c r="K10" s="15" t="s">
        <v>247</v>
      </c>
      <c r="L10" s="65"/>
    </row>
    <row r="11" spans="1:12" x14ac:dyDescent="0.25">
      <c r="A11" s="54">
        <v>27</v>
      </c>
      <c r="B11" s="21">
        <v>44553</v>
      </c>
      <c r="C11" s="18" t="s">
        <v>84</v>
      </c>
      <c r="D11" s="65">
        <v>26</v>
      </c>
      <c r="E11" s="61">
        <v>18</v>
      </c>
      <c r="F11" s="68">
        <v>45733</v>
      </c>
      <c r="G11" s="50">
        <v>104.5</v>
      </c>
      <c r="H11" s="55">
        <f t="shared" si="0"/>
        <v>1881</v>
      </c>
      <c r="I11" s="50">
        <v>6645</v>
      </c>
      <c r="J11" s="65" t="s">
        <v>92</v>
      </c>
      <c r="K11" s="15" t="s">
        <v>224</v>
      </c>
      <c r="L11" s="65"/>
    </row>
    <row r="12" spans="1:12" x14ac:dyDescent="0.25">
      <c r="A12" s="54">
        <v>29</v>
      </c>
      <c r="B12" s="21">
        <v>44554</v>
      </c>
      <c r="C12" s="18" t="s">
        <v>84</v>
      </c>
      <c r="D12" s="65">
        <v>27</v>
      </c>
      <c r="E12" s="61">
        <v>8</v>
      </c>
      <c r="F12" s="68">
        <v>45737</v>
      </c>
      <c r="G12" s="50">
        <v>104.5</v>
      </c>
      <c r="H12" s="55">
        <f t="shared" si="0"/>
        <v>836</v>
      </c>
      <c r="I12" s="50">
        <v>6647</v>
      </c>
      <c r="J12" s="65" t="s">
        <v>92</v>
      </c>
      <c r="K12" s="15" t="s">
        <v>252</v>
      </c>
      <c r="L12" s="65"/>
    </row>
    <row r="13" spans="1:12" x14ac:dyDescent="0.25">
      <c r="A13" s="54">
        <v>32</v>
      </c>
      <c r="B13" s="21">
        <v>44557</v>
      </c>
      <c r="C13" s="18" t="s">
        <v>84</v>
      </c>
      <c r="D13" s="65">
        <v>28</v>
      </c>
      <c r="E13" s="61">
        <v>19</v>
      </c>
      <c r="F13" s="68">
        <v>45750</v>
      </c>
      <c r="G13" s="50">
        <v>104.5</v>
      </c>
      <c r="H13" s="55">
        <f t="shared" si="0"/>
        <v>1985.5</v>
      </c>
      <c r="I13" s="50">
        <v>6650</v>
      </c>
      <c r="J13" s="65" t="s">
        <v>92</v>
      </c>
      <c r="K13" s="15" t="s">
        <v>121</v>
      </c>
      <c r="L13" s="65"/>
    </row>
    <row r="14" spans="1:12" x14ac:dyDescent="0.25">
      <c r="A14" s="54">
        <v>39</v>
      </c>
      <c r="B14" s="21">
        <v>44559</v>
      </c>
      <c r="C14" s="18" t="s">
        <v>84</v>
      </c>
      <c r="D14" s="65">
        <v>29</v>
      </c>
      <c r="E14" s="61">
        <v>19</v>
      </c>
      <c r="F14" s="68">
        <v>45752</v>
      </c>
      <c r="G14" s="50">
        <v>104.5</v>
      </c>
      <c r="H14" s="55">
        <f t="shared" si="0"/>
        <v>1985.5</v>
      </c>
      <c r="I14" s="50">
        <v>6652</v>
      </c>
      <c r="J14" s="65" t="s">
        <v>92</v>
      </c>
      <c r="K14" s="15" t="s">
        <v>241</v>
      </c>
      <c r="L14" s="65"/>
    </row>
    <row r="15" spans="1:12" x14ac:dyDescent="0.25">
      <c r="A15" s="54">
        <v>44</v>
      </c>
      <c r="B15" s="21">
        <v>44561</v>
      </c>
      <c r="C15" s="18" t="s">
        <v>87</v>
      </c>
      <c r="D15" s="65">
        <v>158</v>
      </c>
      <c r="E15" s="61">
        <v>3</v>
      </c>
      <c r="F15" s="68">
        <v>45762</v>
      </c>
      <c r="G15" s="50">
        <v>162</v>
      </c>
      <c r="H15" s="55">
        <f t="shared" si="0"/>
        <v>486</v>
      </c>
      <c r="I15" s="50">
        <v>6665</v>
      </c>
      <c r="J15" s="62" t="s">
        <v>43</v>
      </c>
      <c r="K15" s="15" t="s">
        <v>163</v>
      </c>
      <c r="L15" s="65"/>
    </row>
    <row r="16" spans="1:12" x14ac:dyDescent="0.25">
      <c r="A16" s="27"/>
      <c r="B16" s="28"/>
      <c r="C16" s="29"/>
      <c r="D16" s="30"/>
      <c r="E16" s="32">
        <v>182</v>
      </c>
      <c r="F16" s="32"/>
      <c r="G16" s="121"/>
      <c r="H16" s="76">
        <f>SUM(H4:H15)</f>
        <v>17708</v>
      </c>
      <c r="I16" s="32"/>
      <c r="J16" s="32"/>
      <c r="K16" s="32"/>
      <c r="L16" s="67"/>
    </row>
    <row r="17" spans="8:8" x14ac:dyDescent="0.25">
      <c r="H17" s="75"/>
    </row>
  </sheetData>
  <mergeCells count="3">
    <mergeCell ref="A1:L1"/>
    <mergeCell ref="A2:L2"/>
    <mergeCell ref="A3:L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39" workbookViewId="0">
      <selection activeCell="C61" sqref="C61"/>
    </sheetView>
  </sheetViews>
  <sheetFormatPr defaultRowHeight="15" x14ac:dyDescent="0.25"/>
  <cols>
    <col min="1" max="1" width="3" bestFit="1" customWidth="1"/>
    <col min="2" max="2" width="12" bestFit="1" customWidth="1"/>
    <col min="3" max="3" width="33.140625" bestFit="1" customWidth="1"/>
    <col min="11" max="11" width="12.7109375" bestFit="1" customWidth="1"/>
    <col min="13" max="13" width="11.5703125" bestFit="1" customWidth="1"/>
    <col min="14" max="14" width="10.140625" bestFit="1" customWidth="1"/>
    <col min="15" max="15" width="21.5703125" bestFit="1" customWidth="1"/>
    <col min="16" max="16" width="15" bestFit="1" customWidth="1"/>
  </cols>
  <sheetData>
    <row r="1" spans="1:17" ht="21" x14ac:dyDescent="0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1:17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</row>
    <row r="3" spans="1:17" ht="18.75" x14ac:dyDescent="0.25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</row>
    <row r="4" spans="1:17" ht="16.5" thickBot="1" x14ac:dyDescent="0.3">
      <c r="A4" s="204" t="s">
        <v>300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</row>
    <row r="5" spans="1:17" ht="45.75" thickBot="1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2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3" t="s">
        <v>19</v>
      </c>
    </row>
    <row r="6" spans="1:17" x14ac:dyDescent="0.25">
      <c r="A6" s="54">
        <v>1</v>
      </c>
      <c r="B6" s="21">
        <v>44563</v>
      </c>
      <c r="C6" s="18" t="s">
        <v>87</v>
      </c>
      <c r="D6" s="15">
        <v>56</v>
      </c>
      <c r="E6" s="15">
        <v>160</v>
      </c>
      <c r="F6" s="15">
        <v>160</v>
      </c>
      <c r="G6" s="64">
        <f>E6-F6</f>
        <v>0</v>
      </c>
      <c r="H6" s="64">
        <f>E6*25</f>
        <v>4000</v>
      </c>
      <c r="I6" s="64">
        <v>4000</v>
      </c>
      <c r="J6" s="22">
        <f t="shared" ref="J6:J59" si="0">H6-I6</f>
        <v>0</v>
      </c>
      <c r="K6" s="68">
        <v>45782</v>
      </c>
      <c r="L6" s="120">
        <v>157.19999999999999</v>
      </c>
      <c r="M6" s="55">
        <f>I6*L6</f>
        <v>628800</v>
      </c>
      <c r="N6" s="120">
        <v>6677</v>
      </c>
      <c r="O6" s="62" t="s">
        <v>254</v>
      </c>
      <c r="P6" s="15" t="s">
        <v>262</v>
      </c>
      <c r="Q6" s="65"/>
    </row>
    <row r="7" spans="1:17" x14ac:dyDescent="0.25">
      <c r="A7" s="54">
        <v>2</v>
      </c>
      <c r="B7" s="21">
        <v>44563</v>
      </c>
      <c r="C7" s="18" t="s">
        <v>84</v>
      </c>
      <c r="D7" s="15">
        <v>30</v>
      </c>
      <c r="E7" s="15">
        <v>314</v>
      </c>
      <c r="F7" s="15">
        <v>314</v>
      </c>
      <c r="G7" s="64">
        <f t="shared" ref="G7:G59" si="1">E7-F7</f>
        <v>0</v>
      </c>
      <c r="H7" s="64">
        <f t="shared" ref="H7:H59" si="2">E7*25</f>
        <v>7850</v>
      </c>
      <c r="I7" s="64">
        <v>7818</v>
      </c>
      <c r="J7" s="64">
        <f t="shared" si="0"/>
        <v>32</v>
      </c>
      <c r="K7" s="17">
        <v>45774</v>
      </c>
      <c r="L7" s="50">
        <v>104.5</v>
      </c>
      <c r="M7" s="55">
        <f t="shared" ref="M7" si="3">I7*L7</f>
        <v>816981</v>
      </c>
      <c r="N7" s="125">
        <v>6680</v>
      </c>
      <c r="O7" s="65" t="s">
        <v>92</v>
      </c>
      <c r="P7" s="15" t="s">
        <v>263</v>
      </c>
      <c r="Q7" s="56"/>
    </row>
    <row r="8" spans="1:17" x14ac:dyDescent="0.25">
      <c r="A8" s="54">
        <v>3</v>
      </c>
      <c r="B8" s="21">
        <v>44563</v>
      </c>
      <c r="C8" s="58" t="s">
        <v>264</v>
      </c>
      <c r="D8" s="65">
        <v>30</v>
      </c>
      <c r="E8" s="15">
        <v>80</v>
      </c>
      <c r="F8" s="15">
        <v>80</v>
      </c>
      <c r="G8" s="64">
        <f t="shared" si="1"/>
        <v>0</v>
      </c>
      <c r="H8" s="64">
        <f t="shared" si="2"/>
        <v>2000</v>
      </c>
      <c r="I8" s="60">
        <v>1992</v>
      </c>
      <c r="J8" s="64">
        <f>H8-I8</f>
        <v>8</v>
      </c>
      <c r="K8" s="68">
        <v>45773</v>
      </c>
      <c r="L8" s="50">
        <v>130</v>
      </c>
      <c r="M8" s="55">
        <f>I8*L8</f>
        <v>258960</v>
      </c>
      <c r="N8" s="50">
        <v>6679</v>
      </c>
      <c r="O8" s="65" t="s">
        <v>92</v>
      </c>
      <c r="P8" s="15" t="s">
        <v>263</v>
      </c>
      <c r="Q8" s="65"/>
    </row>
    <row r="9" spans="1:17" x14ac:dyDescent="0.25">
      <c r="A9" s="54">
        <v>4</v>
      </c>
      <c r="B9" s="21">
        <v>44564</v>
      </c>
      <c r="C9" s="18" t="s">
        <v>87</v>
      </c>
      <c r="D9" s="65">
        <v>159</v>
      </c>
      <c r="E9" s="15">
        <v>200</v>
      </c>
      <c r="F9" s="15">
        <v>200</v>
      </c>
      <c r="G9" s="64">
        <f t="shared" si="1"/>
        <v>0</v>
      </c>
      <c r="H9" s="64">
        <f t="shared" si="2"/>
        <v>5000</v>
      </c>
      <c r="I9" s="60">
        <v>5000</v>
      </c>
      <c r="J9" s="64">
        <f t="shared" ref="J9:J35" si="4">H9-I9</f>
        <v>0</v>
      </c>
      <c r="K9" s="68">
        <v>45775</v>
      </c>
      <c r="L9" s="50">
        <v>162</v>
      </c>
      <c r="M9" s="55">
        <f t="shared" ref="M9:M59" si="5">I9*L9</f>
        <v>810000</v>
      </c>
      <c r="N9" s="50">
        <v>6726</v>
      </c>
      <c r="O9" s="65" t="s">
        <v>43</v>
      </c>
      <c r="P9" s="59" t="s">
        <v>265</v>
      </c>
      <c r="Q9" s="65"/>
    </row>
    <row r="10" spans="1:17" x14ac:dyDescent="0.25">
      <c r="A10" s="54">
        <v>5</v>
      </c>
      <c r="B10" s="21">
        <v>44565</v>
      </c>
      <c r="C10" s="18" t="s">
        <v>87</v>
      </c>
      <c r="D10" s="65">
        <v>160</v>
      </c>
      <c r="E10" s="15">
        <v>240</v>
      </c>
      <c r="F10" s="15">
        <v>240</v>
      </c>
      <c r="G10" s="64">
        <f t="shared" si="1"/>
        <v>0</v>
      </c>
      <c r="H10" s="64">
        <f t="shared" si="2"/>
        <v>6000</v>
      </c>
      <c r="I10" s="60">
        <v>6000</v>
      </c>
      <c r="J10" s="64">
        <f t="shared" si="4"/>
        <v>0</v>
      </c>
      <c r="K10" s="68">
        <v>45783</v>
      </c>
      <c r="L10" s="50">
        <v>164</v>
      </c>
      <c r="M10" s="55">
        <f t="shared" si="5"/>
        <v>984000</v>
      </c>
      <c r="N10" s="50">
        <v>6686</v>
      </c>
      <c r="O10" s="65" t="s">
        <v>43</v>
      </c>
      <c r="P10" s="59" t="s">
        <v>190</v>
      </c>
      <c r="Q10" s="65"/>
    </row>
    <row r="11" spans="1:17" x14ac:dyDescent="0.25">
      <c r="A11" s="54">
        <v>6</v>
      </c>
      <c r="B11" s="21">
        <v>44565</v>
      </c>
      <c r="C11" s="124" t="s">
        <v>266</v>
      </c>
      <c r="D11" s="65">
        <v>161</v>
      </c>
      <c r="E11" s="15">
        <v>400</v>
      </c>
      <c r="F11" s="15">
        <v>400</v>
      </c>
      <c r="G11" s="64">
        <f t="shared" si="1"/>
        <v>0</v>
      </c>
      <c r="H11" s="64">
        <f t="shared" si="2"/>
        <v>10000</v>
      </c>
      <c r="I11" s="60">
        <v>10000</v>
      </c>
      <c r="J11" s="64">
        <f t="shared" si="4"/>
        <v>0</v>
      </c>
      <c r="K11" s="68">
        <v>45789</v>
      </c>
      <c r="L11" s="50">
        <v>21</v>
      </c>
      <c r="M11" s="55">
        <f t="shared" si="5"/>
        <v>210000</v>
      </c>
      <c r="N11" s="50">
        <v>6685</v>
      </c>
      <c r="O11" s="65" t="s">
        <v>43</v>
      </c>
      <c r="P11" s="59" t="s">
        <v>267</v>
      </c>
      <c r="Q11" s="65"/>
    </row>
    <row r="12" spans="1:17" x14ac:dyDescent="0.25">
      <c r="A12" s="54">
        <v>7</v>
      </c>
      <c r="B12" s="21">
        <v>44565</v>
      </c>
      <c r="C12" s="58" t="s">
        <v>246</v>
      </c>
      <c r="D12" s="65">
        <v>535</v>
      </c>
      <c r="E12" s="15">
        <v>80</v>
      </c>
      <c r="F12" s="15">
        <v>80</v>
      </c>
      <c r="G12" s="64">
        <f t="shared" si="1"/>
        <v>0</v>
      </c>
      <c r="H12" s="64">
        <f t="shared" si="2"/>
        <v>2000</v>
      </c>
      <c r="I12" s="60">
        <v>2000</v>
      </c>
      <c r="J12" s="64">
        <f t="shared" si="4"/>
        <v>0</v>
      </c>
      <c r="K12" s="122">
        <v>45781</v>
      </c>
      <c r="L12" s="50">
        <v>183</v>
      </c>
      <c r="M12" s="55">
        <f t="shared" si="5"/>
        <v>366000</v>
      </c>
      <c r="N12" s="123">
        <v>6683</v>
      </c>
      <c r="O12" s="62" t="s">
        <v>27</v>
      </c>
      <c r="P12" s="59" t="s">
        <v>268</v>
      </c>
      <c r="Q12" s="65"/>
    </row>
    <row r="13" spans="1:17" x14ac:dyDescent="0.25">
      <c r="A13" s="54">
        <v>8</v>
      </c>
      <c r="B13" s="21">
        <v>44565</v>
      </c>
      <c r="C13" s="58" t="s">
        <v>143</v>
      </c>
      <c r="D13" s="65">
        <v>535</v>
      </c>
      <c r="E13" s="15">
        <v>80</v>
      </c>
      <c r="F13" s="15">
        <v>80</v>
      </c>
      <c r="G13" s="64">
        <f t="shared" si="1"/>
        <v>0</v>
      </c>
      <c r="H13" s="64">
        <f t="shared" si="2"/>
        <v>2000</v>
      </c>
      <c r="I13" s="60">
        <v>2000</v>
      </c>
      <c r="J13" s="64">
        <f t="shared" si="4"/>
        <v>0</v>
      </c>
      <c r="K13" s="68">
        <v>45784</v>
      </c>
      <c r="L13" s="50">
        <v>154</v>
      </c>
      <c r="M13" s="55">
        <f t="shared" si="5"/>
        <v>308000</v>
      </c>
      <c r="N13" s="50">
        <v>6684</v>
      </c>
      <c r="O13" s="62" t="s">
        <v>27</v>
      </c>
      <c r="P13" s="59" t="s">
        <v>268</v>
      </c>
      <c r="Q13" s="65"/>
    </row>
    <row r="14" spans="1:17" x14ac:dyDescent="0.25">
      <c r="A14" s="54">
        <v>9</v>
      </c>
      <c r="B14" s="21">
        <v>44565</v>
      </c>
      <c r="C14" s="58" t="s">
        <v>167</v>
      </c>
      <c r="D14" s="65">
        <v>535</v>
      </c>
      <c r="E14" s="15">
        <v>110</v>
      </c>
      <c r="F14" s="15">
        <v>110</v>
      </c>
      <c r="G14" s="60">
        <f t="shared" si="1"/>
        <v>0</v>
      </c>
      <c r="H14" s="60">
        <f t="shared" si="2"/>
        <v>2750</v>
      </c>
      <c r="I14" s="64">
        <v>2750</v>
      </c>
      <c r="J14" s="61">
        <f t="shared" si="4"/>
        <v>0</v>
      </c>
      <c r="K14" s="122">
        <v>4577645777</v>
      </c>
      <c r="L14" s="50">
        <v>160</v>
      </c>
      <c r="M14" s="55">
        <f t="shared" si="5"/>
        <v>440000</v>
      </c>
      <c r="N14" s="123">
        <v>66816682</v>
      </c>
      <c r="O14" s="62" t="s">
        <v>27</v>
      </c>
      <c r="P14" s="59" t="s">
        <v>268</v>
      </c>
      <c r="Q14" s="65"/>
    </row>
    <row r="15" spans="1:17" x14ac:dyDescent="0.25">
      <c r="A15" s="54">
        <v>10</v>
      </c>
      <c r="B15" s="21">
        <v>44566</v>
      </c>
      <c r="C15" s="18" t="s">
        <v>87</v>
      </c>
      <c r="D15" s="65">
        <v>536</v>
      </c>
      <c r="E15" s="15">
        <v>240</v>
      </c>
      <c r="F15" s="15">
        <v>240</v>
      </c>
      <c r="G15" s="60">
        <f t="shared" si="1"/>
        <v>0</v>
      </c>
      <c r="H15" s="60">
        <f t="shared" si="2"/>
        <v>6000</v>
      </c>
      <c r="I15" s="64">
        <v>6000</v>
      </c>
      <c r="J15" s="61">
        <f t="shared" si="4"/>
        <v>0</v>
      </c>
      <c r="K15" s="68">
        <v>45785</v>
      </c>
      <c r="L15" s="50">
        <v>156</v>
      </c>
      <c r="M15" s="55">
        <f t="shared" si="5"/>
        <v>936000</v>
      </c>
      <c r="N15" s="50">
        <v>6748</v>
      </c>
      <c r="O15" s="62" t="s">
        <v>27</v>
      </c>
      <c r="P15" s="59" t="s">
        <v>269</v>
      </c>
      <c r="Q15" s="65"/>
    </row>
    <row r="16" spans="1:17" x14ac:dyDescent="0.25">
      <c r="A16" s="54">
        <v>12</v>
      </c>
      <c r="B16" s="21">
        <v>44566</v>
      </c>
      <c r="C16" s="18" t="s">
        <v>87</v>
      </c>
      <c r="D16" s="65">
        <v>162</v>
      </c>
      <c r="E16" s="15">
        <v>280</v>
      </c>
      <c r="F16" s="15">
        <v>280</v>
      </c>
      <c r="G16" s="60">
        <f t="shared" si="1"/>
        <v>0</v>
      </c>
      <c r="H16" s="64">
        <f t="shared" si="2"/>
        <v>7000</v>
      </c>
      <c r="I16" s="64">
        <v>7000</v>
      </c>
      <c r="J16" s="61">
        <f t="shared" si="4"/>
        <v>0</v>
      </c>
      <c r="K16" s="68">
        <v>45786</v>
      </c>
      <c r="L16" s="50">
        <v>164</v>
      </c>
      <c r="M16" s="55">
        <f t="shared" si="5"/>
        <v>1148000</v>
      </c>
      <c r="N16" s="50">
        <v>6709</v>
      </c>
      <c r="O16" s="65" t="s">
        <v>43</v>
      </c>
      <c r="P16" s="15" t="s">
        <v>142</v>
      </c>
      <c r="Q16" s="65"/>
    </row>
    <row r="17" spans="1:17" x14ac:dyDescent="0.25">
      <c r="A17" s="54">
        <v>13</v>
      </c>
      <c r="B17" s="21">
        <v>44566</v>
      </c>
      <c r="C17" s="18" t="s">
        <v>84</v>
      </c>
      <c r="D17" s="65">
        <v>31</v>
      </c>
      <c r="E17" s="15">
        <v>190</v>
      </c>
      <c r="F17" s="15">
        <v>190</v>
      </c>
      <c r="G17" s="60">
        <f t="shared" si="1"/>
        <v>0</v>
      </c>
      <c r="H17" s="64">
        <f t="shared" si="2"/>
        <v>4750</v>
      </c>
      <c r="I17" s="64">
        <v>4731</v>
      </c>
      <c r="J17" s="61">
        <f t="shared" si="4"/>
        <v>19</v>
      </c>
      <c r="K17" s="68">
        <v>45780</v>
      </c>
      <c r="L17" s="50">
        <v>104</v>
      </c>
      <c r="M17" s="55">
        <f t="shared" si="5"/>
        <v>492024</v>
      </c>
      <c r="N17" s="50">
        <v>6678</v>
      </c>
      <c r="O17" s="65" t="s">
        <v>92</v>
      </c>
      <c r="P17" s="15" t="s">
        <v>156</v>
      </c>
      <c r="Q17" s="65"/>
    </row>
    <row r="18" spans="1:17" x14ac:dyDescent="0.25">
      <c r="A18" s="54">
        <v>14</v>
      </c>
      <c r="B18" s="21">
        <v>44567</v>
      </c>
      <c r="C18" s="18" t="s">
        <v>87</v>
      </c>
      <c r="D18" s="65">
        <v>88</v>
      </c>
      <c r="E18" s="15">
        <v>130</v>
      </c>
      <c r="F18" s="15">
        <v>130</v>
      </c>
      <c r="G18" s="60">
        <f t="shared" si="1"/>
        <v>0</v>
      </c>
      <c r="H18" s="64">
        <f t="shared" si="2"/>
        <v>3250</v>
      </c>
      <c r="I18" s="64">
        <v>3250</v>
      </c>
      <c r="J18" s="61">
        <f t="shared" si="4"/>
        <v>0</v>
      </c>
      <c r="K18" s="68">
        <v>45791</v>
      </c>
      <c r="L18" s="50">
        <v>157.19999999999999</v>
      </c>
      <c r="M18" s="63">
        <f t="shared" si="5"/>
        <v>510899.99999999994</v>
      </c>
      <c r="N18" s="50">
        <v>6692</v>
      </c>
      <c r="O18" s="62" t="s">
        <v>254</v>
      </c>
      <c r="P18" s="15" t="s">
        <v>270</v>
      </c>
      <c r="Q18" s="65"/>
    </row>
    <row r="19" spans="1:17" x14ac:dyDescent="0.25">
      <c r="A19" s="54">
        <v>15</v>
      </c>
      <c r="B19" s="21">
        <v>44568</v>
      </c>
      <c r="C19" s="18" t="s">
        <v>84</v>
      </c>
      <c r="D19" s="65">
        <v>32</v>
      </c>
      <c r="E19" s="15">
        <v>190</v>
      </c>
      <c r="F19" s="15">
        <v>190</v>
      </c>
      <c r="G19" s="60">
        <f t="shared" si="1"/>
        <v>0</v>
      </c>
      <c r="H19" s="64">
        <f t="shared" si="2"/>
        <v>4750</v>
      </c>
      <c r="I19" s="64">
        <v>4731</v>
      </c>
      <c r="J19" s="61">
        <f t="shared" si="4"/>
        <v>19</v>
      </c>
      <c r="K19" s="68">
        <v>45780</v>
      </c>
      <c r="L19" s="50">
        <v>104</v>
      </c>
      <c r="M19" s="63">
        <f t="shared" si="5"/>
        <v>492024</v>
      </c>
      <c r="N19" s="50">
        <v>6688</v>
      </c>
      <c r="O19" s="65" t="s">
        <v>92</v>
      </c>
      <c r="P19" s="15" t="s">
        <v>224</v>
      </c>
      <c r="Q19" s="65"/>
    </row>
    <row r="20" spans="1:17" x14ac:dyDescent="0.25">
      <c r="A20" s="54">
        <v>15</v>
      </c>
      <c r="B20" s="21">
        <v>44568</v>
      </c>
      <c r="C20" s="18" t="s">
        <v>87</v>
      </c>
      <c r="D20" s="65">
        <v>164</v>
      </c>
      <c r="E20" s="15">
        <v>120</v>
      </c>
      <c r="F20" s="15">
        <v>120</v>
      </c>
      <c r="G20" s="60">
        <f t="shared" si="1"/>
        <v>0</v>
      </c>
      <c r="H20" s="64">
        <f t="shared" si="2"/>
        <v>3000</v>
      </c>
      <c r="I20" s="64">
        <v>3000</v>
      </c>
      <c r="J20" s="61">
        <f t="shared" si="4"/>
        <v>0</v>
      </c>
      <c r="K20" s="126">
        <v>45792</v>
      </c>
      <c r="L20" s="50">
        <v>166</v>
      </c>
      <c r="M20" s="63">
        <f t="shared" si="5"/>
        <v>498000</v>
      </c>
      <c r="N20" s="50">
        <v>6691</v>
      </c>
      <c r="O20" s="65" t="s">
        <v>43</v>
      </c>
      <c r="P20" s="15" t="s">
        <v>142</v>
      </c>
      <c r="Q20" s="65"/>
    </row>
    <row r="21" spans="1:17" x14ac:dyDescent="0.25">
      <c r="A21" s="54">
        <v>16</v>
      </c>
      <c r="B21" s="21">
        <v>44568</v>
      </c>
      <c r="C21" s="58" t="s">
        <v>167</v>
      </c>
      <c r="D21" s="65">
        <v>406</v>
      </c>
      <c r="E21" s="15">
        <v>100</v>
      </c>
      <c r="F21" s="15">
        <v>100</v>
      </c>
      <c r="G21" s="60">
        <f t="shared" si="1"/>
        <v>0</v>
      </c>
      <c r="H21" s="64">
        <f t="shared" si="2"/>
        <v>2500</v>
      </c>
      <c r="I21" s="64">
        <v>2500</v>
      </c>
      <c r="J21" s="61">
        <f t="shared" si="4"/>
        <v>0</v>
      </c>
      <c r="K21" s="68">
        <v>45793</v>
      </c>
      <c r="L21" s="50">
        <v>167</v>
      </c>
      <c r="M21" s="63">
        <f t="shared" si="5"/>
        <v>417500</v>
      </c>
      <c r="N21" s="50">
        <v>6690</v>
      </c>
      <c r="O21" s="62" t="s">
        <v>27</v>
      </c>
      <c r="P21" s="15" t="s">
        <v>126</v>
      </c>
      <c r="Q21" s="65"/>
    </row>
    <row r="22" spans="1:17" x14ac:dyDescent="0.25">
      <c r="A22" s="54">
        <v>17</v>
      </c>
      <c r="B22" s="21">
        <v>44571</v>
      </c>
      <c r="C22" s="18" t="s">
        <v>259</v>
      </c>
      <c r="D22" s="65">
        <v>521</v>
      </c>
      <c r="E22" s="15">
        <v>15</v>
      </c>
      <c r="F22" s="15">
        <v>15</v>
      </c>
      <c r="G22" s="60">
        <f t="shared" si="1"/>
        <v>0</v>
      </c>
      <c r="H22" s="64">
        <f t="shared" si="2"/>
        <v>375</v>
      </c>
      <c r="I22" s="64">
        <v>375</v>
      </c>
      <c r="J22" s="61">
        <f t="shared" si="4"/>
        <v>0</v>
      </c>
      <c r="K22" s="68">
        <v>45794</v>
      </c>
      <c r="L22" s="50">
        <v>400</v>
      </c>
      <c r="M22" s="63">
        <f t="shared" si="5"/>
        <v>150000</v>
      </c>
      <c r="N22" s="50">
        <v>6689</v>
      </c>
      <c r="O22" s="65" t="s">
        <v>159</v>
      </c>
      <c r="P22" s="15" t="s">
        <v>271</v>
      </c>
      <c r="Q22" s="65"/>
    </row>
    <row r="23" spans="1:17" x14ac:dyDescent="0.25">
      <c r="A23" s="54">
        <v>18</v>
      </c>
      <c r="B23" s="21">
        <v>44571</v>
      </c>
      <c r="C23" s="18" t="s">
        <v>87</v>
      </c>
      <c r="D23" s="65">
        <v>538</v>
      </c>
      <c r="E23" s="15">
        <v>135</v>
      </c>
      <c r="F23" s="15">
        <v>135</v>
      </c>
      <c r="G23" s="60">
        <f t="shared" si="1"/>
        <v>0</v>
      </c>
      <c r="H23" s="64">
        <f t="shared" si="2"/>
        <v>3375</v>
      </c>
      <c r="I23" s="64">
        <v>3375</v>
      </c>
      <c r="J23" s="61">
        <f t="shared" si="4"/>
        <v>0</v>
      </c>
      <c r="K23" s="68">
        <v>45797</v>
      </c>
      <c r="L23" s="50">
        <v>156</v>
      </c>
      <c r="M23" s="63">
        <f t="shared" si="5"/>
        <v>526500</v>
      </c>
      <c r="N23" s="50">
        <v>6711</v>
      </c>
      <c r="O23" s="62" t="s">
        <v>27</v>
      </c>
      <c r="P23" s="15" t="s">
        <v>272</v>
      </c>
      <c r="Q23" s="65"/>
    </row>
    <row r="24" spans="1:17" x14ac:dyDescent="0.25">
      <c r="A24" s="54">
        <v>19</v>
      </c>
      <c r="B24" s="21">
        <v>44572</v>
      </c>
      <c r="C24" s="18" t="s">
        <v>84</v>
      </c>
      <c r="D24" s="65">
        <v>33</v>
      </c>
      <c r="E24" s="15">
        <v>127</v>
      </c>
      <c r="F24" s="15">
        <v>127</v>
      </c>
      <c r="G24" s="60">
        <f t="shared" si="1"/>
        <v>0</v>
      </c>
      <c r="H24" s="64">
        <f t="shared" si="2"/>
        <v>3175</v>
      </c>
      <c r="I24" s="64">
        <v>3162</v>
      </c>
      <c r="J24" s="61">
        <f t="shared" si="4"/>
        <v>13</v>
      </c>
      <c r="K24" s="68">
        <v>45798</v>
      </c>
      <c r="L24" s="50">
        <v>104</v>
      </c>
      <c r="M24" s="63">
        <f t="shared" si="5"/>
        <v>328848</v>
      </c>
      <c r="N24" s="50">
        <v>6712</v>
      </c>
      <c r="O24" s="65" t="s">
        <v>92</v>
      </c>
      <c r="P24" s="15" t="s">
        <v>135</v>
      </c>
      <c r="Q24" s="65"/>
    </row>
    <row r="25" spans="1:17" x14ac:dyDescent="0.25">
      <c r="A25" s="54">
        <v>20</v>
      </c>
      <c r="B25" s="21">
        <v>44572</v>
      </c>
      <c r="C25" s="58" t="s">
        <v>167</v>
      </c>
      <c r="D25" s="65">
        <v>33</v>
      </c>
      <c r="E25" s="15">
        <v>40</v>
      </c>
      <c r="F25" s="15">
        <v>40</v>
      </c>
      <c r="G25" s="60">
        <f t="shared" si="1"/>
        <v>0</v>
      </c>
      <c r="H25" s="64">
        <f t="shared" si="2"/>
        <v>1000</v>
      </c>
      <c r="I25" s="64">
        <v>1000</v>
      </c>
      <c r="J25" s="61">
        <f t="shared" si="4"/>
        <v>0</v>
      </c>
      <c r="K25" s="68">
        <v>45799</v>
      </c>
      <c r="L25" s="50">
        <v>164</v>
      </c>
      <c r="M25" s="63">
        <f t="shared" si="5"/>
        <v>164000</v>
      </c>
      <c r="N25" s="50">
        <v>6710</v>
      </c>
      <c r="O25" s="65" t="s">
        <v>92</v>
      </c>
      <c r="P25" s="15" t="s">
        <v>135</v>
      </c>
      <c r="Q25" s="65"/>
    </row>
    <row r="26" spans="1:17" x14ac:dyDescent="0.25">
      <c r="A26" s="54">
        <v>21</v>
      </c>
      <c r="B26" s="21">
        <v>44573</v>
      </c>
      <c r="C26" s="18" t="s">
        <v>261</v>
      </c>
      <c r="D26" s="65">
        <v>531</v>
      </c>
      <c r="E26" s="15">
        <v>20</v>
      </c>
      <c r="F26" s="15">
        <v>20</v>
      </c>
      <c r="G26" s="60">
        <f t="shared" si="1"/>
        <v>0</v>
      </c>
      <c r="H26" s="64">
        <f t="shared" si="2"/>
        <v>500</v>
      </c>
      <c r="I26" s="64">
        <v>500</v>
      </c>
      <c r="J26" s="61">
        <f t="shared" si="4"/>
        <v>0</v>
      </c>
      <c r="K26" s="68">
        <v>45802</v>
      </c>
      <c r="L26" s="50">
        <v>400</v>
      </c>
      <c r="M26" s="63">
        <f t="shared" si="5"/>
        <v>200000</v>
      </c>
      <c r="N26" s="50">
        <v>6715</v>
      </c>
      <c r="O26" s="65" t="s">
        <v>159</v>
      </c>
      <c r="P26" s="15" t="s">
        <v>273</v>
      </c>
      <c r="Q26" s="65"/>
    </row>
    <row r="27" spans="1:17" x14ac:dyDescent="0.25">
      <c r="A27" s="54">
        <v>22</v>
      </c>
      <c r="B27" s="21">
        <v>44573</v>
      </c>
      <c r="C27" s="58" t="s">
        <v>246</v>
      </c>
      <c r="D27" s="65">
        <v>407</v>
      </c>
      <c r="E27" s="15">
        <v>160</v>
      </c>
      <c r="F27" s="15">
        <v>160</v>
      </c>
      <c r="G27" s="60">
        <f t="shared" si="1"/>
        <v>0</v>
      </c>
      <c r="H27" s="64">
        <f t="shared" si="2"/>
        <v>4000</v>
      </c>
      <c r="I27" s="64">
        <v>4000</v>
      </c>
      <c r="J27" s="61">
        <f t="shared" si="4"/>
        <v>0</v>
      </c>
      <c r="K27" s="68">
        <v>45800</v>
      </c>
      <c r="L27" s="50">
        <v>179</v>
      </c>
      <c r="M27" s="63">
        <f t="shared" si="5"/>
        <v>716000</v>
      </c>
      <c r="N27" s="50">
        <v>6713</v>
      </c>
      <c r="O27" s="62" t="s">
        <v>27</v>
      </c>
      <c r="P27" s="15" t="s">
        <v>273</v>
      </c>
      <c r="Q27" s="65"/>
    </row>
    <row r="28" spans="1:17" x14ac:dyDescent="0.25">
      <c r="A28" s="54">
        <v>23</v>
      </c>
      <c r="B28" s="21">
        <v>44574</v>
      </c>
      <c r="C28" s="18" t="s">
        <v>248</v>
      </c>
      <c r="D28" s="65">
        <v>1089</v>
      </c>
      <c r="E28" s="15">
        <v>60</v>
      </c>
      <c r="F28" s="15">
        <v>60</v>
      </c>
      <c r="G28" s="60">
        <f t="shared" si="1"/>
        <v>0</v>
      </c>
      <c r="H28" s="64">
        <f t="shared" si="2"/>
        <v>1500</v>
      </c>
      <c r="I28" s="64">
        <v>1500</v>
      </c>
      <c r="J28" s="61">
        <f t="shared" si="4"/>
        <v>0</v>
      </c>
      <c r="K28" s="68">
        <v>45801</v>
      </c>
      <c r="L28" s="50">
        <v>245</v>
      </c>
      <c r="M28" s="63">
        <f t="shared" si="5"/>
        <v>367500</v>
      </c>
      <c r="N28" s="50">
        <v>6714</v>
      </c>
      <c r="O28" s="65" t="s">
        <v>157</v>
      </c>
      <c r="P28" s="15" t="s">
        <v>105</v>
      </c>
      <c r="Q28" s="65"/>
    </row>
    <row r="29" spans="1:17" x14ac:dyDescent="0.25">
      <c r="A29" s="54">
        <v>24</v>
      </c>
      <c r="B29" s="21">
        <v>44575</v>
      </c>
      <c r="C29" s="18" t="s">
        <v>84</v>
      </c>
      <c r="D29" s="65">
        <v>34</v>
      </c>
      <c r="E29" s="15">
        <v>190</v>
      </c>
      <c r="F29" s="15">
        <v>190</v>
      </c>
      <c r="G29" s="60">
        <f t="shared" si="1"/>
        <v>0</v>
      </c>
      <c r="H29" s="64">
        <f t="shared" si="2"/>
        <v>4750</v>
      </c>
      <c r="I29" s="64">
        <v>4731</v>
      </c>
      <c r="J29" s="61">
        <f t="shared" si="4"/>
        <v>19</v>
      </c>
      <c r="K29" s="68">
        <v>45805</v>
      </c>
      <c r="L29" s="50">
        <v>104</v>
      </c>
      <c r="M29" s="63">
        <f t="shared" si="5"/>
        <v>492024</v>
      </c>
      <c r="N29" s="50">
        <v>6716</v>
      </c>
      <c r="O29" s="65" t="s">
        <v>92</v>
      </c>
      <c r="P29" s="15" t="s">
        <v>274</v>
      </c>
      <c r="Q29" s="65"/>
    </row>
    <row r="30" spans="1:17" x14ac:dyDescent="0.25">
      <c r="A30" s="54">
        <v>25</v>
      </c>
      <c r="B30" s="21">
        <v>44575</v>
      </c>
      <c r="C30" s="18" t="s">
        <v>87</v>
      </c>
      <c r="D30" s="65">
        <v>165</v>
      </c>
      <c r="E30" s="15">
        <v>100</v>
      </c>
      <c r="F30" s="15">
        <v>100</v>
      </c>
      <c r="G30" s="60">
        <f t="shared" si="1"/>
        <v>0</v>
      </c>
      <c r="H30" s="64">
        <f t="shared" si="2"/>
        <v>2500</v>
      </c>
      <c r="I30" s="64">
        <v>2500</v>
      </c>
      <c r="J30" s="61">
        <f t="shared" si="4"/>
        <v>0</v>
      </c>
      <c r="K30" s="68">
        <v>45806</v>
      </c>
      <c r="L30" s="50">
        <v>164</v>
      </c>
      <c r="M30" s="63">
        <f t="shared" si="5"/>
        <v>410000</v>
      </c>
      <c r="N30" s="50">
        <v>6717</v>
      </c>
      <c r="O30" s="65" t="s">
        <v>43</v>
      </c>
      <c r="P30" s="15" t="s">
        <v>134</v>
      </c>
      <c r="Q30" s="65"/>
    </row>
    <row r="31" spans="1:17" x14ac:dyDescent="0.25">
      <c r="A31" s="54">
        <v>26</v>
      </c>
      <c r="B31" s="21">
        <v>44575</v>
      </c>
      <c r="C31" s="58" t="s">
        <v>275</v>
      </c>
      <c r="D31" s="65">
        <v>165</v>
      </c>
      <c r="E31" s="15">
        <v>60</v>
      </c>
      <c r="F31" s="15">
        <v>60</v>
      </c>
      <c r="G31" s="60">
        <f t="shared" si="1"/>
        <v>0</v>
      </c>
      <c r="H31" s="64">
        <f t="shared" si="2"/>
        <v>1500</v>
      </c>
      <c r="I31" s="64">
        <v>1500</v>
      </c>
      <c r="J31" s="61">
        <f t="shared" si="4"/>
        <v>0</v>
      </c>
      <c r="K31" s="68">
        <v>45804</v>
      </c>
      <c r="L31" s="50">
        <v>162</v>
      </c>
      <c r="M31" s="63">
        <f t="shared" si="5"/>
        <v>243000</v>
      </c>
      <c r="N31" s="50">
        <v>6718</v>
      </c>
      <c r="O31" s="65" t="s">
        <v>43</v>
      </c>
      <c r="P31" s="15" t="s">
        <v>134</v>
      </c>
      <c r="Q31" s="65"/>
    </row>
    <row r="32" spans="1:17" x14ac:dyDescent="0.25">
      <c r="A32" s="54">
        <v>27</v>
      </c>
      <c r="B32" s="21">
        <v>44576</v>
      </c>
      <c r="C32" s="18" t="s">
        <v>87</v>
      </c>
      <c r="D32" s="65">
        <v>166</v>
      </c>
      <c r="E32" s="15">
        <v>40</v>
      </c>
      <c r="F32" s="15">
        <v>40</v>
      </c>
      <c r="G32" s="60">
        <f t="shared" si="1"/>
        <v>0</v>
      </c>
      <c r="H32" s="64">
        <f t="shared" si="2"/>
        <v>1000</v>
      </c>
      <c r="I32" s="64">
        <v>1000</v>
      </c>
      <c r="J32" s="61">
        <f t="shared" si="4"/>
        <v>0</v>
      </c>
      <c r="K32" s="68">
        <v>45806</v>
      </c>
      <c r="L32" s="50">
        <v>164</v>
      </c>
      <c r="M32" s="63">
        <f t="shared" si="5"/>
        <v>164000</v>
      </c>
      <c r="N32" s="50">
        <v>6720</v>
      </c>
      <c r="O32" s="65" t="s">
        <v>43</v>
      </c>
      <c r="P32" s="15" t="s">
        <v>245</v>
      </c>
      <c r="Q32" s="65"/>
    </row>
    <row r="33" spans="1:17" x14ac:dyDescent="0.25">
      <c r="A33" s="54">
        <v>28</v>
      </c>
      <c r="B33" s="21">
        <v>44576</v>
      </c>
      <c r="C33" s="58" t="s">
        <v>167</v>
      </c>
      <c r="D33" s="65">
        <v>166</v>
      </c>
      <c r="E33" s="15">
        <v>60</v>
      </c>
      <c r="F33" s="15">
        <v>60</v>
      </c>
      <c r="G33" s="60">
        <f t="shared" si="1"/>
        <v>0</v>
      </c>
      <c r="H33" s="64">
        <f t="shared" si="2"/>
        <v>1500</v>
      </c>
      <c r="I33" s="64">
        <v>1500</v>
      </c>
      <c r="J33" s="61">
        <f t="shared" si="4"/>
        <v>0</v>
      </c>
      <c r="K33" s="68">
        <v>45809</v>
      </c>
      <c r="L33" s="50">
        <v>162</v>
      </c>
      <c r="M33" s="63">
        <f t="shared" si="5"/>
        <v>243000</v>
      </c>
      <c r="N33" s="50">
        <v>6719</v>
      </c>
      <c r="O33" s="65" t="s">
        <v>43</v>
      </c>
      <c r="P33" s="15" t="s">
        <v>245</v>
      </c>
      <c r="Q33" s="65"/>
    </row>
    <row r="34" spans="1:17" x14ac:dyDescent="0.25">
      <c r="A34" s="54">
        <v>29</v>
      </c>
      <c r="B34" s="21">
        <v>44578</v>
      </c>
      <c r="C34" s="58" t="s">
        <v>246</v>
      </c>
      <c r="D34" s="65">
        <v>539</v>
      </c>
      <c r="E34" s="15">
        <v>100</v>
      </c>
      <c r="F34" s="15">
        <v>100</v>
      </c>
      <c r="G34" s="60">
        <f t="shared" si="1"/>
        <v>0</v>
      </c>
      <c r="H34" s="64">
        <f t="shared" si="2"/>
        <v>2500</v>
      </c>
      <c r="I34" s="64">
        <v>2500</v>
      </c>
      <c r="J34" s="61">
        <f t="shared" si="4"/>
        <v>0</v>
      </c>
      <c r="K34" s="68">
        <v>45826</v>
      </c>
      <c r="L34" s="50">
        <v>178</v>
      </c>
      <c r="M34" s="63">
        <f t="shared" si="5"/>
        <v>445000</v>
      </c>
      <c r="N34" s="50">
        <v>6743</v>
      </c>
      <c r="O34" s="62" t="s">
        <v>27</v>
      </c>
      <c r="P34" s="15" t="s">
        <v>245</v>
      </c>
      <c r="Q34" s="65"/>
    </row>
    <row r="35" spans="1:17" x14ac:dyDescent="0.25">
      <c r="A35" s="54">
        <v>30</v>
      </c>
      <c r="B35" s="21">
        <v>44578</v>
      </c>
      <c r="C35" s="58" t="s">
        <v>246</v>
      </c>
      <c r="D35" s="65">
        <v>167</v>
      </c>
      <c r="E35" s="15">
        <v>40</v>
      </c>
      <c r="F35" s="15">
        <v>40</v>
      </c>
      <c r="G35" s="60">
        <f t="shared" si="1"/>
        <v>0</v>
      </c>
      <c r="H35" s="64">
        <f t="shared" si="2"/>
        <v>1000</v>
      </c>
      <c r="I35" s="64">
        <v>1000</v>
      </c>
      <c r="J35" s="61">
        <f t="shared" si="4"/>
        <v>0</v>
      </c>
      <c r="K35" s="68">
        <v>45814</v>
      </c>
      <c r="L35" s="50">
        <v>178</v>
      </c>
      <c r="M35" s="63">
        <f t="shared" si="5"/>
        <v>178000</v>
      </c>
      <c r="N35" s="50">
        <v>6736</v>
      </c>
      <c r="O35" s="65" t="s">
        <v>43</v>
      </c>
      <c r="P35" s="15" t="s">
        <v>276</v>
      </c>
      <c r="Q35" s="65"/>
    </row>
    <row r="36" spans="1:17" x14ac:dyDescent="0.25">
      <c r="A36" s="54">
        <v>31</v>
      </c>
      <c r="B36" s="21">
        <v>44578</v>
      </c>
      <c r="C36" s="58" t="s">
        <v>143</v>
      </c>
      <c r="D36" s="65">
        <v>167</v>
      </c>
      <c r="E36" s="15">
        <v>40</v>
      </c>
      <c r="F36" s="15">
        <v>40</v>
      </c>
      <c r="G36" s="60">
        <f t="shared" si="1"/>
        <v>0</v>
      </c>
      <c r="H36" s="64">
        <f t="shared" si="2"/>
        <v>1000</v>
      </c>
      <c r="I36" s="64">
        <v>1000</v>
      </c>
      <c r="J36" s="61">
        <f t="shared" si="0"/>
        <v>0</v>
      </c>
      <c r="K36" s="68">
        <v>45813</v>
      </c>
      <c r="L36" s="50">
        <v>168</v>
      </c>
      <c r="M36" s="63">
        <f t="shared" si="5"/>
        <v>168000</v>
      </c>
      <c r="N36" s="50">
        <v>6735</v>
      </c>
      <c r="O36" s="65" t="s">
        <v>43</v>
      </c>
      <c r="P36" s="15" t="s">
        <v>276</v>
      </c>
      <c r="Q36" s="65"/>
    </row>
    <row r="37" spans="1:17" x14ac:dyDescent="0.25">
      <c r="A37" s="54">
        <v>32</v>
      </c>
      <c r="B37" s="21">
        <v>44578</v>
      </c>
      <c r="C37" s="18" t="s">
        <v>87</v>
      </c>
      <c r="D37" s="65">
        <v>167</v>
      </c>
      <c r="E37" s="15">
        <v>80</v>
      </c>
      <c r="F37" s="15">
        <v>80</v>
      </c>
      <c r="G37" s="60">
        <f t="shared" si="1"/>
        <v>0</v>
      </c>
      <c r="H37" s="64">
        <f t="shared" si="2"/>
        <v>2000</v>
      </c>
      <c r="I37" s="64">
        <v>2000</v>
      </c>
      <c r="J37" s="61">
        <f t="shared" si="0"/>
        <v>0</v>
      </c>
      <c r="K37" s="68">
        <v>45812</v>
      </c>
      <c r="L37" s="50">
        <v>164</v>
      </c>
      <c r="M37" s="63">
        <f t="shared" si="5"/>
        <v>328000</v>
      </c>
      <c r="N37" s="50">
        <v>6734</v>
      </c>
      <c r="O37" s="65" t="s">
        <v>43</v>
      </c>
      <c r="P37" s="15" t="s">
        <v>276</v>
      </c>
      <c r="Q37" s="65"/>
    </row>
    <row r="38" spans="1:17" x14ac:dyDescent="0.25">
      <c r="A38" s="54">
        <v>33</v>
      </c>
      <c r="B38" s="21">
        <v>44579</v>
      </c>
      <c r="C38" s="58" t="s">
        <v>246</v>
      </c>
      <c r="D38" s="65">
        <v>540</v>
      </c>
      <c r="E38" s="15">
        <v>105</v>
      </c>
      <c r="F38" s="15">
        <v>105</v>
      </c>
      <c r="G38" s="60">
        <f t="shared" si="1"/>
        <v>0</v>
      </c>
      <c r="H38" s="64">
        <f t="shared" si="2"/>
        <v>2625</v>
      </c>
      <c r="I38" s="64">
        <v>2625</v>
      </c>
      <c r="J38" s="61">
        <f t="shared" si="0"/>
        <v>0</v>
      </c>
      <c r="K38" s="68">
        <v>45817</v>
      </c>
      <c r="L38" s="50">
        <v>176.5</v>
      </c>
      <c r="M38" s="63">
        <f t="shared" si="5"/>
        <v>463312.5</v>
      </c>
      <c r="N38" s="50">
        <v>6733</v>
      </c>
      <c r="O38" s="62" t="s">
        <v>27</v>
      </c>
      <c r="P38" s="15" t="s">
        <v>245</v>
      </c>
      <c r="Q38" s="65"/>
    </row>
    <row r="39" spans="1:17" x14ac:dyDescent="0.25">
      <c r="A39" s="54">
        <v>34</v>
      </c>
      <c r="B39" s="21">
        <v>44579</v>
      </c>
      <c r="C39" s="18" t="s">
        <v>84</v>
      </c>
      <c r="D39" s="65">
        <v>35</v>
      </c>
      <c r="E39" s="15">
        <v>150</v>
      </c>
      <c r="F39" s="15">
        <v>150</v>
      </c>
      <c r="G39" s="60">
        <f t="shared" si="1"/>
        <v>0</v>
      </c>
      <c r="H39" s="64">
        <f t="shared" si="2"/>
        <v>3750</v>
      </c>
      <c r="I39" s="64">
        <v>3735</v>
      </c>
      <c r="J39" s="61">
        <f t="shared" si="0"/>
        <v>15</v>
      </c>
      <c r="K39" s="68">
        <v>45821</v>
      </c>
      <c r="L39" s="50">
        <v>104</v>
      </c>
      <c r="M39" s="63">
        <f t="shared" si="5"/>
        <v>388440</v>
      </c>
      <c r="N39" s="50">
        <v>6738</v>
      </c>
      <c r="O39" s="65" t="s">
        <v>92</v>
      </c>
      <c r="P39" s="15" t="s">
        <v>138</v>
      </c>
      <c r="Q39" s="65"/>
    </row>
    <row r="40" spans="1:17" x14ac:dyDescent="0.25">
      <c r="A40" s="54">
        <v>35</v>
      </c>
      <c r="B40" s="21">
        <v>44579</v>
      </c>
      <c r="C40" s="58" t="s">
        <v>277</v>
      </c>
      <c r="D40" s="65">
        <v>35</v>
      </c>
      <c r="E40" s="15">
        <v>40</v>
      </c>
      <c r="F40" s="15">
        <v>40</v>
      </c>
      <c r="G40" s="60">
        <f t="shared" si="1"/>
        <v>0</v>
      </c>
      <c r="H40" s="64">
        <f t="shared" si="2"/>
        <v>1000</v>
      </c>
      <c r="I40" s="64">
        <v>996</v>
      </c>
      <c r="J40" s="61">
        <f t="shared" si="0"/>
        <v>4</v>
      </c>
      <c r="K40" s="68">
        <v>45820</v>
      </c>
      <c r="L40" s="50">
        <v>105</v>
      </c>
      <c r="M40" s="63">
        <f t="shared" si="5"/>
        <v>104580</v>
      </c>
      <c r="N40" s="50">
        <v>6737</v>
      </c>
      <c r="O40" s="65" t="s">
        <v>92</v>
      </c>
      <c r="P40" s="15" t="s">
        <v>138</v>
      </c>
      <c r="Q40" s="65"/>
    </row>
    <row r="41" spans="1:17" x14ac:dyDescent="0.25">
      <c r="A41" s="54">
        <v>36</v>
      </c>
      <c r="B41" s="21">
        <v>44579</v>
      </c>
      <c r="C41" s="124" t="s">
        <v>266</v>
      </c>
      <c r="D41" s="65">
        <v>168</v>
      </c>
      <c r="E41" s="15">
        <v>280</v>
      </c>
      <c r="F41" s="15">
        <v>280</v>
      </c>
      <c r="G41" s="60">
        <f t="shared" si="1"/>
        <v>0</v>
      </c>
      <c r="H41" s="64">
        <f t="shared" si="2"/>
        <v>7000</v>
      </c>
      <c r="I41" s="64">
        <v>7000</v>
      </c>
      <c r="J41" s="61">
        <f t="shared" si="0"/>
        <v>0</v>
      </c>
      <c r="K41" s="68">
        <v>45815</v>
      </c>
      <c r="L41" s="50">
        <v>22.5</v>
      </c>
      <c r="M41" s="63">
        <f t="shared" si="5"/>
        <v>157500</v>
      </c>
      <c r="N41" s="50">
        <v>6729</v>
      </c>
      <c r="O41" s="65" t="s">
        <v>43</v>
      </c>
      <c r="P41" s="15" t="s">
        <v>278</v>
      </c>
      <c r="Q41" s="65"/>
    </row>
    <row r="42" spans="1:17" x14ac:dyDescent="0.25">
      <c r="A42" s="54">
        <v>37</v>
      </c>
      <c r="B42" s="21">
        <v>44579</v>
      </c>
      <c r="C42" s="18" t="s">
        <v>197</v>
      </c>
      <c r="D42" s="65">
        <v>168</v>
      </c>
      <c r="E42" s="15">
        <v>40</v>
      </c>
      <c r="F42" s="15">
        <v>40</v>
      </c>
      <c r="G42" s="60">
        <f t="shared" si="1"/>
        <v>0</v>
      </c>
      <c r="H42" s="64">
        <f t="shared" si="2"/>
        <v>1000</v>
      </c>
      <c r="I42" s="64">
        <v>1000</v>
      </c>
      <c r="J42" s="61">
        <f t="shared" si="0"/>
        <v>0</v>
      </c>
      <c r="K42" s="68">
        <v>45818</v>
      </c>
      <c r="L42" s="50">
        <v>145</v>
      </c>
      <c r="M42" s="63">
        <f t="shared" si="5"/>
        <v>145000</v>
      </c>
      <c r="N42" s="50">
        <v>6732</v>
      </c>
      <c r="O42" s="65" t="s">
        <v>43</v>
      </c>
      <c r="P42" s="15" t="s">
        <v>278</v>
      </c>
      <c r="Q42" s="65"/>
    </row>
    <row r="43" spans="1:17" x14ac:dyDescent="0.25">
      <c r="A43" s="54">
        <v>38</v>
      </c>
      <c r="B43" s="21">
        <v>44579</v>
      </c>
      <c r="C43" s="58" t="s">
        <v>246</v>
      </c>
      <c r="D43" s="65">
        <v>169</v>
      </c>
      <c r="E43" s="15">
        <v>84</v>
      </c>
      <c r="F43" s="15">
        <v>84</v>
      </c>
      <c r="G43" s="60">
        <f t="shared" si="1"/>
        <v>0</v>
      </c>
      <c r="H43" s="64">
        <f t="shared" si="2"/>
        <v>2100</v>
      </c>
      <c r="I43" s="64">
        <v>2100</v>
      </c>
      <c r="J43" s="61">
        <f t="shared" si="0"/>
        <v>0</v>
      </c>
      <c r="K43" s="68">
        <v>45825</v>
      </c>
      <c r="L43" s="50">
        <v>176</v>
      </c>
      <c r="M43" s="63">
        <f t="shared" si="5"/>
        <v>369600</v>
      </c>
      <c r="N43" s="50">
        <v>6742</v>
      </c>
      <c r="O43" s="65" t="s">
        <v>43</v>
      </c>
      <c r="P43" s="15" t="s">
        <v>245</v>
      </c>
      <c r="Q43" s="65"/>
    </row>
    <row r="44" spans="1:17" x14ac:dyDescent="0.25">
      <c r="A44" s="54">
        <v>39</v>
      </c>
      <c r="B44" s="21">
        <v>44582</v>
      </c>
      <c r="C44" s="58" t="s">
        <v>167</v>
      </c>
      <c r="D44" s="65">
        <v>36</v>
      </c>
      <c r="E44" s="15">
        <v>87</v>
      </c>
      <c r="F44" s="15">
        <v>87</v>
      </c>
      <c r="G44" s="60">
        <f t="shared" si="1"/>
        <v>0</v>
      </c>
      <c r="H44" s="64">
        <f t="shared" si="2"/>
        <v>2175</v>
      </c>
      <c r="I44" s="64">
        <v>2175</v>
      </c>
      <c r="J44" s="61">
        <f t="shared" si="0"/>
        <v>0</v>
      </c>
      <c r="K44" s="68">
        <v>45834</v>
      </c>
      <c r="L44" s="50">
        <v>165</v>
      </c>
      <c r="M44" s="63">
        <f t="shared" si="5"/>
        <v>358875</v>
      </c>
      <c r="N44" s="50">
        <v>6744</v>
      </c>
      <c r="O44" s="65" t="s">
        <v>92</v>
      </c>
      <c r="P44" s="15" t="s">
        <v>111</v>
      </c>
      <c r="Q44" s="65"/>
    </row>
    <row r="45" spans="1:17" x14ac:dyDescent="0.25">
      <c r="A45" s="54">
        <v>40</v>
      </c>
      <c r="B45" s="21">
        <v>44582</v>
      </c>
      <c r="C45" s="58" t="s">
        <v>264</v>
      </c>
      <c r="D45" s="65">
        <v>36</v>
      </c>
      <c r="E45" s="15">
        <v>40</v>
      </c>
      <c r="F45" s="15">
        <v>40</v>
      </c>
      <c r="G45" s="60">
        <f t="shared" si="1"/>
        <v>0</v>
      </c>
      <c r="H45" s="64">
        <f t="shared" si="2"/>
        <v>1000</v>
      </c>
      <c r="I45" s="64">
        <v>1000</v>
      </c>
      <c r="J45" s="61">
        <f t="shared" si="0"/>
        <v>0</v>
      </c>
      <c r="K45" s="68">
        <v>45836</v>
      </c>
      <c r="L45" s="50">
        <v>129</v>
      </c>
      <c r="M45" s="63">
        <f t="shared" si="5"/>
        <v>129000</v>
      </c>
      <c r="N45" s="50">
        <v>6745</v>
      </c>
      <c r="O45" s="65" t="s">
        <v>92</v>
      </c>
      <c r="P45" s="15" t="s">
        <v>111</v>
      </c>
      <c r="Q45" s="65"/>
    </row>
    <row r="46" spans="1:17" x14ac:dyDescent="0.25">
      <c r="A46" s="54">
        <v>41</v>
      </c>
      <c r="B46" s="21">
        <v>44582</v>
      </c>
      <c r="C46" s="58" t="s">
        <v>246</v>
      </c>
      <c r="D46" s="65">
        <v>170</v>
      </c>
      <c r="E46" s="15">
        <v>40</v>
      </c>
      <c r="F46" s="15">
        <v>40</v>
      </c>
      <c r="G46" s="60">
        <f t="shared" si="1"/>
        <v>0</v>
      </c>
      <c r="H46" s="64">
        <f t="shared" si="2"/>
        <v>1000</v>
      </c>
      <c r="I46" s="64">
        <v>1000</v>
      </c>
      <c r="J46" s="61">
        <f t="shared" si="0"/>
        <v>0</v>
      </c>
      <c r="K46" s="68">
        <v>45835</v>
      </c>
      <c r="L46" s="50">
        <v>176</v>
      </c>
      <c r="M46" s="63">
        <f t="shared" si="5"/>
        <v>176000</v>
      </c>
      <c r="N46" s="50">
        <v>6746</v>
      </c>
      <c r="O46" s="65" t="s">
        <v>43</v>
      </c>
      <c r="P46" s="15" t="s">
        <v>279</v>
      </c>
      <c r="Q46" s="65"/>
    </row>
    <row r="47" spans="1:17" x14ac:dyDescent="0.25">
      <c r="A47" s="54">
        <v>42</v>
      </c>
      <c r="B47" s="21">
        <v>44582</v>
      </c>
      <c r="C47" s="58" t="s">
        <v>280</v>
      </c>
      <c r="D47" s="65">
        <v>170</v>
      </c>
      <c r="E47" s="15">
        <v>40</v>
      </c>
      <c r="F47" s="15">
        <v>40</v>
      </c>
      <c r="G47" s="60">
        <f t="shared" si="1"/>
        <v>0</v>
      </c>
      <c r="H47" s="64">
        <f t="shared" si="2"/>
        <v>1000</v>
      </c>
      <c r="I47" s="64">
        <v>1000</v>
      </c>
      <c r="J47" s="61">
        <f t="shared" si="0"/>
        <v>0</v>
      </c>
      <c r="K47" s="68">
        <v>45831</v>
      </c>
      <c r="L47" s="50">
        <v>182</v>
      </c>
      <c r="M47" s="63">
        <f t="shared" si="5"/>
        <v>182000</v>
      </c>
      <c r="N47" s="50">
        <v>6760</v>
      </c>
      <c r="O47" s="65" t="s">
        <v>43</v>
      </c>
      <c r="P47" s="15" t="s">
        <v>279</v>
      </c>
      <c r="Q47" s="65"/>
    </row>
    <row r="48" spans="1:17" x14ac:dyDescent="0.25">
      <c r="A48" s="54">
        <v>43</v>
      </c>
      <c r="B48" s="21">
        <v>44582</v>
      </c>
      <c r="C48" s="58" t="s">
        <v>167</v>
      </c>
      <c r="D48" s="65">
        <v>170</v>
      </c>
      <c r="E48" s="15">
        <v>40</v>
      </c>
      <c r="F48" s="15">
        <v>40</v>
      </c>
      <c r="G48" s="60">
        <f t="shared" si="1"/>
        <v>0</v>
      </c>
      <c r="H48" s="64">
        <f t="shared" si="2"/>
        <v>1000</v>
      </c>
      <c r="I48" s="64">
        <v>1000</v>
      </c>
      <c r="J48" s="61">
        <f t="shared" si="0"/>
        <v>0</v>
      </c>
      <c r="K48" s="68">
        <v>45833</v>
      </c>
      <c r="L48" s="50">
        <v>165</v>
      </c>
      <c r="M48" s="63">
        <f t="shared" si="5"/>
        <v>165000</v>
      </c>
      <c r="N48" s="50">
        <v>6747</v>
      </c>
      <c r="O48" s="65" t="s">
        <v>43</v>
      </c>
      <c r="P48" s="15" t="s">
        <v>279</v>
      </c>
      <c r="Q48" s="65"/>
    </row>
    <row r="49" spans="1:17" x14ac:dyDescent="0.25">
      <c r="A49" s="54">
        <v>44</v>
      </c>
      <c r="B49" s="21">
        <v>44582</v>
      </c>
      <c r="C49" s="127" t="s">
        <v>281</v>
      </c>
      <c r="D49" s="65">
        <v>36</v>
      </c>
      <c r="E49" s="15">
        <v>1</v>
      </c>
      <c r="F49" s="15">
        <v>1</v>
      </c>
      <c r="G49" s="60">
        <f t="shared" si="1"/>
        <v>0</v>
      </c>
      <c r="H49" s="64">
        <f t="shared" si="2"/>
        <v>25</v>
      </c>
      <c r="I49" s="64">
        <v>25</v>
      </c>
      <c r="J49" s="61">
        <f t="shared" si="0"/>
        <v>0</v>
      </c>
      <c r="K49" s="68">
        <v>45838</v>
      </c>
      <c r="L49" s="50">
        <v>83</v>
      </c>
      <c r="M49" s="63">
        <f t="shared" si="5"/>
        <v>2075</v>
      </c>
      <c r="N49" s="50">
        <v>6761</v>
      </c>
      <c r="O49" s="65" t="s">
        <v>92</v>
      </c>
      <c r="P49" s="15" t="s">
        <v>111</v>
      </c>
      <c r="Q49" s="65"/>
    </row>
    <row r="50" spans="1:17" x14ac:dyDescent="0.25">
      <c r="A50" s="54">
        <v>45</v>
      </c>
      <c r="B50" s="21">
        <v>44582</v>
      </c>
      <c r="C50" s="127" t="s">
        <v>282</v>
      </c>
      <c r="D50" s="65">
        <v>36</v>
      </c>
      <c r="E50" s="15">
        <v>1</v>
      </c>
      <c r="F50" s="15">
        <v>1</v>
      </c>
      <c r="G50" s="60">
        <f t="shared" si="1"/>
        <v>0</v>
      </c>
      <c r="H50" s="64">
        <f t="shared" si="2"/>
        <v>25</v>
      </c>
      <c r="I50" s="64">
        <v>25</v>
      </c>
      <c r="J50" s="61">
        <f t="shared" si="0"/>
        <v>0</v>
      </c>
      <c r="K50" s="68">
        <v>45838</v>
      </c>
      <c r="L50" s="50">
        <v>83</v>
      </c>
      <c r="M50" s="63">
        <f t="shared" si="5"/>
        <v>2075</v>
      </c>
      <c r="N50" s="50">
        <v>6761</v>
      </c>
      <c r="O50" s="65" t="s">
        <v>92</v>
      </c>
      <c r="P50" s="15" t="s">
        <v>111</v>
      </c>
      <c r="Q50" s="65"/>
    </row>
    <row r="51" spans="1:17" x14ac:dyDescent="0.25">
      <c r="A51" s="54">
        <v>46</v>
      </c>
      <c r="B51" s="21">
        <v>44582</v>
      </c>
      <c r="C51" s="127" t="s">
        <v>286</v>
      </c>
      <c r="D51" s="65">
        <v>36</v>
      </c>
      <c r="E51" s="15">
        <v>1</v>
      </c>
      <c r="F51" s="15">
        <v>1</v>
      </c>
      <c r="G51" s="60">
        <f t="shared" si="1"/>
        <v>0</v>
      </c>
      <c r="H51" s="64">
        <f t="shared" si="2"/>
        <v>25</v>
      </c>
      <c r="I51" s="64">
        <v>25</v>
      </c>
      <c r="J51" s="61">
        <f t="shared" si="0"/>
        <v>0</v>
      </c>
      <c r="K51" s="68">
        <v>45838</v>
      </c>
      <c r="L51" s="50">
        <v>83</v>
      </c>
      <c r="M51" s="63">
        <f t="shared" si="5"/>
        <v>2075</v>
      </c>
      <c r="N51" s="50">
        <v>6761</v>
      </c>
      <c r="O51" s="65" t="s">
        <v>92</v>
      </c>
      <c r="P51" s="15" t="s">
        <v>111</v>
      </c>
      <c r="Q51" s="65"/>
    </row>
    <row r="52" spans="1:17" x14ac:dyDescent="0.25">
      <c r="A52" s="54">
        <v>47</v>
      </c>
      <c r="B52" s="21">
        <v>44586</v>
      </c>
      <c r="C52" s="18" t="s">
        <v>87</v>
      </c>
      <c r="D52" s="65">
        <v>1</v>
      </c>
      <c r="E52" s="15">
        <v>130</v>
      </c>
      <c r="F52" s="15">
        <v>130</v>
      </c>
      <c r="G52" s="60">
        <f t="shared" si="1"/>
        <v>0</v>
      </c>
      <c r="H52" s="64">
        <f t="shared" si="2"/>
        <v>3250</v>
      </c>
      <c r="I52" s="64">
        <v>3250</v>
      </c>
      <c r="J52" s="61">
        <f t="shared" si="0"/>
        <v>0</v>
      </c>
      <c r="K52" s="68">
        <v>45843</v>
      </c>
      <c r="L52" s="50">
        <v>156.4</v>
      </c>
      <c r="M52" s="63">
        <f t="shared" si="5"/>
        <v>508300</v>
      </c>
      <c r="N52" s="50">
        <v>6753</v>
      </c>
      <c r="O52" s="62" t="s">
        <v>283</v>
      </c>
      <c r="P52" s="15" t="s">
        <v>270</v>
      </c>
      <c r="Q52" s="65"/>
    </row>
    <row r="53" spans="1:17" x14ac:dyDescent="0.25">
      <c r="A53" s="54">
        <v>48</v>
      </c>
      <c r="B53" s="21">
        <v>44587</v>
      </c>
      <c r="C53" s="18" t="s">
        <v>84</v>
      </c>
      <c r="D53" s="65">
        <v>37</v>
      </c>
      <c r="E53" s="15">
        <v>190</v>
      </c>
      <c r="F53" s="15">
        <v>190</v>
      </c>
      <c r="G53" s="60">
        <f t="shared" si="1"/>
        <v>0</v>
      </c>
      <c r="H53" s="64">
        <f t="shared" si="2"/>
        <v>4750</v>
      </c>
      <c r="I53" s="64">
        <v>4731</v>
      </c>
      <c r="J53" s="61">
        <f t="shared" si="0"/>
        <v>19</v>
      </c>
      <c r="K53" s="68">
        <v>45842</v>
      </c>
      <c r="L53" s="50">
        <v>104</v>
      </c>
      <c r="M53" s="63">
        <f t="shared" si="5"/>
        <v>492024</v>
      </c>
      <c r="N53" s="50">
        <v>6752</v>
      </c>
      <c r="O53" s="65" t="s">
        <v>92</v>
      </c>
      <c r="P53" s="15" t="s">
        <v>111</v>
      </c>
      <c r="Q53" s="65"/>
    </row>
    <row r="54" spans="1:17" x14ac:dyDescent="0.25">
      <c r="A54" s="54">
        <v>49</v>
      </c>
      <c r="B54" s="21">
        <v>44588</v>
      </c>
      <c r="C54" s="127" t="s">
        <v>284</v>
      </c>
      <c r="D54" s="65">
        <v>2</v>
      </c>
      <c r="E54" s="15">
        <v>80</v>
      </c>
      <c r="F54" s="15">
        <v>80</v>
      </c>
      <c r="G54" s="60">
        <f t="shared" si="1"/>
        <v>0</v>
      </c>
      <c r="H54" s="64">
        <f t="shared" si="2"/>
        <v>2000</v>
      </c>
      <c r="I54" s="64">
        <v>2000</v>
      </c>
      <c r="J54" s="61">
        <f t="shared" si="0"/>
        <v>0</v>
      </c>
      <c r="K54" s="68">
        <v>45848</v>
      </c>
      <c r="L54" s="50">
        <v>170.8</v>
      </c>
      <c r="M54" s="63">
        <f t="shared" si="5"/>
        <v>341600</v>
      </c>
      <c r="N54" s="50">
        <v>6754</v>
      </c>
      <c r="O54" s="62" t="s">
        <v>283</v>
      </c>
      <c r="P54" s="15" t="s">
        <v>270</v>
      </c>
      <c r="Q54" s="65"/>
    </row>
    <row r="55" spans="1:17" x14ac:dyDescent="0.25">
      <c r="A55" s="54">
        <v>50</v>
      </c>
      <c r="B55" s="21">
        <v>44588</v>
      </c>
      <c r="C55" s="127" t="s">
        <v>130</v>
      </c>
      <c r="D55" s="65">
        <v>171</v>
      </c>
      <c r="E55" s="15">
        <v>40</v>
      </c>
      <c r="F55" s="15">
        <v>40</v>
      </c>
      <c r="G55" s="60">
        <f t="shared" si="1"/>
        <v>0</v>
      </c>
      <c r="H55" s="64">
        <f t="shared" si="2"/>
        <v>1000</v>
      </c>
      <c r="I55" s="64">
        <v>1000</v>
      </c>
      <c r="J55" s="61">
        <f t="shared" si="0"/>
        <v>0</v>
      </c>
      <c r="K55" s="68">
        <v>45861</v>
      </c>
      <c r="L55" s="50">
        <v>230</v>
      </c>
      <c r="M55" s="63">
        <f t="shared" si="5"/>
        <v>230000</v>
      </c>
      <c r="N55" s="50">
        <v>6763</v>
      </c>
      <c r="O55" s="65" t="s">
        <v>43</v>
      </c>
      <c r="P55" s="15" t="s">
        <v>245</v>
      </c>
      <c r="Q55" s="65"/>
    </row>
    <row r="56" spans="1:17" x14ac:dyDescent="0.25">
      <c r="A56" s="54">
        <v>51</v>
      </c>
      <c r="B56" s="21">
        <v>44588</v>
      </c>
      <c r="C56" s="18" t="s">
        <v>285</v>
      </c>
      <c r="D56" s="65">
        <v>171</v>
      </c>
      <c r="E56" s="15">
        <v>50</v>
      </c>
      <c r="F56" s="15">
        <v>50</v>
      </c>
      <c r="G56" s="60">
        <f t="shared" si="1"/>
        <v>0</v>
      </c>
      <c r="H56" s="64">
        <f t="shared" si="2"/>
        <v>1250</v>
      </c>
      <c r="I56" s="64">
        <v>1250</v>
      </c>
      <c r="J56" s="61">
        <f t="shared" si="0"/>
        <v>0</v>
      </c>
      <c r="K56" s="68">
        <v>45854</v>
      </c>
      <c r="L56" s="50">
        <v>162</v>
      </c>
      <c r="M56" s="63">
        <f t="shared" si="5"/>
        <v>202500</v>
      </c>
      <c r="N56" s="50">
        <v>6755</v>
      </c>
      <c r="O56" s="65" t="s">
        <v>43</v>
      </c>
      <c r="P56" s="15" t="s">
        <v>245</v>
      </c>
      <c r="Q56" s="65"/>
    </row>
    <row r="57" spans="1:17" x14ac:dyDescent="0.25">
      <c r="A57" s="54">
        <v>52</v>
      </c>
      <c r="B57" s="21">
        <v>44589</v>
      </c>
      <c r="C57" s="18" t="s">
        <v>84</v>
      </c>
      <c r="D57" s="65">
        <v>38</v>
      </c>
      <c r="E57" s="15">
        <v>140</v>
      </c>
      <c r="F57" s="15">
        <v>140</v>
      </c>
      <c r="G57" s="60">
        <f t="shared" si="1"/>
        <v>0</v>
      </c>
      <c r="H57" s="64">
        <f t="shared" si="2"/>
        <v>3500</v>
      </c>
      <c r="I57" s="64">
        <v>3486</v>
      </c>
      <c r="J57" s="61">
        <f t="shared" si="0"/>
        <v>14</v>
      </c>
      <c r="K57" s="68">
        <v>45855</v>
      </c>
      <c r="L57" s="50">
        <v>104</v>
      </c>
      <c r="M57" s="63">
        <f t="shared" si="5"/>
        <v>362544</v>
      </c>
      <c r="N57" s="50">
        <v>6756</v>
      </c>
      <c r="O57" s="65" t="s">
        <v>92</v>
      </c>
      <c r="P57" s="15" t="s">
        <v>247</v>
      </c>
      <c r="Q57" s="65"/>
    </row>
    <row r="58" spans="1:17" x14ac:dyDescent="0.25">
      <c r="A58" s="54">
        <v>53</v>
      </c>
      <c r="B58" s="21">
        <v>44589</v>
      </c>
      <c r="C58" s="127" t="s">
        <v>264</v>
      </c>
      <c r="D58" s="65">
        <v>38</v>
      </c>
      <c r="E58" s="15">
        <v>40</v>
      </c>
      <c r="F58" s="15">
        <v>40</v>
      </c>
      <c r="G58" s="60">
        <f t="shared" si="1"/>
        <v>0</v>
      </c>
      <c r="H58" s="64">
        <f t="shared" si="2"/>
        <v>1000</v>
      </c>
      <c r="I58" s="64">
        <v>996</v>
      </c>
      <c r="J58" s="61">
        <f t="shared" si="0"/>
        <v>4</v>
      </c>
      <c r="K58" s="68">
        <v>45856</v>
      </c>
      <c r="L58" s="50">
        <v>130</v>
      </c>
      <c r="M58" s="63">
        <f t="shared" si="5"/>
        <v>129480</v>
      </c>
      <c r="N58" s="50">
        <v>6757</v>
      </c>
      <c r="O58" s="65" t="s">
        <v>92</v>
      </c>
      <c r="P58" s="15" t="s">
        <v>247</v>
      </c>
      <c r="Q58" s="65"/>
    </row>
    <row r="59" spans="1:17" x14ac:dyDescent="0.25">
      <c r="A59" s="54">
        <v>54</v>
      </c>
      <c r="B59" s="21">
        <v>44591</v>
      </c>
      <c r="C59" s="127" t="s">
        <v>246</v>
      </c>
      <c r="D59" s="65">
        <v>541</v>
      </c>
      <c r="E59" s="15">
        <v>80</v>
      </c>
      <c r="F59" s="15">
        <v>80</v>
      </c>
      <c r="G59" s="60">
        <f t="shared" si="1"/>
        <v>0</v>
      </c>
      <c r="H59" s="64">
        <f t="shared" si="2"/>
        <v>2000</v>
      </c>
      <c r="I59" s="64">
        <v>2000</v>
      </c>
      <c r="J59" s="61">
        <f t="shared" si="0"/>
        <v>0</v>
      </c>
      <c r="K59" s="68">
        <v>45857</v>
      </c>
      <c r="L59" s="50">
        <v>174</v>
      </c>
      <c r="M59" s="63">
        <f t="shared" si="5"/>
        <v>348000</v>
      </c>
      <c r="N59" s="50">
        <v>6764</v>
      </c>
      <c r="O59" s="62" t="s">
        <v>27</v>
      </c>
      <c r="P59" s="15" t="s">
        <v>287</v>
      </c>
      <c r="Q59" s="65"/>
    </row>
    <row r="60" spans="1:17" x14ac:dyDescent="0.25">
      <c r="A60" s="27"/>
      <c r="B60" s="28"/>
      <c r="C60" s="29"/>
      <c r="D60" s="30"/>
      <c r="E60" s="31"/>
      <c r="F60" s="31"/>
      <c r="G60" s="34">
        <f>SUM(G6:G36)</f>
        <v>0</v>
      </c>
      <c r="H60" s="32"/>
      <c r="I60" s="32"/>
      <c r="J60" s="32">
        <f>SUM(J6:J59)</f>
        <v>166</v>
      </c>
      <c r="K60" s="32"/>
      <c r="L60" s="121"/>
      <c r="M60" s="32">
        <f>SUM(M6:M59)</f>
        <v>19701041.5</v>
      </c>
      <c r="N60" s="32"/>
      <c r="O60" s="32"/>
      <c r="P60" s="32"/>
      <c r="Q60" s="67"/>
    </row>
  </sheetData>
  <autoFilter ref="C1:C60"/>
  <mergeCells count="4">
    <mergeCell ref="A1:Q1"/>
    <mergeCell ref="A2:Q2"/>
    <mergeCell ref="A3:Q3"/>
    <mergeCell ref="A4:Q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4"/>
  <sheetViews>
    <sheetView workbookViewId="0">
      <pane ySplit="5" topLeftCell="A66" activePane="bottomLeft" state="frozen"/>
      <selection pane="bottomLeft" activeCell="C84" sqref="C84"/>
    </sheetView>
  </sheetViews>
  <sheetFormatPr defaultRowHeight="15" x14ac:dyDescent="0.25"/>
  <cols>
    <col min="1" max="1" width="2.85546875" bestFit="1" customWidth="1"/>
    <col min="2" max="2" width="12" bestFit="1" customWidth="1"/>
    <col min="3" max="3" width="33.140625" bestFit="1" customWidth="1"/>
    <col min="11" max="11" width="12.7109375" bestFit="1" customWidth="1"/>
    <col min="13" max="13" width="11.5703125" bestFit="1" customWidth="1"/>
    <col min="14" max="14" width="10.140625" bestFit="1" customWidth="1"/>
    <col min="15" max="15" width="21.5703125" bestFit="1" customWidth="1"/>
    <col min="16" max="16" width="15.42578125" bestFit="1" customWidth="1"/>
    <col min="17" max="17" width="28.140625" bestFit="1" customWidth="1"/>
  </cols>
  <sheetData>
    <row r="1" spans="1:17" ht="21" x14ac:dyDescent="0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1:17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</row>
    <row r="3" spans="1:17" ht="18.75" x14ac:dyDescent="0.25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</row>
    <row r="4" spans="1:17" ht="16.5" thickBot="1" x14ac:dyDescent="0.3">
      <c r="A4" s="204" t="s">
        <v>299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</row>
    <row r="5" spans="1:17" ht="30.75" thickBot="1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2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3" t="s">
        <v>19</v>
      </c>
    </row>
    <row r="6" spans="1:17" x14ac:dyDescent="0.25">
      <c r="A6" s="54">
        <v>1</v>
      </c>
      <c r="B6" s="21">
        <v>44593</v>
      </c>
      <c r="C6" s="18" t="s">
        <v>87</v>
      </c>
      <c r="D6" s="15">
        <v>542</v>
      </c>
      <c r="E6" s="15">
        <v>40</v>
      </c>
      <c r="F6" s="15">
        <v>40</v>
      </c>
      <c r="G6" s="64">
        <f>E6-F6</f>
        <v>0</v>
      </c>
      <c r="H6" s="64">
        <f t="shared" ref="H6:H64" si="0">E6*25</f>
        <v>1000</v>
      </c>
      <c r="I6" s="64">
        <v>1000</v>
      </c>
      <c r="J6" s="22">
        <f t="shared" ref="J6:J64" si="1">H6-I6</f>
        <v>0</v>
      </c>
      <c r="K6" s="68">
        <v>45860</v>
      </c>
      <c r="L6" s="120">
        <v>152</v>
      </c>
      <c r="M6" s="55">
        <f>I6*L6</f>
        <v>152000</v>
      </c>
      <c r="N6" s="120">
        <v>6765</v>
      </c>
      <c r="O6" s="62" t="s">
        <v>27</v>
      </c>
      <c r="P6" s="15" t="s">
        <v>190</v>
      </c>
      <c r="Q6" s="65"/>
    </row>
    <row r="7" spans="1:17" x14ac:dyDescent="0.25">
      <c r="A7" s="54">
        <v>2</v>
      </c>
      <c r="B7" s="21">
        <v>44593</v>
      </c>
      <c r="C7" s="124" t="s">
        <v>266</v>
      </c>
      <c r="D7" s="15">
        <v>542</v>
      </c>
      <c r="E7" s="15">
        <v>160</v>
      </c>
      <c r="F7" s="15">
        <v>160</v>
      </c>
      <c r="G7" s="64">
        <f t="shared" ref="G7:G83" si="2">E7-F7</f>
        <v>0</v>
      </c>
      <c r="H7" s="64">
        <f t="shared" si="0"/>
        <v>4000</v>
      </c>
      <c r="I7" s="64">
        <v>4000</v>
      </c>
      <c r="J7" s="22">
        <f t="shared" si="1"/>
        <v>0</v>
      </c>
      <c r="K7" s="68">
        <v>45863</v>
      </c>
      <c r="L7" s="50">
        <v>22.5</v>
      </c>
      <c r="M7" s="55">
        <f t="shared" ref="M7:M75" si="3">I7*L7</f>
        <v>90000</v>
      </c>
      <c r="N7" s="50">
        <v>6770</v>
      </c>
      <c r="O7" s="62" t="s">
        <v>27</v>
      </c>
      <c r="P7" s="15" t="s">
        <v>190</v>
      </c>
      <c r="Q7" s="56"/>
    </row>
    <row r="8" spans="1:17" x14ac:dyDescent="0.25">
      <c r="A8" s="54">
        <v>3</v>
      </c>
      <c r="B8" s="21">
        <v>44593</v>
      </c>
      <c r="C8" s="127" t="s">
        <v>246</v>
      </c>
      <c r="D8" s="65">
        <v>542</v>
      </c>
      <c r="E8" s="15">
        <v>80</v>
      </c>
      <c r="F8" s="15">
        <v>80</v>
      </c>
      <c r="G8" s="64">
        <f t="shared" si="2"/>
        <v>0</v>
      </c>
      <c r="H8" s="64">
        <f t="shared" si="0"/>
        <v>2000</v>
      </c>
      <c r="I8" s="64">
        <v>2000</v>
      </c>
      <c r="J8" s="22">
        <f t="shared" si="1"/>
        <v>0</v>
      </c>
      <c r="K8" s="68">
        <v>45862</v>
      </c>
      <c r="L8" s="50">
        <v>174</v>
      </c>
      <c r="M8" s="55">
        <f t="shared" si="3"/>
        <v>348000</v>
      </c>
      <c r="N8" s="50">
        <v>6769</v>
      </c>
      <c r="O8" s="62" t="s">
        <v>27</v>
      </c>
      <c r="P8" s="15" t="s">
        <v>190</v>
      </c>
      <c r="Q8" s="65"/>
    </row>
    <row r="9" spans="1:17" x14ac:dyDescent="0.25">
      <c r="A9" s="54">
        <v>4</v>
      </c>
      <c r="B9" s="21">
        <v>44593</v>
      </c>
      <c r="C9" s="127" t="s">
        <v>143</v>
      </c>
      <c r="D9" s="65">
        <v>542</v>
      </c>
      <c r="E9" s="15">
        <v>80</v>
      </c>
      <c r="F9" s="15">
        <v>80</v>
      </c>
      <c r="G9" s="64">
        <f t="shared" si="2"/>
        <v>0</v>
      </c>
      <c r="H9" s="64">
        <f t="shared" si="0"/>
        <v>2000</v>
      </c>
      <c r="I9" s="60">
        <v>2000</v>
      </c>
      <c r="J9" s="22">
        <f t="shared" si="1"/>
        <v>0</v>
      </c>
      <c r="K9" s="129" t="s">
        <v>294</v>
      </c>
      <c r="L9" s="50">
        <v>156</v>
      </c>
      <c r="M9" s="55">
        <f t="shared" si="3"/>
        <v>312000</v>
      </c>
      <c r="N9" s="50" t="s">
        <v>295</v>
      </c>
      <c r="O9" s="62" t="s">
        <v>27</v>
      </c>
      <c r="P9" s="15" t="s">
        <v>190</v>
      </c>
      <c r="Q9" s="65"/>
    </row>
    <row r="10" spans="1:17" x14ac:dyDescent="0.25">
      <c r="A10" s="54">
        <v>5</v>
      </c>
      <c r="B10" s="21">
        <v>44593</v>
      </c>
      <c r="C10" s="18" t="s">
        <v>84</v>
      </c>
      <c r="D10" s="65">
        <v>39</v>
      </c>
      <c r="E10" s="15">
        <v>190</v>
      </c>
      <c r="F10" s="15">
        <v>190</v>
      </c>
      <c r="G10" s="64">
        <f t="shared" si="2"/>
        <v>0</v>
      </c>
      <c r="H10" s="64">
        <f t="shared" si="0"/>
        <v>4750</v>
      </c>
      <c r="I10" s="60">
        <v>4721</v>
      </c>
      <c r="J10" s="22">
        <f t="shared" si="1"/>
        <v>29</v>
      </c>
      <c r="K10" s="68">
        <v>45865</v>
      </c>
      <c r="L10" s="50">
        <v>104</v>
      </c>
      <c r="M10" s="55">
        <f t="shared" si="3"/>
        <v>490984</v>
      </c>
      <c r="N10" s="50">
        <v>6773</v>
      </c>
      <c r="O10" s="65" t="s">
        <v>92</v>
      </c>
      <c r="P10" s="59" t="s">
        <v>138</v>
      </c>
      <c r="Q10" s="65"/>
    </row>
    <row r="11" spans="1:17" x14ac:dyDescent="0.25">
      <c r="A11" s="54">
        <v>6</v>
      </c>
      <c r="B11" s="21">
        <v>44593</v>
      </c>
      <c r="C11" s="18" t="s">
        <v>87</v>
      </c>
      <c r="D11" s="65" t="s">
        <v>288</v>
      </c>
      <c r="E11" s="15">
        <v>120</v>
      </c>
      <c r="F11" s="15">
        <v>120</v>
      </c>
      <c r="G11" s="64">
        <f t="shared" si="2"/>
        <v>0</v>
      </c>
      <c r="H11" s="64">
        <f t="shared" si="0"/>
        <v>3000</v>
      </c>
      <c r="I11" s="60">
        <v>3000</v>
      </c>
      <c r="J11" s="64">
        <f t="shared" si="1"/>
        <v>0</v>
      </c>
      <c r="K11" s="68">
        <v>45864</v>
      </c>
      <c r="L11" s="50">
        <v>156.80000000000001</v>
      </c>
      <c r="M11" s="55">
        <f t="shared" si="3"/>
        <v>470400.00000000006</v>
      </c>
      <c r="N11" s="50">
        <v>6771</v>
      </c>
      <c r="O11" s="62" t="s">
        <v>254</v>
      </c>
      <c r="P11" s="59" t="s">
        <v>270</v>
      </c>
      <c r="Q11" s="65"/>
    </row>
    <row r="12" spans="1:17" x14ac:dyDescent="0.25">
      <c r="A12" s="54">
        <v>7</v>
      </c>
      <c r="B12" s="21">
        <v>44594</v>
      </c>
      <c r="C12" s="18" t="s">
        <v>87</v>
      </c>
      <c r="D12" s="65" t="s">
        <v>288</v>
      </c>
      <c r="E12" s="15">
        <v>120</v>
      </c>
      <c r="F12" s="15">
        <v>120</v>
      </c>
      <c r="G12" s="64">
        <f t="shared" si="2"/>
        <v>0</v>
      </c>
      <c r="H12" s="64">
        <f t="shared" si="0"/>
        <v>3000</v>
      </c>
      <c r="I12" s="60">
        <v>3000</v>
      </c>
      <c r="J12" s="64">
        <f t="shared" si="1"/>
        <v>0</v>
      </c>
      <c r="K12" s="122">
        <v>45864</v>
      </c>
      <c r="L12" s="50">
        <v>156.80000000000001</v>
      </c>
      <c r="M12" s="55">
        <f t="shared" si="3"/>
        <v>470400.00000000006</v>
      </c>
      <c r="N12" s="123">
        <v>6772</v>
      </c>
      <c r="O12" s="62" t="s">
        <v>254</v>
      </c>
      <c r="P12" s="59" t="s">
        <v>270</v>
      </c>
      <c r="Q12" s="65"/>
    </row>
    <row r="13" spans="1:17" x14ac:dyDescent="0.25">
      <c r="A13" s="54">
        <v>8</v>
      </c>
      <c r="B13" s="21">
        <v>44595</v>
      </c>
      <c r="C13" s="127" t="s">
        <v>246</v>
      </c>
      <c r="D13" s="65">
        <v>408</v>
      </c>
      <c r="E13" s="15">
        <v>160</v>
      </c>
      <c r="F13" s="15">
        <v>160</v>
      </c>
      <c r="G13" s="64">
        <f t="shared" si="2"/>
        <v>0</v>
      </c>
      <c r="H13" s="64">
        <f t="shared" si="0"/>
        <v>4000</v>
      </c>
      <c r="I13" s="60">
        <v>3996</v>
      </c>
      <c r="J13" s="64">
        <f t="shared" si="1"/>
        <v>4</v>
      </c>
      <c r="K13" s="122">
        <v>45876</v>
      </c>
      <c r="L13" s="50">
        <v>174</v>
      </c>
      <c r="M13" s="55">
        <f t="shared" si="3"/>
        <v>695304</v>
      </c>
      <c r="N13" s="123">
        <v>6774</v>
      </c>
      <c r="O13" s="62" t="s">
        <v>27</v>
      </c>
      <c r="P13" s="59" t="s">
        <v>253</v>
      </c>
      <c r="Q13" s="65"/>
    </row>
    <row r="14" spans="1:17" x14ac:dyDescent="0.25">
      <c r="A14" s="54">
        <v>9</v>
      </c>
      <c r="B14" s="21">
        <v>44595</v>
      </c>
      <c r="C14" s="127" t="s">
        <v>259</v>
      </c>
      <c r="D14" s="65">
        <v>947</v>
      </c>
      <c r="E14" s="15">
        <v>10</v>
      </c>
      <c r="F14" s="15">
        <v>10</v>
      </c>
      <c r="G14" s="64">
        <f t="shared" si="2"/>
        <v>0</v>
      </c>
      <c r="H14" s="64">
        <f t="shared" si="0"/>
        <v>250</v>
      </c>
      <c r="I14" s="60">
        <v>250</v>
      </c>
      <c r="J14" s="64">
        <f t="shared" si="1"/>
        <v>0</v>
      </c>
      <c r="K14" s="122">
        <v>45875</v>
      </c>
      <c r="L14" s="50">
        <v>395</v>
      </c>
      <c r="M14" s="55">
        <f t="shared" si="3"/>
        <v>98750</v>
      </c>
      <c r="N14" s="123">
        <v>6775</v>
      </c>
      <c r="O14" s="62" t="s">
        <v>90</v>
      </c>
      <c r="P14" s="59" t="s">
        <v>289</v>
      </c>
      <c r="Q14" s="65"/>
    </row>
    <row r="15" spans="1:17" x14ac:dyDescent="0.25">
      <c r="A15" s="54">
        <v>10</v>
      </c>
      <c r="B15" s="21">
        <v>44595</v>
      </c>
      <c r="C15" s="127" t="s">
        <v>290</v>
      </c>
      <c r="D15" s="65">
        <v>947</v>
      </c>
      <c r="E15" s="15">
        <v>20</v>
      </c>
      <c r="F15" s="15">
        <v>20</v>
      </c>
      <c r="G15" s="64">
        <f t="shared" si="2"/>
        <v>0</v>
      </c>
      <c r="H15" s="64">
        <f t="shared" si="0"/>
        <v>500</v>
      </c>
      <c r="I15" s="60">
        <v>500</v>
      </c>
      <c r="J15" s="64">
        <f t="shared" si="1"/>
        <v>0</v>
      </c>
      <c r="K15" s="122">
        <v>45875</v>
      </c>
      <c r="L15" s="50">
        <v>290</v>
      </c>
      <c r="M15" s="55">
        <f t="shared" si="3"/>
        <v>145000</v>
      </c>
      <c r="N15" s="123">
        <v>6775</v>
      </c>
      <c r="O15" s="62" t="s">
        <v>90</v>
      </c>
      <c r="P15" s="59" t="s">
        <v>289</v>
      </c>
      <c r="Q15" s="65"/>
    </row>
    <row r="16" spans="1:17" x14ac:dyDescent="0.25">
      <c r="A16" s="54">
        <v>11</v>
      </c>
      <c r="B16" s="21">
        <v>44595</v>
      </c>
      <c r="C16" s="18" t="s">
        <v>87</v>
      </c>
      <c r="D16" s="65">
        <v>409</v>
      </c>
      <c r="E16" s="15">
        <v>120</v>
      </c>
      <c r="F16" s="15">
        <v>120</v>
      </c>
      <c r="G16" s="64">
        <f t="shared" si="2"/>
        <v>0</v>
      </c>
      <c r="H16" s="64">
        <f t="shared" si="0"/>
        <v>3000</v>
      </c>
      <c r="I16" s="60">
        <v>3000</v>
      </c>
      <c r="J16" s="64">
        <f t="shared" si="1"/>
        <v>0</v>
      </c>
      <c r="K16" s="122">
        <v>45871</v>
      </c>
      <c r="L16" s="50">
        <v>156</v>
      </c>
      <c r="M16" s="55">
        <f t="shared" si="3"/>
        <v>468000</v>
      </c>
      <c r="N16" s="123">
        <v>6776</v>
      </c>
      <c r="O16" s="62" t="s">
        <v>27</v>
      </c>
      <c r="P16" s="59" t="s">
        <v>289</v>
      </c>
      <c r="Q16" s="65"/>
    </row>
    <row r="17" spans="1:17" x14ac:dyDescent="0.25">
      <c r="A17" s="54">
        <v>12</v>
      </c>
      <c r="B17" s="21">
        <v>44595</v>
      </c>
      <c r="C17" s="18" t="s">
        <v>84</v>
      </c>
      <c r="D17" s="65">
        <v>40</v>
      </c>
      <c r="E17" s="15">
        <v>189</v>
      </c>
      <c r="F17" s="15">
        <v>189</v>
      </c>
      <c r="G17" s="64">
        <f t="shared" si="2"/>
        <v>0</v>
      </c>
      <c r="H17" s="64">
        <f t="shared" si="0"/>
        <v>4725</v>
      </c>
      <c r="I17" s="60">
        <v>4725</v>
      </c>
      <c r="J17" s="64">
        <f t="shared" si="1"/>
        <v>0</v>
      </c>
      <c r="K17" s="122">
        <v>45872</v>
      </c>
      <c r="L17" s="50">
        <v>104</v>
      </c>
      <c r="M17" s="55">
        <f t="shared" si="3"/>
        <v>491400</v>
      </c>
      <c r="N17" s="50">
        <v>6777</v>
      </c>
      <c r="O17" s="65" t="s">
        <v>92</v>
      </c>
      <c r="P17" s="59" t="s">
        <v>89</v>
      </c>
      <c r="Q17" s="65"/>
    </row>
    <row r="18" spans="1:17" x14ac:dyDescent="0.25">
      <c r="A18" s="54">
        <v>13</v>
      </c>
      <c r="B18" s="21">
        <v>44596</v>
      </c>
      <c r="C18" s="127" t="s">
        <v>246</v>
      </c>
      <c r="D18" s="65">
        <v>556</v>
      </c>
      <c r="E18" s="15">
        <v>80</v>
      </c>
      <c r="F18" s="15">
        <v>80</v>
      </c>
      <c r="G18" s="64">
        <f t="shared" si="2"/>
        <v>0</v>
      </c>
      <c r="H18" s="64">
        <f t="shared" si="0"/>
        <v>2000</v>
      </c>
      <c r="I18" s="60">
        <v>1998</v>
      </c>
      <c r="J18" s="64">
        <f t="shared" si="1"/>
        <v>2</v>
      </c>
      <c r="K18" s="122">
        <v>45876</v>
      </c>
      <c r="L18" s="50">
        <v>174</v>
      </c>
      <c r="M18" s="55">
        <f t="shared" si="3"/>
        <v>347652</v>
      </c>
      <c r="N18" s="50">
        <v>6778</v>
      </c>
      <c r="O18" s="62" t="s">
        <v>27</v>
      </c>
      <c r="P18" s="59" t="s">
        <v>207</v>
      </c>
      <c r="Q18" s="65"/>
    </row>
    <row r="19" spans="1:17" x14ac:dyDescent="0.25">
      <c r="A19" s="54">
        <v>14</v>
      </c>
      <c r="B19" s="21">
        <v>44596</v>
      </c>
      <c r="C19" s="124" t="s">
        <v>266</v>
      </c>
      <c r="D19" s="65">
        <v>556</v>
      </c>
      <c r="E19" s="15">
        <v>240</v>
      </c>
      <c r="F19" s="15">
        <v>240</v>
      </c>
      <c r="G19" s="64">
        <f t="shared" si="2"/>
        <v>0</v>
      </c>
      <c r="H19" s="64">
        <f t="shared" si="0"/>
        <v>6000</v>
      </c>
      <c r="I19" s="60">
        <v>5985</v>
      </c>
      <c r="J19" s="64">
        <f t="shared" si="1"/>
        <v>15</v>
      </c>
      <c r="K19" s="122">
        <v>45878</v>
      </c>
      <c r="L19" s="50">
        <v>22.5</v>
      </c>
      <c r="M19" s="55">
        <f t="shared" si="3"/>
        <v>134662.5</v>
      </c>
      <c r="N19" s="50">
        <v>6779</v>
      </c>
      <c r="O19" s="62" t="s">
        <v>27</v>
      </c>
      <c r="P19" s="59" t="s">
        <v>207</v>
      </c>
      <c r="Q19" s="65"/>
    </row>
    <row r="20" spans="1:17" x14ac:dyDescent="0.25">
      <c r="A20" s="54">
        <v>15</v>
      </c>
      <c r="B20" s="21">
        <v>44596</v>
      </c>
      <c r="C20" s="18" t="s">
        <v>87</v>
      </c>
      <c r="D20" s="65">
        <v>557</v>
      </c>
      <c r="E20" s="15">
        <v>150</v>
      </c>
      <c r="F20" s="15">
        <v>150</v>
      </c>
      <c r="G20" s="64">
        <f t="shared" si="2"/>
        <v>0</v>
      </c>
      <c r="H20" s="64">
        <f t="shared" si="0"/>
        <v>3750</v>
      </c>
      <c r="I20" s="60">
        <v>3750</v>
      </c>
      <c r="J20" s="64">
        <f t="shared" si="1"/>
        <v>0</v>
      </c>
      <c r="K20" s="122">
        <v>45877</v>
      </c>
      <c r="L20" s="50">
        <v>157</v>
      </c>
      <c r="M20" s="55">
        <f t="shared" si="3"/>
        <v>588750</v>
      </c>
      <c r="N20" s="50">
        <v>6780</v>
      </c>
      <c r="O20" s="62" t="s">
        <v>27</v>
      </c>
      <c r="P20" s="59" t="s">
        <v>253</v>
      </c>
      <c r="Q20" s="65"/>
    </row>
    <row r="21" spans="1:17" x14ac:dyDescent="0.25">
      <c r="A21" s="54">
        <v>16</v>
      </c>
      <c r="B21" s="21">
        <v>44596</v>
      </c>
      <c r="C21" s="18" t="s">
        <v>87</v>
      </c>
      <c r="D21" s="65">
        <v>3</v>
      </c>
      <c r="E21" s="15">
        <v>70</v>
      </c>
      <c r="F21" s="15">
        <v>70</v>
      </c>
      <c r="G21" s="64">
        <f t="shared" si="2"/>
        <v>0</v>
      </c>
      <c r="H21" s="64">
        <f t="shared" si="0"/>
        <v>1750</v>
      </c>
      <c r="I21" s="60">
        <v>1750</v>
      </c>
      <c r="J21" s="64">
        <f t="shared" si="1"/>
        <v>0</v>
      </c>
      <c r="K21" s="122">
        <v>45867</v>
      </c>
      <c r="L21" s="50">
        <v>156.80000000000001</v>
      </c>
      <c r="M21" s="55">
        <f t="shared" si="3"/>
        <v>274400</v>
      </c>
      <c r="N21" s="50">
        <v>6781</v>
      </c>
      <c r="O21" s="62" t="s">
        <v>254</v>
      </c>
      <c r="P21" s="59" t="s">
        <v>270</v>
      </c>
      <c r="Q21" s="65"/>
    </row>
    <row r="22" spans="1:17" x14ac:dyDescent="0.25">
      <c r="A22" s="54">
        <v>17</v>
      </c>
      <c r="B22" s="21">
        <v>44596</v>
      </c>
      <c r="C22" s="18" t="s">
        <v>291</v>
      </c>
      <c r="D22" s="65">
        <v>41</v>
      </c>
      <c r="E22" s="15">
        <v>40</v>
      </c>
      <c r="F22" s="15">
        <v>40</v>
      </c>
      <c r="G22" s="64">
        <f t="shared" si="2"/>
        <v>0</v>
      </c>
      <c r="H22" s="64">
        <f t="shared" si="0"/>
        <v>1000</v>
      </c>
      <c r="I22" s="60">
        <v>1000</v>
      </c>
      <c r="J22" s="64">
        <f t="shared" si="1"/>
        <v>0</v>
      </c>
      <c r="K22" s="122">
        <v>45879</v>
      </c>
      <c r="L22" s="50">
        <v>129</v>
      </c>
      <c r="M22" s="55">
        <f t="shared" si="3"/>
        <v>129000</v>
      </c>
      <c r="N22" s="50">
        <v>6782</v>
      </c>
      <c r="O22" s="65" t="s">
        <v>92</v>
      </c>
      <c r="P22" s="59" t="s">
        <v>156</v>
      </c>
      <c r="Q22" s="65"/>
    </row>
    <row r="23" spans="1:17" x14ac:dyDescent="0.25">
      <c r="A23" s="54">
        <v>18</v>
      </c>
      <c r="B23" s="21">
        <v>44596</v>
      </c>
      <c r="C23" s="18" t="s">
        <v>293</v>
      </c>
      <c r="D23" s="65">
        <v>41</v>
      </c>
      <c r="E23" s="15">
        <v>40</v>
      </c>
      <c r="F23" s="15">
        <v>40</v>
      </c>
      <c r="G23" s="64">
        <f t="shared" si="2"/>
        <v>0</v>
      </c>
      <c r="H23" s="64">
        <f t="shared" si="0"/>
        <v>1000</v>
      </c>
      <c r="I23" s="60">
        <v>1000</v>
      </c>
      <c r="J23" s="64">
        <f t="shared" si="1"/>
        <v>0</v>
      </c>
      <c r="K23" s="122">
        <v>45880</v>
      </c>
      <c r="L23" s="50">
        <v>181</v>
      </c>
      <c r="M23" s="55">
        <f t="shared" si="3"/>
        <v>181000</v>
      </c>
      <c r="N23" s="50">
        <v>6783</v>
      </c>
      <c r="O23" s="65" t="s">
        <v>92</v>
      </c>
      <c r="P23" s="59" t="s">
        <v>156</v>
      </c>
      <c r="Q23" s="65"/>
    </row>
    <row r="24" spans="1:17" x14ac:dyDescent="0.25">
      <c r="A24" s="54">
        <v>19</v>
      </c>
      <c r="B24" s="21">
        <v>44596</v>
      </c>
      <c r="C24" s="18" t="s">
        <v>292</v>
      </c>
      <c r="D24" s="65">
        <v>41</v>
      </c>
      <c r="E24" s="15">
        <v>43</v>
      </c>
      <c r="F24" s="15">
        <v>43</v>
      </c>
      <c r="G24" s="64">
        <f t="shared" si="2"/>
        <v>0</v>
      </c>
      <c r="H24" s="64">
        <f t="shared" si="0"/>
        <v>1075</v>
      </c>
      <c r="I24" s="60">
        <v>1075</v>
      </c>
      <c r="J24" s="64">
        <f t="shared" si="1"/>
        <v>0</v>
      </c>
      <c r="K24" s="122">
        <v>45881</v>
      </c>
      <c r="L24" s="50">
        <v>167</v>
      </c>
      <c r="M24" s="55">
        <f t="shared" si="3"/>
        <v>179525</v>
      </c>
      <c r="N24" s="50">
        <v>6784</v>
      </c>
      <c r="O24" s="65" t="s">
        <v>92</v>
      </c>
      <c r="P24" s="59" t="s">
        <v>156</v>
      </c>
      <c r="Q24" s="65"/>
    </row>
    <row r="25" spans="1:17" x14ac:dyDescent="0.25">
      <c r="A25" s="54">
        <v>20</v>
      </c>
      <c r="B25" s="21">
        <v>44597</v>
      </c>
      <c r="C25" s="18" t="s">
        <v>87</v>
      </c>
      <c r="D25" s="65" t="s">
        <v>288</v>
      </c>
      <c r="E25" s="15">
        <v>120</v>
      </c>
      <c r="F25" s="15">
        <v>120</v>
      </c>
      <c r="G25" s="64">
        <f t="shared" si="2"/>
        <v>0</v>
      </c>
      <c r="H25" s="64">
        <f t="shared" si="0"/>
        <v>3000</v>
      </c>
      <c r="I25" s="60">
        <v>3000</v>
      </c>
      <c r="J25" s="64">
        <f t="shared" si="1"/>
        <v>0</v>
      </c>
      <c r="K25" s="122">
        <v>45867</v>
      </c>
      <c r="L25" s="50">
        <v>156.80000000000001</v>
      </c>
      <c r="M25" s="55">
        <f t="shared" si="3"/>
        <v>470400.00000000006</v>
      </c>
      <c r="N25" s="50">
        <v>6791</v>
      </c>
      <c r="O25" s="62" t="s">
        <v>254</v>
      </c>
      <c r="P25" s="59" t="s">
        <v>270</v>
      </c>
      <c r="Q25" s="65"/>
    </row>
    <row r="26" spans="1:17" x14ac:dyDescent="0.25">
      <c r="A26" s="54">
        <v>21</v>
      </c>
      <c r="B26" s="21">
        <v>44599</v>
      </c>
      <c r="C26" s="127" t="s">
        <v>246</v>
      </c>
      <c r="D26" s="65">
        <v>410</v>
      </c>
      <c r="E26" s="15">
        <v>50</v>
      </c>
      <c r="F26" s="15">
        <v>50</v>
      </c>
      <c r="G26" s="64">
        <f t="shared" si="2"/>
        <v>0</v>
      </c>
      <c r="H26" s="64">
        <f t="shared" si="0"/>
        <v>1250</v>
      </c>
      <c r="I26" s="60">
        <v>1250</v>
      </c>
      <c r="J26" s="64">
        <f t="shared" si="1"/>
        <v>0</v>
      </c>
      <c r="K26" s="122">
        <v>45888</v>
      </c>
      <c r="L26" s="50">
        <v>174</v>
      </c>
      <c r="M26" s="55">
        <f t="shared" si="3"/>
        <v>217500</v>
      </c>
      <c r="N26" s="50">
        <v>6801</v>
      </c>
      <c r="O26" s="62" t="s">
        <v>27</v>
      </c>
      <c r="P26" s="59" t="s">
        <v>296</v>
      </c>
      <c r="Q26" s="65"/>
    </row>
    <row r="27" spans="1:17" x14ac:dyDescent="0.25">
      <c r="A27" s="54">
        <v>22</v>
      </c>
      <c r="B27" s="21">
        <v>44600</v>
      </c>
      <c r="C27" s="18" t="s">
        <v>87</v>
      </c>
      <c r="D27" s="65">
        <v>544</v>
      </c>
      <c r="E27" s="15">
        <v>160</v>
      </c>
      <c r="F27" s="15">
        <v>160</v>
      </c>
      <c r="G27" s="64">
        <f t="shared" si="2"/>
        <v>0</v>
      </c>
      <c r="H27" s="64">
        <f t="shared" si="0"/>
        <v>4000</v>
      </c>
      <c r="I27" s="60">
        <v>4000</v>
      </c>
      <c r="J27" s="64">
        <f t="shared" si="1"/>
        <v>0</v>
      </c>
      <c r="K27" s="122">
        <v>45887</v>
      </c>
      <c r="L27" s="50">
        <v>160</v>
      </c>
      <c r="M27" s="55">
        <f t="shared" si="3"/>
        <v>640000</v>
      </c>
      <c r="N27" s="50">
        <v>6800</v>
      </c>
      <c r="O27" s="62" t="s">
        <v>27</v>
      </c>
      <c r="P27" s="59" t="s">
        <v>253</v>
      </c>
      <c r="Q27" s="65"/>
    </row>
    <row r="28" spans="1:17" x14ac:dyDescent="0.25">
      <c r="A28" s="54">
        <v>23</v>
      </c>
      <c r="B28" s="21">
        <v>44601</v>
      </c>
      <c r="C28" s="18" t="s">
        <v>292</v>
      </c>
      <c r="D28" s="65">
        <v>558</v>
      </c>
      <c r="E28" s="15">
        <v>60</v>
      </c>
      <c r="F28" s="15">
        <v>60</v>
      </c>
      <c r="G28" s="64">
        <f t="shared" si="2"/>
        <v>0</v>
      </c>
      <c r="H28" s="64">
        <f t="shared" si="0"/>
        <v>1500</v>
      </c>
      <c r="I28" s="60">
        <v>1500</v>
      </c>
      <c r="J28" s="64">
        <f t="shared" si="1"/>
        <v>0</v>
      </c>
      <c r="K28" s="122">
        <v>45889</v>
      </c>
      <c r="L28" s="50">
        <v>170</v>
      </c>
      <c r="M28" s="55">
        <f t="shared" si="3"/>
        <v>255000</v>
      </c>
      <c r="N28" s="50">
        <v>6802</v>
      </c>
      <c r="O28" s="62" t="s">
        <v>27</v>
      </c>
      <c r="P28" s="59" t="s">
        <v>297</v>
      </c>
      <c r="Q28" s="65"/>
    </row>
    <row r="29" spans="1:17" x14ac:dyDescent="0.25">
      <c r="A29" s="54">
        <v>24</v>
      </c>
      <c r="B29" s="21">
        <v>44601</v>
      </c>
      <c r="C29" s="127" t="s">
        <v>259</v>
      </c>
      <c r="D29" s="65">
        <v>948</v>
      </c>
      <c r="E29" s="15">
        <v>10</v>
      </c>
      <c r="F29" s="15">
        <v>10</v>
      </c>
      <c r="G29" s="64">
        <f t="shared" si="2"/>
        <v>0</v>
      </c>
      <c r="H29" s="64">
        <f t="shared" si="0"/>
        <v>250</v>
      </c>
      <c r="I29" s="60">
        <v>250</v>
      </c>
      <c r="J29" s="64">
        <f t="shared" si="1"/>
        <v>0</v>
      </c>
      <c r="K29" s="122">
        <v>45875</v>
      </c>
      <c r="L29" s="50">
        <v>395</v>
      </c>
      <c r="M29" s="55">
        <f t="shared" si="3"/>
        <v>98750</v>
      </c>
      <c r="N29" s="50">
        <v>6807</v>
      </c>
      <c r="O29" s="62" t="s">
        <v>90</v>
      </c>
      <c r="P29" s="59" t="s">
        <v>245</v>
      </c>
      <c r="Q29" s="65"/>
    </row>
    <row r="30" spans="1:17" x14ac:dyDescent="0.25">
      <c r="A30" s="54">
        <v>25</v>
      </c>
      <c r="B30" s="21">
        <v>44602</v>
      </c>
      <c r="C30" s="18" t="s">
        <v>87</v>
      </c>
      <c r="D30" s="65">
        <v>174</v>
      </c>
      <c r="E30" s="15">
        <v>260</v>
      </c>
      <c r="F30" s="15">
        <v>260</v>
      </c>
      <c r="G30" s="64">
        <f t="shared" si="2"/>
        <v>0</v>
      </c>
      <c r="H30" s="64">
        <f t="shared" si="0"/>
        <v>6500</v>
      </c>
      <c r="I30" s="60">
        <v>6500</v>
      </c>
      <c r="J30" s="64">
        <f t="shared" si="1"/>
        <v>0</v>
      </c>
      <c r="K30" s="122">
        <v>45894</v>
      </c>
      <c r="L30" s="50">
        <v>166</v>
      </c>
      <c r="M30" s="55">
        <f t="shared" si="3"/>
        <v>1079000</v>
      </c>
      <c r="N30" s="50">
        <v>6808</v>
      </c>
      <c r="O30" s="62" t="s">
        <v>43</v>
      </c>
      <c r="P30" s="59" t="s">
        <v>207</v>
      </c>
      <c r="Q30" s="65"/>
    </row>
    <row r="31" spans="1:17" x14ac:dyDescent="0.25">
      <c r="A31" s="54">
        <v>26</v>
      </c>
      <c r="B31" s="21">
        <v>44602</v>
      </c>
      <c r="C31" s="18" t="s">
        <v>84</v>
      </c>
      <c r="D31" s="65">
        <v>42</v>
      </c>
      <c r="E31" s="15">
        <v>198</v>
      </c>
      <c r="F31" s="15">
        <v>198</v>
      </c>
      <c r="G31" s="64">
        <f t="shared" si="2"/>
        <v>0</v>
      </c>
      <c r="H31" s="64">
        <f t="shared" si="0"/>
        <v>4950</v>
      </c>
      <c r="I31" s="60">
        <v>4950</v>
      </c>
      <c r="J31" s="64">
        <f t="shared" si="1"/>
        <v>0</v>
      </c>
      <c r="K31" s="122">
        <v>45895</v>
      </c>
      <c r="L31" s="50">
        <v>104</v>
      </c>
      <c r="M31" s="55">
        <f t="shared" si="3"/>
        <v>514800</v>
      </c>
      <c r="N31" s="50">
        <v>6809</v>
      </c>
      <c r="O31" s="62" t="s">
        <v>92</v>
      </c>
      <c r="P31" s="59" t="s">
        <v>298</v>
      </c>
      <c r="Q31" s="65"/>
    </row>
    <row r="32" spans="1:17" x14ac:dyDescent="0.25">
      <c r="A32" s="54">
        <v>27</v>
      </c>
      <c r="B32" s="21">
        <v>44603</v>
      </c>
      <c r="C32" s="18" t="s">
        <v>87</v>
      </c>
      <c r="D32" s="65">
        <v>175</v>
      </c>
      <c r="E32" s="15">
        <v>300</v>
      </c>
      <c r="F32" s="15">
        <v>300</v>
      </c>
      <c r="G32" s="64">
        <f t="shared" si="2"/>
        <v>0</v>
      </c>
      <c r="H32" s="64">
        <f t="shared" si="0"/>
        <v>7500</v>
      </c>
      <c r="I32" s="60">
        <v>7500</v>
      </c>
      <c r="J32" s="64">
        <f t="shared" si="1"/>
        <v>0</v>
      </c>
      <c r="K32" s="122">
        <v>45896</v>
      </c>
      <c r="L32" s="50">
        <v>166</v>
      </c>
      <c r="M32" s="55">
        <f t="shared" si="3"/>
        <v>1245000</v>
      </c>
      <c r="N32" s="50">
        <v>6814</v>
      </c>
      <c r="O32" s="62" t="s">
        <v>43</v>
      </c>
      <c r="P32" s="59" t="s">
        <v>142</v>
      </c>
      <c r="Q32" s="65"/>
    </row>
    <row r="33" spans="1:17" x14ac:dyDescent="0.25">
      <c r="A33" s="54">
        <v>28</v>
      </c>
      <c r="B33" s="21">
        <v>44603</v>
      </c>
      <c r="C33" s="18" t="s">
        <v>301</v>
      </c>
      <c r="D33" s="65">
        <v>175</v>
      </c>
      <c r="E33" s="15">
        <v>40</v>
      </c>
      <c r="F33" s="15">
        <v>40</v>
      </c>
      <c r="G33" s="64">
        <f t="shared" si="2"/>
        <v>0</v>
      </c>
      <c r="H33" s="64">
        <f t="shared" si="0"/>
        <v>1000</v>
      </c>
      <c r="I33" s="60">
        <v>1000</v>
      </c>
      <c r="J33" s="64">
        <f t="shared" si="1"/>
        <v>0</v>
      </c>
      <c r="K33" s="122">
        <v>45897</v>
      </c>
      <c r="L33" s="50">
        <v>228</v>
      </c>
      <c r="M33" s="55">
        <f t="shared" si="3"/>
        <v>228000</v>
      </c>
      <c r="N33" s="50">
        <v>6815</v>
      </c>
      <c r="O33" s="62" t="s">
        <v>43</v>
      </c>
      <c r="P33" s="59" t="s">
        <v>142</v>
      </c>
      <c r="Q33" s="65"/>
    </row>
    <row r="34" spans="1:17" x14ac:dyDescent="0.25">
      <c r="A34" s="54">
        <v>29</v>
      </c>
      <c r="B34" s="21">
        <v>44603</v>
      </c>
      <c r="C34" s="127" t="s">
        <v>246</v>
      </c>
      <c r="D34" s="65">
        <v>411</v>
      </c>
      <c r="E34" s="15">
        <v>120</v>
      </c>
      <c r="F34" s="15">
        <v>120</v>
      </c>
      <c r="G34" s="64">
        <f t="shared" si="2"/>
        <v>0</v>
      </c>
      <c r="H34" s="64">
        <f t="shared" si="0"/>
        <v>3000</v>
      </c>
      <c r="I34" s="60">
        <v>3000</v>
      </c>
      <c r="J34" s="64">
        <f t="shared" si="1"/>
        <v>0</v>
      </c>
      <c r="K34" s="122">
        <v>45898</v>
      </c>
      <c r="L34" s="50">
        <v>177</v>
      </c>
      <c r="M34" s="55">
        <f t="shared" si="3"/>
        <v>531000</v>
      </c>
      <c r="N34" s="50">
        <v>6816</v>
      </c>
      <c r="O34" s="62" t="s">
        <v>27</v>
      </c>
      <c r="P34" s="59" t="s">
        <v>302</v>
      </c>
      <c r="Q34" s="65"/>
    </row>
    <row r="35" spans="1:17" x14ac:dyDescent="0.25">
      <c r="A35" s="54">
        <v>30</v>
      </c>
      <c r="B35" s="21">
        <v>44604</v>
      </c>
      <c r="C35" s="124" t="s">
        <v>266</v>
      </c>
      <c r="D35" s="65">
        <v>412</v>
      </c>
      <c r="E35" s="15">
        <v>200</v>
      </c>
      <c r="F35" s="15">
        <v>200</v>
      </c>
      <c r="G35" s="64">
        <f t="shared" si="2"/>
        <v>0</v>
      </c>
      <c r="H35" s="64">
        <f t="shared" si="0"/>
        <v>5000</v>
      </c>
      <c r="I35" s="60">
        <v>4982</v>
      </c>
      <c r="J35" s="64">
        <f t="shared" si="1"/>
        <v>18</v>
      </c>
      <c r="K35" s="122">
        <v>45906</v>
      </c>
      <c r="L35" s="50">
        <v>23</v>
      </c>
      <c r="M35" s="55">
        <f t="shared" si="3"/>
        <v>114586</v>
      </c>
      <c r="N35" s="50">
        <v>6819</v>
      </c>
      <c r="O35" s="62" t="s">
        <v>27</v>
      </c>
      <c r="P35" s="59" t="s">
        <v>303</v>
      </c>
      <c r="Q35" s="65"/>
    </row>
    <row r="36" spans="1:17" x14ac:dyDescent="0.25">
      <c r="A36" s="54">
        <v>31</v>
      </c>
      <c r="B36" s="21">
        <v>44604</v>
      </c>
      <c r="C36" s="18" t="s">
        <v>87</v>
      </c>
      <c r="D36" s="65">
        <v>545</v>
      </c>
      <c r="E36" s="15">
        <v>95</v>
      </c>
      <c r="F36" s="15">
        <v>95</v>
      </c>
      <c r="G36" s="64">
        <f t="shared" si="2"/>
        <v>0</v>
      </c>
      <c r="H36" s="64">
        <f t="shared" si="0"/>
        <v>2375</v>
      </c>
      <c r="I36" s="60">
        <v>2375</v>
      </c>
      <c r="J36" s="64">
        <f t="shared" si="1"/>
        <v>0</v>
      </c>
      <c r="K36" s="122">
        <v>45899</v>
      </c>
      <c r="L36" s="50">
        <v>160</v>
      </c>
      <c r="M36" s="55">
        <f t="shared" si="3"/>
        <v>380000</v>
      </c>
      <c r="N36" s="50">
        <v>6817</v>
      </c>
      <c r="O36" s="62" t="s">
        <v>27</v>
      </c>
      <c r="P36" s="59" t="s">
        <v>302</v>
      </c>
      <c r="Q36" s="65"/>
    </row>
    <row r="37" spans="1:17" x14ac:dyDescent="0.25">
      <c r="A37" s="54">
        <v>32</v>
      </c>
      <c r="B37" s="21">
        <v>44604</v>
      </c>
      <c r="C37" s="127" t="s">
        <v>143</v>
      </c>
      <c r="D37" s="65">
        <v>545</v>
      </c>
      <c r="E37" s="15">
        <v>40</v>
      </c>
      <c r="F37" s="15">
        <v>40</v>
      </c>
      <c r="G37" s="64">
        <f t="shared" si="2"/>
        <v>0</v>
      </c>
      <c r="H37" s="64">
        <f t="shared" si="0"/>
        <v>1000</v>
      </c>
      <c r="I37" s="60">
        <v>1000</v>
      </c>
      <c r="J37" s="64">
        <f t="shared" si="1"/>
        <v>0</v>
      </c>
      <c r="K37" s="122">
        <v>45900</v>
      </c>
      <c r="L37" s="50">
        <v>167</v>
      </c>
      <c r="M37" s="55">
        <f t="shared" si="3"/>
        <v>167000</v>
      </c>
      <c r="N37" s="50">
        <v>6818</v>
      </c>
      <c r="O37" s="62" t="s">
        <v>27</v>
      </c>
      <c r="P37" s="59" t="s">
        <v>302</v>
      </c>
      <c r="Q37" s="65"/>
    </row>
    <row r="38" spans="1:17" x14ac:dyDescent="0.25">
      <c r="A38" s="54">
        <v>33</v>
      </c>
      <c r="B38" s="21">
        <v>44604</v>
      </c>
      <c r="C38" s="127" t="s">
        <v>259</v>
      </c>
      <c r="D38" s="65">
        <v>946</v>
      </c>
      <c r="E38" s="15">
        <v>20</v>
      </c>
      <c r="F38" s="15">
        <v>20</v>
      </c>
      <c r="G38" s="64">
        <f t="shared" si="2"/>
        <v>0</v>
      </c>
      <c r="H38" s="64">
        <f t="shared" si="0"/>
        <v>500</v>
      </c>
      <c r="I38" s="60">
        <v>500</v>
      </c>
      <c r="J38" s="64">
        <f t="shared" si="1"/>
        <v>0</v>
      </c>
      <c r="K38" s="122">
        <v>45905</v>
      </c>
      <c r="L38" s="50">
        <v>395</v>
      </c>
      <c r="M38" s="55">
        <f t="shared" si="3"/>
        <v>197500</v>
      </c>
      <c r="N38" s="50">
        <v>6820</v>
      </c>
      <c r="O38" s="62" t="s">
        <v>90</v>
      </c>
      <c r="P38" s="59" t="s">
        <v>302</v>
      </c>
      <c r="Q38" s="65"/>
    </row>
    <row r="39" spans="1:17" x14ac:dyDescent="0.25">
      <c r="A39" s="54">
        <v>34</v>
      </c>
      <c r="B39" s="21">
        <v>44605</v>
      </c>
      <c r="C39" s="18" t="s">
        <v>87</v>
      </c>
      <c r="D39" s="65">
        <v>3</v>
      </c>
      <c r="E39" s="15">
        <v>90</v>
      </c>
      <c r="F39" s="15">
        <v>90</v>
      </c>
      <c r="G39" s="64">
        <f t="shared" si="2"/>
        <v>0</v>
      </c>
      <c r="H39" s="64">
        <f t="shared" si="0"/>
        <v>2250</v>
      </c>
      <c r="I39" s="60">
        <v>2250</v>
      </c>
      <c r="J39" s="64">
        <f t="shared" si="1"/>
        <v>0</v>
      </c>
      <c r="K39" s="122">
        <v>45909</v>
      </c>
      <c r="L39" s="50">
        <v>160.80000000000001</v>
      </c>
      <c r="M39" s="55">
        <f t="shared" si="3"/>
        <v>361800</v>
      </c>
      <c r="N39" s="50">
        <v>6822</v>
      </c>
      <c r="O39" s="62" t="s">
        <v>254</v>
      </c>
      <c r="P39" s="59" t="s">
        <v>270</v>
      </c>
      <c r="Q39" s="65"/>
    </row>
    <row r="40" spans="1:17" x14ac:dyDescent="0.25">
      <c r="A40" s="54">
        <v>35</v>
      </c>
      <c r="B40" s="21">
        <v>44606</v>
      </c>
      <c r="C40" s="18" t="s">
        <v>87</v>
      </c>
      <c r="D40" s="65">
        <v>560</v>
      </c>
      <c r="E40" s="15">
        <v>260</v>
      </c>
      <c r="F40" s="15">
        <v>260</v>
      </c>
      <c r="G40" s="64">
        <f t="shared" si="2"/>
        <v>0</v>
      </c>
      <c r="H40" s="64">
        <f t="shared" si="0"/>
        <v>6500</v>
      </c>
      <c r="I40" s="60">
        <v>6500</v>
      </c>
      <c r="J40" s="64">
        <f t="shared" si="1"/>
        <v>0</v>
      </c>
      <c r="K40" s="122">
        <v>45908</v>
      </c>
      <c r="L40" s="50">
        <v>160</v>
      </c>
      <c r="M40" s="55">
        <f t="shared" si="3"/>
        <v>1040000</v>
      </c>
      <c r="N40" s="50">
        <v>6821</v>
      </c>
      <c r="O40" s="62" t="s">
        <v>27</v>
      </c>
      <c r="P40" s="59" t="s">
        <v>163</v>
      </c>
      <c r="Q40" s="65"/>
    </row>
    <row r="41" spans="1:17" x14ac:dyDescent="0.25">
      <c r="A41" s="54">
        <v>36</v>
      </c>
      <c r="B41" s="21">
        <v>44606</v>
      </c>
      <c r="C41" s="18" t="s">
        <v>84</v>
      </c>
      <c r="D41" s="65">
        <v>43</v>
      </c>
      <c r="E41" s="15">
        <v>160</v>
      </c>
      <c r="F41" s="15">
        <v>160</v>
      </c>
      <c r="G41" s="64">
        <f t="shared" si="2"/>
        <v>0</v>
      </c>
      <c r="H41" s="64">
        <f t="shared" si="0"/>
        <v>4000</v>
      </c>
      <c r="I41" s="60">
        <v>4000</v>
      </c>
      <c r="J41" s="64">
        <f t="shared" si="1"/>
        <v>0</v>
      </c>
      <c r="K41" s="122">
        <v>45910</v>
      </c>
      <c r="L41" s="50">
        <v>104</v>
      </c>
      <c r="M41" s="55">
        <f t="shared" si="3"/>
        <v>416000</v>
      </c>
      <c r="N41" s="50">
        <v>6823</v>
      </c>
      <c r="O41" s="62" t="s">
        <v>92</v>
      </c>
      <c r="P41" s="59" t="s">
        <v>249</v>
      </c>
      <c r="Q41" s="65"/>
    </row>
    <row r="42" spans="1:17" x14ac:dyDescent="0.25">
      <c r="A42" s="54">
        <v>37</v>
      </c>
      <c r="B42" s="21">
        <v>44606</v>
      </c>
      <c r="C42" s="18" t="s">
        <v>292</v>
      </c>
      <c r="D42" s="65">
        <v>177</v>
      </c>
      <c r="E42" s="15">
        <v>155</v>
      </c>
      <c r="F42" s="15">
        <v>155</v>
      </c>
      <c r="G42" s="64">
        <f t="shared" si="2"/>
        <v>0</v>
      </c>
      <c r="H42" s="64">
        <f t="shared" si="0"/>
        <v>3875</v>
      </c>
      <c r="I42" s="60">
        <v>3875</v>
      </c>
      <c r="J42" s="64">
        <f t="shared" si="1"/>
        <v>0</v>
      </c>
      <c r="K42" s="122">
        <v>45911</v>
      </c>
      <c r="L42" s="50">
        <v>174</v>
      </c>
      <c r="M42" s="55">
        <f t="shared" si="3"/>
        <v>674250</v>
      </c>
      <c r="N42" s="50">
        <v>6824</v>
      </c>
      <c r="O42" s="62" t="s">
        <v>43</v>
      </c>
      <c r="P42" s="59" t="s">
        <v>163</v>
      </c>
      <c r="Q42" s="65"/>
    </row>
    <row r="43" spans="1:17" x14ac:dyDescent="0.25">
      <c r="A43" s="54">
        <v>38</v>
      </c>
      <c r="B43" s="21">
        <v>44607</v>
      </c>
      <c r="C43" s="127" t="s">
        <v>246</v>
      </c>
      <c r="D43" s="65">
        <v>178</v>
      </c>
      <c r="E43" s="15">
        <v>100</v>
      </c>
      <c r="F43" s="15">
        <v>100</v>
      </c>
      <c r="G43" s="64">
        <f t="shared" si="2"/>
        <v>0</v>
      </c>
      <c r="H43" s="64">
        <f t="shared" si="0"/>
        <v>2500</v>
      </c>
      <c r="I43" s="60">
        <v>2500</v>
      </c>
      <c r="J43" s="64">
        <f t="shared" si="1"/>
        <v>0</v>
      </c>
      <c r="K43" s="122">
        <v>45914</v>
      </c>
      <c r="L43" s="50">
        <v>180</v>
      </c>
      <c r="M43" s="55">
        <f t="shared" si="3"/>
        <v>450000</v>
      </c>
      <c r="N43" s="50">
        <v>6828</v>
      </c>
      <c r="O43" s="62" t="s">
        <v>43</v>
      </c>
      <c r="P43" s="59" t="s">
        <v>245</v>
      </c>
      <c r="Q43" s="65"/>
    </row>
    <row r="44" spans="1:17" x14ac:dyDescent="0.25">
      <c r="A44" s="54">
        <v>39</v>
      </c>
      <c r="B44" s="21">
        <v>44607</v>
      </c>
      <c r="C44" s="18" t="s">
        <v>304</v>
      </c>
      <c r="D44" s="65">
        <v>178</v>
      </c>
      <c r="E44" s="15">
        <v>25</v>
      </c>
      <c r="F44" s="15">
        <v>25</v>
      </c>
      <c r="G44" s="64">
        <f t="shared" si="2"/>
        <v>0</v>
      </c>
      <c r="H44" s="64">
        <f t="shared" si="0"/>
        <v>625</v>
      </c>
      <c r="I44" s="60">
        <v>625</v>
      </c>
      <c r="J44" s="64">
        <f t="shared" si="1"/>
        <v>0</v>
      </c>
      <c r="K44" s="122">
        <v>45914</v>
      </c>
      <c r="L44" s="50">
        <v>145</v>
      </c>
      <c r="M44" s="55">
        <f t="shared" si="3"/>
        <v>90625</v>
      </c>
      <c r="N44" s="50">
        <v>6828</v>
      </c>
      <c r="O44" s="62" t="s">
        <v>43</v>
      </c>
      <c r="P44" s="59" t="s">
        <v>245</v>
      </c>
      <c r="Q44" s="65"/>
    </row>
    <row r="45" spans="1:17" x14ac:dyDescent="0.25">
      <c r="A45" s="54">
        <v>40</v>
      </c>
      <c r="B45" s="21">
        <v>44607</v>
      </c>
      <c r="C45" s="18" t="s">
        <v>84</v>
      </c>
      <c r="D45" s="65">
        <v>44</v>
      </c>
      <c r="E45" s="15">
        <v>189</v>
      </c>
      <c r="F45" s="15">
        <v>189</v>
      </c>
      <c r="G45" s="64">
        <f t="shared" si="2"/>
        <v>0</v>
      </c>
      <c r="H45" s="64">
        <f t="shared" si="0"/>
        <v>4725</v>
      </c>
      <c r="I45" s="60">
        <v>4725</v>
      </c>
      <c r="J45" s="64">
        <f t="shared" si="1"/>
        <v>0</v>
      </c>
      <c r="K45" s="122">
        <v>45913</v>
      </c>
      <c r="L45" s="50">
        <v>104</v>
      </c>
      <c r="M45" s="55">
        <f t="shared" si="3"/>
        <v>491400</v>
      </c>
      <c r="N45" s="50">
        <v>6829</v>
      </c>
      <c r="O45" s="62" t="s">
        <v>92</v>
      </c>
      <c r="P45" s="59" t="s">
        <v>156</v>
      </c>
      <c r="Q45" s="65"/>
    </row>
    <row r="46" spans="1:17" x14ac:dyDescent="0.25">
      <c r="A46" s="54">
        <v>41</v>
      </c>
      <c r="B46" s="21">
        <v>44607</v>
      </c>
      <c r="C46" s="130" t="s">
        <v>305</v>
      </c>
      <c r="D46" s="65">
        <v>44</v>
      </c>
      <c r="E46" s="15">
        <v>1</v>
      </c>
      <c r="F46" s="15">
        <v>1</v>
      </c>
      <c r="G46" s="64">
        <f t="shared" si="2"/>
        <v>0</v>
      </c>
      <c r="H46" s="64">
        <f t="shared" si="0"/>
        <v>25</v>
      </c>
      <c r="I46" s="60">
        <v>25</v>
      </c>
      <c r="J46" s="64">
        <f t="shared" si="1"/>
        <v>0</v>
      </c>
      <c r="K46" s="122">
        <v>45917</v>
      </c>
      <c r="L46" s="50">
        <v>90</v>
      </c>
      <c r="M46" s="55">
        <f t="shared" si="3"/>
        <v>2250</v>
      </c>
      <c r="N46" s="50">
        <v>6832</v>
      </c>
      <c r="O46" s="62" t="s">
        <v>92</v>
      </c>
      <c r="P46" s="59" t="s">
        <v>156</v>
      </c>
      <c r="Q46" s="65"/>
    </row>
    <row r="47" spans="1:17" x14ac:dyDescent="0.25">
      <c r="A47" s="54">
        <v>42</v>
      </c>
      <c r="B47" s="21">
        <v>44607</v>
      </c>
      <c r="C47" s="130" t="s">
        <v>306</v>
      </c>
      <c r="D47" s="65">
        <v>44</v>
      </c>
      <c r="E47" s="15">
        <v>1</v>
      </c>
      <c r="F47" s="15">
        <v>1</v>
      </c>
      <c r="G47" s="64">
        <f t="shared" si="2"/>
        <v>0</v>
      </c>
      <c r="H47" s="64">
        <f t="shared" si="0"/>
        <v>25</v>
      </c>
      <c r="I47" s="60">
        <v>25</v>
      </c>
      <c r="J47" s="64">
        <f t="shared" si="1"/>
        <v>0</v>
      </c>
      <c r="K47" s="122">
        <v>45917</v>
      </c>
      <c r="L47" s="50">
        <v>90</v>
      </c>
      <c r="M47" s="55">
        <f t="shared" si="3"/>
        <v>2250</v>
      </c>
      <c r="N47" s="50">
        <v>6832</v>
      </c>
      <c r="O47" s="62" t="s">
        <v>92</v>
      </c>
      <c r="P47" s="59" t="s">
        <v>156</v>
      </c>
      <c r="Q47" s="65"/>
    </row>
    <row r="48" spans="1:17" x14ac:dyDescent="0.25">
      <c r="A48" s="54">
        <v>43</v>
      </c>
      <c r="B48" s="21">
        <v>44607</v>
      </c>
      <c r="C48" s="130" t="s">
        <v>307</v>
      </c>
      <c r="D48" s="65">
        <v>44</v>
      </c>
      <c r="E48" s="15">
        <v>1</v>
      </c>
      <c r="F48" s="15">
        <v>1</v>
      </c>
      <c r="G48" s="64">
        <f t="shared" si="2"/>
        <v>0</v>
      </c>
      <c r="H48" s="64">
        <f t="shared" si="0"/>
        <v>25</v>
      </c>
      <c r="I48" s="60">
        <v>25</v>
      </c>
      <c r="J48" s="64">
        <f t="shared" si="1"/>
        <v>0</v>
      </c>
      <c r="K48" s="122">
        <v>45917</v>
      </c>
      <c r="L48" s="50">
        <v>90</v>
      </c>
      <c r="M48" s="55">
        <f t="shared" si="3"/>
        <v>2250</v>
      </c>
      <c r="N48" s="50">
        <v>6832</v>
      </c>
      <c r="O48" s="62" t="s">
        <v>92</v>
      </c>
      <c r="P48" s="59" t="s">
        <v>156</v>
      </c>
      <c r="Q48" s="65"/>
    </row>
    <row r="49" spans="1:17" x14ac:dyDescent="0.25">
      <c r="A49" s="54">
        <v>44</v>
      </c>
      <c r="B49" s="21">
        <v>44607</v>
      </c>
      <c r="C49" s="18" t="s">
        <v>87</v>
      </c>
      <c r="D49" s="65">
        <v>561</v>
      </c>
      <c r="E49" s="15">
        <v>260</v>
      </c>
      <c r="F49" s="15">
        <v>260</v>
      </c>
      <c r="G49" s="64">
        <f t="shared" si="2"/>
        <v>0</v>
      </c>
      <c r="H49" s="64">
        <f t="shared" si="0"/>
        <v>6500</v>
      </c>
      <c r="I49" s="60">
        <v>6500</v>
      </c>
      <c r="J49" s="64">
        <f t="shared" si="1"/>
        <v>0</v>
      </c>
      <c r="K49" s="122">
        <v>45912</v>
      </c>
      <c r="L49" s="50">
        <v>162</v>
      </c>
      <c r="M49" s="55">
        <f t="shared" si="3"/>
        <v>1053000</v>
      </c>
      <c r="N49" s="50">
        <v>6825</v>
      </c>
      <c r="O49" s="62" t="s">
        <v>27</v>
      </c>
      <c r="P49" s="59" t="s">
        <v>125</v>
      </c>
      <c r="Q49" s="65"/>
    </row>
    <row r="50" spans="1:17" x14ac:dyDescent="0.25">
      <c r="A50" s="54">
        <v>45</v>
      </c>
      <c r="B50" s="21">
        <v>44607</v>
      </c>
      <c r="C50" s="124" t="s">
        <v>266</v>
      </c>
      <c r="D50" s="65">
        <v>561</v>
      </c>
      <c r="E50" s="15">
        <v>120</v>
      </c>
      <c r="F50" s="15">
        <v>120</v>
      </c>
      <c r="G50" s="64">
        <f t="shared" si="2"/>
        <v>0</v>
      </c>
      <c r="H50" s="64">
        <f t="shared" si="0"/>
        <v>3000</v>
      </c>
      <c r="I50" s="60">
        <v>2997</v>
      </c>
      <c r="J50" s="64">
        <f t="shared" si="1"/>
        <v>3</v>
      </c>
      <c r="K50" s="122">
        <v>45915</v>
      </c>
      <c r="L50" s="50">
        <v>23.5</v>
      </c>
      <c r="M50" s="55">
        <f t="shared" si="3"/>
        <v>70429.5</v>
      </c>
      <c r="N50" s="50">
        <v>6826</v>
      </c>
      <c r="O50" s="62" t="s">
        <v>27</v>
      </c>
      <c r="P50" s="59" t="s">
        <v>125</v>
      </c>
      <c r="Q50" s="65"/>
    </row>
    <row r="51" spans="1:17" x14ac:dyDescent="0.25">
      <c r="A51" s="54">
        <v>46</v>
      </c>
      <c r="B51" s="21">
        <v>44539</v>
      </c>
      <c r="C51" s="18" t="s">
        <v>84</v>
      </c>
      <c r="D51" s="65">
        <v>1913</v>
      </c>
      <c r="E51" s="15">
        <v>160</v>
      </c>
      <c r="F51" s="15">
        <v>160</v>
      </c>
      <c r="G51" s="64">
        <f t="shared" si="2"/>
        <v>0</v>
      </c>
      <c r="H51" s="64">
        <f t="shared" si="0"/>
        <v>4000</v>
      </c>
      <c r="I51" s="60">
        <v>3986</v>
      </c>
      <c r="J51" s="64">
        <f t="shared" si="1"/>
        <v>14</v>
      </c>
      <c r="K51" s="122">
        <v>45916</v>
      </c>
      <c r="L51" s="50">
        <v>107</v>
      </c>
      <c r="M51" s="55">
        <f t="shared" si="3"/>
        <v>426502</v>
      </c>
      <c r="N51" s="50">
        <v>6827</v>
      </c>
      <c r="O51" s="62" t="s">
        <v>308</v>
      </c>
      <c r="P51" s="59" t="s">
        <v>166</v>
      </c>
      <c r="Q51" s="65" t="s">
        <v>309</v>
      </c>
    </row>
    <row r="52" spans="1:17" x14ac:dyDescent="0.25">
      <c r="A52" s="54">
        <v>47</v>
      </c>
      <c r="B52" s="21">
        <v>44609</v>
      </c>
      <c r="C52" s="18" t="s">
        <v>84</v>
      </c>
      <c r="D52" s="65">
        <v>45</v>
      </c>
      <c r="E52" s="15">
        <v>188</v>
      </c>
      <c r="F52" s="15">
        <v>188</v>
      </c>
      <c r="G52" s="64">
        <f t="shared" si="2"/>
        <v>0</v>
      </c>
      <c r="H52" s="64">
        <f t="shared" si="0"/>
        <v>4700</v>
      </c>
      <c r="I52" s="60">
        <v>4700</v>
      </c>
      <c r="J52" s="64">
        <f t="shared" si="1"/>
        <v>0</v>
      </c>
      <c r="K52" s="122">
        <v>45920</v>
      </c>
      <c r="L52" s="50">
        <v>104</v>
      </c>
      <c r="M52" s="55">
        <f t="shared" si="3"/>
        <v>488800</v>
      </c>
      <c r="N52" s="50">
        <v>6840</v>
      </c>
      <c r="O52" s="62" t="s">
        <v>92</v>
      </c>
      <c r="P52" s="59" t="s">
        <v>310</v>
      </c>
      <c r="Q52" s="65"/>
    </row>
    <row r="53" spans="1:17" x14ac:dyDescent="0.25">
      <c r="A53" s="54">
        <v>48</v>
      </c>
      <c r="B53" s="21">
        <v>44609</v>
      </c>
      <c r="C53" s="127" t="s">
        <v>246</v>
      </c>
      <c r="D53" s="65">
        <v>179</v>
      </c>
      <c r="E53" s="15">
        <v>100</v>
      </c>
      <c r="F53" s="15">
        <v>100</v>
      </c>
      <c r="G53" s="64">
        <f t="shared" si="2"/>
        <v>0</v>
      </c>
      <c r="H53" s="64">
        <f t="shared" si="0"/>
        <v>2500</v>
      </c>
      <c r="I53" s="60">
        <v>2500</v>
      </c>
      <c r="J53" s="64">
        <f t="shared" si="1"/>
        <v>0</v>
      </c>
      <c r="K53" s="122">
        <v>45923</v>
      </c>
      <c r="L53" s="50">
        <v>181</v>
      </c>
      <c r="M53" s="55">
        <f t="shared" si="3"/>
        <v>452500</v>
      </c>
      <c r="N53" s="50">
        <v>6867</v>
      </c>
      <c r="O53" s="62" t="s">
        <v>43</v>
      </c>
      <c r="P53" s="59" t="s">
        <v>310</v>
      </c>
      <c r="Q53" s="65"/>
    </row>
    <row r="54" spans="1:17" x14ac:dyDescent="0.25">
      <c r="A54" s="54">
        <v>49</v>
      </c>
      <c r="B54" s="21">
        <v>44609</v>
      </c>
      <c r="C54" s="18" t="s">
        <v>87</v>
      </c>
      <c r="D54" s="65">
        <v>562</v>
      </c>
      <c r="E54" s="15">
        <v>350</v>
      </c>
      <c r="F54" s="15">
        <v>350</v>
      </c>
      <c r="G54" s="64">
        <f t="shared" si="2"/>
        <v>0</v>
      </c>
      <c r="H54" s="64">
        <f t="shared" si="0"/>
        <v>8750</v>
      </c>
      <c r="I54" s="60">
        <v>8750</v>
      </c>
      <c r="J54" s="64">
        <f t="shared" si="1"/>
        <v>0</v>
      </c>
      <c r="K54" s="122">
        <v>45918</v>
      </c>
      <c r="L54" s="50">
        <v>160</v>
      </c>
      <c r="M54" s="55">
        <f t="shared" si="3"/>
        <v>1400000</v>
      </c>
      <c r="N54" s="50">
        <v>6833</v>
      </c>
      <c r="O54" s="62" t="s">
        <v>27</v>
      </c>
      <c r="P54" s="59" t="s">
        <v>125</v>
      </c>
      <c r="Q54" s="65"/>
    </row>
    <row r="55" spans="1:17" x14ac:dyDescent="0.25">
      <c r="A55" s="54">
        <v>50</v>
      </c>
      <c r="B55" s="21">
        <v>44609</v>
      </c>
      <c r="C55" s="124" t="s">
        <v>266</v>
      </c>
      <c r="D55" s="65">
        <v>414</v>
      </c>
      <c r="E55" s="15">
        <v>120</v>
      </c>
      <c r="F55" s="15">
        <v>120</v>
      </c>
      <c r="G55" s="64">
        <f t="shared" si="2"/>
        <v>0</v>
      </c>
      <c r="H55" s="64">
        <f t="shared" si="0"/>
        <v>3000</v>
      </c>
      <c r="I55" s="60">
        <v>3000</v>
      </c>
      <c r="J55" s="64">
        <f t="shared" si="1"/>
        <v>0</v>
      </c>
      <c r="K55" s="122">
        <v>45922</v>
      </c>
      <c r="L55" s="50">
        <v>24</v>
      </c>
      <c r="M55" s="55">
        <f t="shared" si="3"/>
        <v>72000</v>
      </c>
      <c r="N55" s="50">
        <v>6838</v>
      </c>
      <c r="O55" s="62" t="s">
        <v>311</v>
      </c>
      <c r="P55" s="59" t="s">
        <v>312</v>
      </c>
      <c r="Q55" s="65"/>
    </row>
    <row r="56" spans="1:17" x14ac:dyDescent="0.25">
      <c r="A56" s="54">
        <v>51</v>
      </c>
      <c r="B56" s="21">
        <v>44610</v>
      </c>
      <c r="C56" s="124" t="s">
        <v>313</v>
      </c>
      <c r="D56" s="65">
        <v>1090</v>
      </c>
      <c r="E56" s="15">
        <v>40</v>
      </c>
      <c r="F56" s="15">
        <v>40</v>
      </c>
      <c r="G56" s="64">
        <f t="shared" si="2"/>
        <v>0</v>
      </c>
      <c r="H56" s="64">
        <f t="shared" si="0"/>
        <v>1000</v>
      </c>
      <c r="I56" s="60">
        <v>1000</v>
      </c>
      <c r="J56" s="64">
        <f t="shared" si="1"/>
        <v>0</v>
      </c>
      <c r="K56" s="122">
        <v>45921</v>
      </c>
      <c r="L56" s="50">
        <v>245</v>
      </c>
      <c r="M56" s="55">
        <f t="shared" si="3"/>
        <v>245000</v>
      </c>
      <c r="N56" s="50">
        <v>6836</v>
      </c>
      <c r="O56" s="62" t="s">
        <v>157</v>
      </c>
      <c r="P56" s="59" t="s">
        <v>156</v>
      </c>
      <c r="Q56" s="65"/>
    </row>
    <row r="57" spans="1:17" x14ac:dyDescent="0.25">
      <c r="A57" s="54">
        <v>52</v>
      </c>
      <c r="B57" s="21">
        <v>44610</v>
      </c>
      <c r="C57" s="18" t="s">
        <v>87</v>
      </c>
      <c r="D57" s="65">
        <v>181</v>
      </c>
      <c r="E57" s="15">
        <v>300</v>
      </c>
      <c r="F57" s="15">
        <v>300</v>
      </c>
      <c r="G57" s="64">
        <f t="shared" si="2"/>
        <v>0</v>
      </c>
      <c r="H57" s="64">
        <f t="shared" si="0"/>
        <v>7500</v>
      </c>
      <c r="I57" s="60">
        <v>7500</v>
      </c>
      <c r="J57" s="64">
        <f t="shared" si="1"/>
        <v>0</v>
      </c>
      <c r="K57" s="122">
        <v>45919</v>
      </c>
      <c r="L57" s="50">
        <v>164</v>
      </c>
      <c r="M57" s="55">
        <f t="shared" si="3"/>
        <v>1230000</v>
      </c>
      <c r="N57" s="50">
        <v>6834</v>
      </c>
      <c r="O57" s="62" t="s">
        <v>43</v>
      </c>
      <c r="P57" s="59" t="s">
        <v>134</v>
      </c>
      <c r="Q57" s="65"/>
    </row>
    <row r="58" spans="1:17" x14ac:dyDescent="0.25">
      <c r="A58" s="54">
        <v>53</v>
      </c>
      <c r="B58" s="21">
        <v>44610</v>
      </c>
      <c r="C58" s="18" t="s">
        <v>84</v>
      </c>
      <c r="D58" s="65">
        <v>46</v>
      </c>
      <c r="E58" s="15">
        <v>216</v>
      </c>
      <c r="F58" s="15">
        <v>216</v>
      </c>
      <c r="G58" s="64">
        <f t="shared" si="2"/>
        <v>0</v>
      </c>
      <c r="H58" s="64">
        <f t="shared" si="0"/>
        <v>5400</v>
      </c>
      <c r="I58" s="60">
        <v>5400</v>
      </c>
      <c r="J58" s="64">
        <f t="shared" si="1"/>
        <v>0</v>
      </c>
      <c r="K58" s="122">
        <v>45920</v>
      </c>
      <c r="L58" s="50">
        <v>104</v>
      </c>
      <c r="M58" s="55">
        <f t="shared" si="3"/>
        <v>561600</v>
      </c>
      <c r="N58" s="50">
        <v>6835</v>
      </c>
      <c r="O58" s="62" t="s">
        <v>92</v>
      </c>
      <c r="P58" s="59" t="s">
        <v>263</v>
      </c>
      <c r="Q58" s="65"/>
    </row>
    <row r="59" spans="1:17" x14ac:dyDescent="0.25">
      <c r="A59" s="54">
        <v>54</v>
      </c>
      <c r="B59" s="21">
        <v>44610</v>
      </c>
      <c r="C59" s="127" t="s">
        <v>143</v>
      </c>
      <c r="D59" s="65">
        <v>46</v>
      </c>
      <c r="E59" s="15">
        <v>40</v>
      </c>
      <c r="F59" s="15">
        <v>40</v>
      </c>
      <c r="G59" s="64">
        <f t="shared" si="2"/>
        <v>0</v>
      </c>
      <c r="H59" s="64">
        <f t="shared" si="0"/>
        <v>1000</v>
      </c>
      <c r="I59" s="60">
        <v>1000</v>
      </c>
      <c r="J59" s="64">
        <f t="shared" si="1"/>
        <v>0</v>
      </c>
      <c r="K59" s="122">
        <v>45924</v>
      </c>
      <c r="L59" s="50">
        <v>162</v>
      </c>
      <c r="M59" s="55">
        <f t="shared" si="3"/>
        <v>162000</v>
      </c>
      <c r="N59" s="50">
        <v>6839</v>
      </c>
      <c r="O59" s="62" t="s">
        <v>92</v>
      </c>
      <c r="P59" s="59" t="s">
        <v>263</v>
      </c>
      <c r="Q59" s="65"/>
    </row>
    <row r="60" spans="1:17" x14ac:dyDescent="0.25">
      <c r="A60" s="54">
        <v>55</v>
      </c>
      <c r="B60" s="21">
        <v>44610</v>
      </c>
      <c r="C60" s="18" t="s">
        <v>291</v>
      </c>
      <c r="D60" s="65">
        <v>46</v>
      </c>
      <c r="E60" s="15">
        <v>40</v>
      </c>
      <c r="F60" s="15">
        <v>40</v>
      </c>
      <c r="G60" s="64">
        <f t="shared" si="2"/>
        <v>0</v>
      </c>
      <c r="H60" s="64">
        <f t="shared" si="0"/>
        <v>1000</v>
      </c>
      <c r="I60" s="60">
        <v>1000</v>
      </c>
      <c r="J60" s="64">
        <f t="shared" si="1"/>
        <v>0</v>
      </c>
      <c r="K60" s="122">
        <v>45924</v>
      </c>
      <c r="L60" s="50">
        <v>131</v>
      </c>
      <c r="M60" s="55">
        <f t="shared" si="3"/>
        <v>131000</v>
      </c>
      <c r="N60" s="50">
        <v>6839</v>
      </c>
      <c r="O60" s="62" t="s">
        <v>92</v>
      </c>
      <c r="P60" s="59" t="s">
        <v>263</v>
      </c>
      <c r="Q60" s="65"/>
    </row>
    <row r="61" spans="1:17" x14ac:dyDescent="0.25">
      <c r="A61" s="54">
        <v>56</v>
      </c>
      <c r="B61" s="21">
        <v>44610</v>
      </c>
      <c r="C61" s="18" t="s">
        <v>334</v>
      </c>
      <c r="D61" s="65">
        <v>46</v>
      </c>
      <c r="E61" s="15"/>
      <c r="F61" s="15"/>
      <c r="G61" s="64">
        <f t="shared" si="2"/>
        <v>0</v>
      </c>
      <c r="H61" s="64">
        <v>755</v>
      </c>
      <c r="I61" s="60">
        <v>755</v>
      </c>
      <c r="J61" s="64">
        <f t="shared" si="1"/>
        <v>0</v>
      </c>
      <c r="K61" s="122">
        <v>45955</v>
      </c>
      <c r="L61" s="50">
        <v>83</v>
      </c>
      <c r="M61" s="55">
        <f t="shared" si="3"/>
        <v>62665</v>
      </c>
      <c r="N61" s="50">
        <v>6862</v>
      </c>
      <c r="O61" s="62" t="s">
        <v>92</v>
      </c>
      <c r="P61" s="59" t="s">
        <v>263</v>
      </c>
      <c r="Q61" s="65"/>
    </row>
    <row r="62" spans="1:17" x14ac:dyDescent="0.25">
      <c r="A62" s="54">
        <v>57</v>
      </c>
      <c r="B62" s="21">
        <v>44610</v>
      </c>
      <c r="C62" s="18" t="s">
        <v>333</v>
      </c>
      <c r="D62" s="65">
        <v>46</v>
      </c>
      <c r="E62" s="15"/>
      <c r="F62" s="15"/>
      <c r="G62" s="64">
        <f t="shared" si="2"/>
        <v>0</v>
      </c>
      <c r="H62" s="64">
        <v>248</v>
      </c>
      <c r="I62" s="60">
        <v>248</v>
      </c>
      <c r="J62" s="64">
        <f t="shared" si="1"/>
        <v>0</v>
      </c>
      <c r="K62" s="122">
        <v>45924</v>
      </c>
      <c r="L62" s="50">
        <v>83</v>
      </c>
      <c r="M62" s="55">
        <f t="shared" si="3"/>
        <v>20584</v>
      </c>
      <c r="N62" s="50">
        <v>6839</v>
      </c>
      <c r="O62" s="62" t="s">
        <v>92</v>
      </c>
      <c r="P62" s="59" t="s">
        <v>263</v>
      </c>
      <c r="Q62" s="65"/>
    </row>
    <row r="63" spans="1:17" x14ac:dyDescent="0.25">
      <c r="A63" s="54">
        <v>58</v>
      </c>
      <c r="B63" s="21">
        <v>44610</v>
      </c>
      <c r="C63" s="18" t="s">
        <v>335</v>
      </c>
      <c r="D63" s="65">
        <v>46</v>
      </c>
      <c r="E63" s="15"/>
      <c r="F63" s="15"/>
      <c r="G63" s="64">
        <f t="shared" si="2"/>
        <v>0</v>
      </c>
      <c r="H63" s="64">
        <v>498</v>
      </c>
      <c r="I63" s="60">
        <v>498</v>
      </c>
      <c r="J63" s="64">
        <f t="shared" si="1"/>
        <v>0</v>
      </c>
      <c r="K63" s="122">
        <v>45924</v>
      </c>
      <c r="L63" s="50">
        <v>83</v>
      </c>
      <c r="M63" s="55">
        <f t="shared" si="3"/>
        <v>41334</v>
      </c>
      <c r="N63" s="50">
        <v>6839</v>
      </c>
      <c r="O63" s="62" t="s">
        <v>92</v>
      </c>
      <c r="P63" s="59" t="s">
        <v>263</v>
      </c>
      <c r="Q63" s="65"/>
    </row>
    <row r="64" spans="1:17" x14ac:dyDescent="0.25">
      <c r="A64" s="54">
        <v>59</v>
      </c>
      <c r="B64" s="21">
        <v>44610</v>
      </c>
      <c r="C64" s="124" t="s">
        <v>266</v>
      </c>
      <c r="D64" s="65">
        <v>563</v>
      </c>
      <c r="E64" s="15">
        <v>120</v>
      </c>
      <c r="F64" s="15">
        <v>120</v>
      </c>
      <c r="G64" s="64">
        <f t="shared" si="2"/>
        <v>0</v>
      </c>
      <c r="H64" s="64">
        <f t="shared" si="0"/>
        <v>3000</v>
      </c>
      <c r="I64" s="60">
        <v>3000</v>
      </c>
      <c r="J64" s="64">
        <f t="shared" si="1"/>
        <v>0</v>
      </c>
      <c r="K64" s="122">
        <v>45922</v>
      </c>
      <c r="L64" s="50">
        <v>24</v>
      </c>
      <c r="M64" s="55">
        <f t="shared" si="3"/>
        <v>72000</v>
      </c>
      <c r="N64" s="50">
        <v>6841</v>
      </c>
      <c r="O64" s="62" t="s">
        <v>27</v>
      </c>
      <c r="P64" s="59" t="s">
        <v>314</v>
      </c>
      <c r="Q64" s="65"/>
    </row>
    <row r="65" spans="1:17" x14ac:dyDescent="0.25">
      <c r="A65" s="54">
        <v>60</v>
      </c>
      <c r="B65" s="21">
        <v>44610</v>
      </c>
      <c r="C65" s="127" t="s">
        <v>246</v>
      </c>
      <c r="D65" s="65">
        <v>563</v>
      </c>
      <c r="E65" s="15">
        <v>100</v>
      </c>
      <c r="F65" s="15">
        <v>100</v>
      </c>
      <c r="G65" s="64">
        <f t="shared" si="2"/>
        <v>0</v>
      </c>
      <c r="H65" s="64">
        <f t="shared" ref="H65:H83" si="4">E65*25</f>
        <v>2500</v>
      </c>
      <c r="I65" s="60">
        <v>2500</v>
      </c>
      <c r="J65" s="64">
        <f t="shared" ref="J65:J83" si="5">H65-I65</f>
        <v>0</v>
      </c>
      <c r="K65" s="122">
        <v>45922</v>
      </c>
      <c r="L65" s="50">
        <v>181</v>
      </c>
      <c r="M65" s="55">
        <f t="shared" si="3"/>
        <v>452500</v>
      </c>
      <c r="N65" s="50">
        <v>6841</v>
      </c>
      <c r="O65" s="62" t="s">
        <v>27</v>
      </c>
      <c r="P65" s="59" t="s">
        <v>314</v>
      </c>
      <c r="Q65" s="65"/>
    </row>
    <row r="66" spans="1:17" x14ac:dyDescent="0.25">
      <c r="A66" s="54">
        <v>61</v>
      </c>
      <c r="B66" s="21">
        <v>44610</v>
      </c>
      <c r="C66" s="18" t="s">
        <v>336</v>
      </c>
      <c r="D66" s="65">
        <v>563</v>
      </c>
      <c r="E66" s="15">
        <v>197</v>
      </c>
      <c r="F66" s="15">
        <v>197</v>
      </c>
      <c r="G66" s="64">
        <f t="shared" si="2"/>
        <v>0</v>
      </c>
      <c r="H66" s="64">
        <f t="shared" si="4"/>
        <v>4925</v>
      </c>
      <c r="I66" s="60">
        <v>4925</v>
      </c>
      <c r="J66" s="64">
        <f t="shared" si="5"/>
        <v>0</v>
      </c>
      <c r="K66" s="122">
        <v>45925</v>
      </c>
      <c r="L66" s="50">
        <v>185</v>
      </c>
      <c r="M66" s="55">
        <f t="shared" si="3"/>
        <v>911125</v>
      </c>
      <c r="N66" s="50">
        <v>6842</v>
      </c>
      <c r="O66" s="62" t="s">
        <v>27</v>
      </c>
      <c r="P66" s="59" t="s">
        <v>314</v>
      </c>
      <c r="Q66" s="65"/>
    </row>
    <row r="67" spans="1:17" x14ac:dyDescent="0.25">
      <c r="A67" s="54">
        <v>62</v>
      </c>
      <c r="B67" s="21">
        <v>44610</v>
      </c>
      <c r="C67" s="18" t="s">
        <v>315</v>
      </c>
      <c r="D67" s="65">
        <v>563</v>
      </c>
      <c r="E67" s="15">
        <v>3</v>
      </c>
      <c r="F67" s="15">
        <v>3</v>
      </c>
      <c r="G67" s="64">
        <f t="shared" si="2"/>
        <v>0</v>
      </c>
      <c r="H67" s="64">
        <f t="shared" si="4"/>
        <v>75</v>
      </c>
      <c r="I67" s="60">
        <v>75</v>
      </c>
      <c r="J67" s="64">
        <f t="shared" si="5"/>
        <v>0</v>
      </c>
      <c r="K67" s="122">
        <v>45954</v>
      </c>
      <c r="L67" s="50">
        <v>185</v>
      </c>
      <c r="M67" s="55">
        <f t="shared" si="3"/>
        <v>13875</v>
      </c>
      <c r="N67" s="50">
        <v>6861</v>
      </c>
      <c r="O67" s="62" t="s">
        <v>27</v>
      </c>
      <c r="P67" s="59" t="s">
        <v>314</v>
      </c>
      <c r="Q67" s="65"/>
    </row>
    <row r="68" spans="1:17" x14ac:dyDescent="0.25">
      <c r="A68" s="54">
        <v>63</v>
      </c>
      <c r="B68" s="21">
        <v>44612</v>
      </c>
      <c r="C68" s="18" t="s">
        <v>84</v>
      </c>
      <c r="D68" s="65">
        <v>47</v>
      </c>
      <c r="E68" s="15">
        <v>188</v>
      </c>
      <c r="F68" s="15">
        <v>188</v>
      </c>
      <c r="G68" s="64">
        <f t="shared" si="2"/>
        <v>0</v>
      </c>
      <c r="H68" s="64">
        <f t="shared" si="4"/>
        <v>4700</v>
      </c>
      <c r="I68" s="60">
        <v>4700</v>
      </c>
      <c r="J68" s="64">
        <f t="shared" si="5"/>
        <v>0</v>
      </c>
      <c r="K68" s="122">
        <v>45947</v>
      </c>
      <c r="L68" s="50">
        <v>104</v>
      </c>
      <c r="M68" s="55">
        <f t="shared" si="3"/>
        <v>488800</v>
      </c>
      <c r="N68" s="50">
        <v>6865</v>
      </c>
      <c r="O68" s="62" t="s">
        <v>92</v>
      </c>
      <c r="P68" s="59" t="s">
        <v>156</v>
      </c>
      <c r="Q68" s="65"/>
    </row>
    <row r="69" spans="1:17" x14ac:dyDescent="0.25">
      <c r="A69" s="54">
        <v>64</v>
      </c>
      <c r="B69" s="21">
        <v>44613</v>
      </c>
      <c r="C69" s="18" t="s">
        <v>87</v>
      </c>
      <c r="D69" s="65">
        <v>546</v>
      </c>
      <c r="E69" s="15">
        <v>75</v>
      </c>
      <c r="F69" s="15">
        <v>75</v>
      </c>
      <c r="G69" s="64">
        <f t="shared" si="2"/>
        <v>0</v>
      </c>
      <c r="H69" s="64">
        <f t="shared" si="4"/>
        <v>1875</v>
      </c>
      <c r="I69" s="60">
        <v>1875</v>
      </c>
      <c r="J69" s="64">
        <f t="shared" si="5"/>
        <v>0</v>
      </c>
      <c r="K69" s="122">
        <v>45941</v>
      </c>
      <c r="L69" s="50">
        <v>160</v>
      </c>
      <c r="M69" s="55">
        <f t="shared" si="3"/>
        <v>300000</v>
      </c>
      <c r="N69" s="50">
        <v>6863</v>
      </c>
      <c r="O69" s="62" t="s">
        <v>27</v>
      </c>
      <c r="P69" s="59" t="s">
        <v>316</v>
      </c>
      <c r="Q69" s="65"/>
    </row>
    <row r="70" spans="1:17" x14ac:dyDescent="0.25">
      <c r="A70" s="54">
        <v>65</v>
      </c>
      <c r="B70" s="21">
        <v>44614</v>
      </c>
      <c r="C70" s="18" t="s">
        <v>87</v>
      </c>
      <c r="D70" s="65">
        <v>415</v>
      </c>
      <c r="E70" s="15">
        <v>150</v>
      </c>
      <c r="F70" s="15">
        <v>150</v>
      </c>
      <c r="G70" s="64">
        <f t="shared" si="2"/>
        <v>0</v>
      </c>
      <c r="H70" s="64">
        <f t="shared" si="4"/>
        <v>3750</v>
      </c>
      <c r="I70" s="60">
        <v>3750</v>
      </c>
      <c r="J70" s="64">
        <f t="shared" si="5"/>
        <v>0</v>
      </c>
      <c r="K70" s="122">
        <v>45941</v>
      </c>
      <c r="L70" s="50">
        <v>160</v>
      </c>
      <c r="M70" s="55">
        <f t="shared" si="3"/>
        <v>600000</v>
      </c>
      <c r="N70" s="50">
        <v>6864</v>
      </c>
      <c r="O70" s="62" t="s">
        <v>27</v>
      </c>
      <c r="P70" s="59" t="s">
        <v>289</v>
      </c>
      <c r="Q70" s="65"/>
    </row>
    <row r="71" spans="1:17" x14ac:dyDescent="0.25">
      <c r="A71" s="54">
        <v>66</v>
      </c>
      <c r="B71" s="21">
        <v>44615</v>
      </c>
      <c r="C71" s="18" t="s">
        <v>84</v>
      </c>
      <c r="D71" s="65">
        <v>48</v>
      </c>
      <c r="E71" s="15">
        <v>198</v>
      </c>
      <c r="F71" s="15">
        <v>198</v>
      </c>
      <c r="G71" s="64">
        <f t="shared" si="2"/>
        <v>0</v>
      </c>
      <c r="H71" s="64">
        <f t="shared" si="4"/>
        <v>4950</v>
      </c>
      <c r="I71" s="60">
        <v>4950</v>
      </c>
      <c r="J71" s="64">
        <f t="shared" si="5"/>
        <v>0</v>
      </c>
      <c r="K71" s="122">
        <v>45947</v>
      </c>
      <c r="L71" s="50">
        <v>104</v>
      </c>
      <c r="M71" s="55">
        <f t="shared" si="3"/>
        <v>514800</v>
      </c>
      <c r="N71" s="50">
        <v>6868</v>
      </c>
      <c r="O71" s="62" t="s">
        <v>92</v>
      </c>
      <c r="P71" s="59" t="s">
        <v>121</v>
      </c>
      <c r="Q71" s="65"/>
    </row>
    <row r="72" spans="1:17" x14ac:dyDescent="0.25">
      <c r="A72" s="54">
        <v>67</v>
      </c>
      <c r="B72" s="21">
        <v>44616</v>
      </c>
      <c r="C72" s="18" t="s">
        <v>87</v>
      </c>
      <c r="D72" s="65">
        <v>567</v>
      </c>
      <c r="E72" s="15">
        <v>235</v>
      </c>
      <c r="F72" s="15">
        <v>235</v>
      </c>
      <c r="G72" s="64">
        <f t="shared" si="2"/>
        <v>0</v>
      </c>
      <c r="H72" s="64">
        <f t="shared" si="4"/>
        <v>5875</v>
      </c>
      <c r="I72" s="60">
        <v>5872</v>
      </c>
      <c r="J72" s="64">
        <f t="shared" si="5"/>
        <v>3</v>
      </c>
      <c r="K72" s="122">
        <v>45946</v>
      </c>
      <c r="L72" s="50">
        <v>162</v>
      </c>
      <c r="M72" s="55">
        <f t="shared" si="3"/>
        <v>951264</v>
      </c>
      <c r="N72" s="50">
        <v>6866</v>
      </c>
      <c r="O72" s="62" t="s">
        <v>27</v>
      </c>
      <c r="P72" s="59" t="s">
        <v>125</v>
      </c>
      <c r="Q72" s="65"/>
    </row>
    <row r="73" spans="1:17" x14ac:dyDescent="0.25">
      <c r="A73" s="54">
        <v>68</v>
      </c>
      <c r="B73" s="21">
        <v>44616</v>
      </c>
      <c r="C73" s="18" t="s">
        <v>317</v>
      </c>
      <c r="D73" s="65">
        <v>567</v>
      </c>
      <c r="E73" s="15">
        <v>20</v>
      </c>
      <c r="F73" s="15">
        <v>20</v>
      </c>
      <c r="G73" s="64">
        <f t="shared" si="2"/>
        <v>0</v>
      </c>
      <c r="H73" s="64">
        <f t="shared" si="4"/>
        <v>500</v>
      </c>
      <c r="I73" s="60">
        <v>500</v>
      </c>
      <c r="J73" s="64">
        <f t="shared" si="5"/>
        <v>0</v>
      </c>
      <c r="K73" s="122">
        <v>45948</v>
      </c>
      <c r="L73" s="50">
        <v>158</v>
      </c>
      <c r="M73" s="55">
        <f t="shared" si="3"/>
        <v>79000</v>
      </c>
      <c r="N73" s="50">
        <v>6867</v>
      </c>
      <c r="O73" s="62" t="s">
        <v>27</v>
      </c>
      <c r="P73" s="59" t="s">
        <v>125</v>
      </c>
      <c r="Q73" s="65"/>
    </row>
    <row r="74" spans="1:17" x14ac:dyDescent="0.25">
      <c r="A74" s="54">
        <v>69</v>
      </c>
      <c r="B74" s="21">
        <v>44617</v>
      </c>
      <c r="C74" s="18" t="s">
        <v>84</v>
      </c>
      <c r="D74" s="65">
        <v>49</v>
      </c>
      <c r="E74" s="15">
        <v>158</v>
      </c>
      <c r="F74" s="15">
        <v>158</v>
      </c>
      <c r="G74" s="64">
        <f t="shared" si="2"/>
        <v>0</v>
      </c>
      <c r="H74" s="64">
        <f t="shared" si="4"/>
        <v>3950</v>
      </c>
      <c r="I74" s="60">
        <v>3950</v>
      </c>
      <c r="J74" s="64">
        <f t="shared" si="5"/>
        <v>0</v>
      </c>
      <c r="K74" s="122">
        <v>45953</v>
      </c>
      <c r="L74" s="50">
        <v>104</v>
      </c>
      <c r="M74" s="55">
        <f t="shared" si="3"/>
        <v>410800</v>
      </c>
      <c r="N74" s="50">
        <v>6859</v>
      </c>
      <c r="O74" s="62" t="s">
        <v>92</v>
      </c>
      <c r="P74" s="59" t="s">
        <v>135</v>
      </c>
      <c r="Q74" s="65"/>
    </row>
    <row r="75" spans="1:17" x14ac:dyDescent="0.25">
      <c r="A75" s="54">
        <v>70</v>
      </c>
      <c r="B75" s="21">
        <v>44617</v>
      </c>
      <c r="C75" s="18" t="s">
        <v>318</v>
      </c>
      <c r="D75" s="65">
        <v>49</v>
      </c>
      <c r="E75" s="15">
        <v>1</v>
      </c>
      <c r="F75" s="15">
        <v>1</v>
      </c>
      <c r="G75" s="64">
        <f t="shared" si="2"/>
        <v>0</v>
      </c>
      <c r="H75" s="64">
        <f t="shared" si="4"/>
        <v>25</v>
      </c>
      <c r="I75" s="60">
        <v>25</v>
      </c>
      <c r="J75" s="64">
        <f t="shared" si="5"/>
        <v>0</v>
      </c>
      <c r="K75" s="122">
        <v>45951</v>
      </c>
      <c r="L75" s="50">
        <v>138</v>
      </c>
      <c r="M75" s="55">
        <f t="shared" si="3"/>
        <v>3450</v>
      </c>
      <c r="N75" s="50">
        <v>6857</v>
      </c>
      <c r="O75" s="62" t="s">
        <v>92</v>
      </c>
      <c r="P75" s="59" t="s">
        <v>135</v>
      </c>
      <c r="Q75" s="65"/>
    </row>
    <row r="76" spans="1:17" x14ac:dyDescent="0.25">
      <c r="A76" s="54">
        <v>71</v>
      </c>
      <c r="B76" s="21">
        <v>44617</v>
      </c>
      <c r="C76" s="18" t="s">
        <v>87</v>
      </c>
      <c r="D76" s="65">
        <v>568</v>
      </c>
      <c r="E76" s="15">
        <v>225</v>
      </c>
      <c r="F76" s="15">
        <v>225</v>
      </c>
      <c r="G76" s="64">
        <f t="shared" si="2"/>
        <v>0</v>
      </c>
      <c r="H76" s="64">
        <f t="shared" si="4"/>
        <v>5625</v>
      </c>
      <c r="I76" s="60">
        <v>5625</v>
      </c>
      <c r="J76" s="64">
        <f t="shared" si="5"/>
        <v>0</v>
      </c>
      <c r="K76" s="122">
        <v>45952</v>
      </c>
      <c r="L76" s="50">
        <v>164.5</v>
      </c>
      <c r="M76" s="55">
        <f>I76*L76</f>
        <v>925312.5</v>
      </c>
      <c r="N76" s="50">
        <v>6860</v>
      </c>
      <c r="O76" s="62" t="s">
        <v>27</v>
      </c>
      <c r="P76" s="59" t="s">
        <v>125</v>
      </c>
      <c r="Q76" s="65"/>
    </row>
    <row r="77" spans="1:17" x14ac:dyDescent="0.25">
      <c r="A77" s="54">
        <v>72</v>
      </c>
      <c r="B77" s="21">
        <v>44620</v>
      </c>
      <c r="C77" s="18" t="s">
        <v>291</v>
      </c>
      <c r="D77" s="65">
        <v>50</v>
      </c>
      <c r="E77" s="15">
        <v>40</v>
      </c>
      <c r="F77" s="15">
        <v>40</v>
      </c>
      <c r="G77" s="64">
        <f t="shared" si="2"/>
        <v>0</v>
      </c>
      <c r="H77" s="64">
        <f t="shared" si="4"/>
        <v>1000</v>
      </c>
      <c r="I77" s="60">
        <v>1000</v>
      </c>
      <c r="J77" s="64">
        <f t="shared" si="5"/>
        <v>0</v>
      </c>
      <c r="K77" s="122">
        <v>45961</v>
      </c>
      <c r="L77" s="50">
        <v>132.5</v>
      </c>
      <c r="M77" s="55">
        <f t="shared" ref="M77:M83" si="6">I77*L77</f>
        <v>132500</v>
      </c>
      <c r="N77" s="50">
        <v>6874</v>
      </c>
      <c r="O77" s="62" t="s">
        <v>92</v>
      </c>
      <c r="P77" s="59" t="s">
        <v>190</v>
      </c>
      <c r="Q77" s="65"/>
    </row>
    <row r="78" spans="1:17" x14ac:dyDescent="0.25">
      <c r="A78" s="54">
        <v>73</v>
      </c>
      <c r="B78" s="21">
        <v>44620</v>
      </c>
      <c r="C78" s="131" t="s">
        <v>319</v>
      </c>
      <c r="D78" s="65">
        <v>50</v>
      </c>
      <c r="E78" s="15">
        <v>40</v>
      </c>
      <c r="F78" s="15">
        <v>40</v>
      </c>
      <c r="G78" s="64">
        <f t="shared" si="2"/>
        <v>0</v>
      </c>
      <c r="H78" s="64">
        <f t="shared" si="4"/>
        <v>1000</v>
      </c>
      <c r="I78" s="60">
        <v>1000</v>
      </c>
      <c r="J78" s="64">
        <f t="shared" si="5"/>
        <v>0</v>
      </c>
      <c r="K78" s="128">
        <v>45956</v>
      </c>
      <c r="L78" s="50">
        <v>105</v>
      </c>
      <c r="M78" s="55">
        <f t="shared" si="6"/>
        <v>105000</v>
      </c>
      <c r="N78" s="50">
        <v>6877</v>
      </c>
      <c r="O78" s="62" t="s">
        <v>92</v>
      </c>
      <c r="P78" s="59" t="s">
        <v>190</v>
      </c>
      <c r="Q78" s="65"/>
    </row>
    <row r="79" spans="1:17" x14ac:dyDescent="0.25">
      <c r="A79" s="54">
        <v>74</v>
      </c>
      <c r="B79" s="21">
        <v>44620</v>
      </c>
      <c r="C79" s="127" t="s">
        <v>143</v>
      </c>
      <c r="D79" s="65">
        <v>50</v>
      </c>
      <c r="E79" s="15">
        <v>16</v>
      </c>
      <c r="F79" s="15">
        <v>16</v>
      </c>
      <c r="G79" s="64">
        <f t="shared" si="2"/>
        <v>0</v>
      </c>
      <c r="H79" s="64">
        <f t="shared" si="4"/>
        <v>400</v>
      </c>
      <c r="I79" s="60">
        <v>400</v>
      </c>
      <c r="J79" s="64">
        <f t="shared" si="5"/>
        <v>0</v>
      </c>
      <c r="K79" s="122">
        <v>45960</v>
      </c>
      <c r="L79" s="50">
        <v>177</v>
      </c>
      <c r="M79" s="55">
        <f t="shared" si="6"/>
        <v>70800</v>
      </c>
      <c r="N79" s="50">
        <v>6873</v>
      </c>
      <c r="O79" s="62" t="s">
        <v>92</v>
      </c>
      <c r="P79" s="59" t="s">
        <v>190</v>
      </c>
      <c r="Q79" s="65"/>
    </row>
    <row r="80" spans="1:17" x14ac:dyDescent="0.25">
      <c r="A80" s="54">
        <v>75</v>
      </c>
      <c r="B80" s="21">
        <v>44620</v>
      </c>
      <c r="C80" s="18" t="s">
        <v>318</v>
      </c>
      <c r="D80" s="65">
        <v>50</v>
      </c>
      <c r="E80" s="15">
        <v>19</v>
      </c>
      <c r="F80" s="15">
        <v>19</v>
      </c>
      <c r="G80" s="64">
        <f t="shared" si="2"/>
        <v>0</v>
      </c>
      <c r="H80" s="64">
        <f t="shared" si="4"/>
        <v>475</v>
      </c>
      <c r="I80" s="60">
        <v>475</v>
      </c>
      <c r="J80" s="64">
        <f t="shared" si="5"/>
        <v>0</v>
      </c>
      <c r="K80" s="122">
        <v>45951</v>
      </c>
      <c r="L80" s="50">
        <v>138</v>
      </c>
      <c r="M80" s="55">
        <f t="shared" si="6"/>
        <v>65550</v>
      </c>
      <c r="N80" s="50">
        <v>6871</v>
      </c>
      <c r="O80" s="62" t="s">
        <v>92</v>
      </c>
      <c r="P80" s="59" t="s">
        <v>190</v>
      </c>
      <c r="Q80" s="65"/>
    </row>
    <row r="81" spans="1:17" x14ac:dyDescent="0.25">
      <c r="A81" s="54">
        <v>76</v>
      </c>
      <c r="B81" s="21">
        <v>44620</v>
      </c>
      <c r="C81" s="18" t="s">
        <v>84</v>
      </c>
      <c r="D81" s="65">
        <v>50</v>
      </c>
      <c r="E81" s="15">
        <v>46</v>
      </c>
      <c r="F81" s="15">
        <v>46</v>
      </c>
      <c r="G81" s="64">
        <f t="shared" si="2"/>
        <v>0</v>
      </c>
      <c r="H81" s="64">
        <f t="shared" si="4"/>
        <v>1150</v>
      </c>
      <c r="I81" s="60">
        <v>1150</v>
      </c>
      <c r="J81" s="64">
        <f t="shared" si="5"/>
        <v>0</v>
      </c>
      <c r="K81" s="122">
        <v>45957</v>
      </c>
      <c r="L81" s="50">
        <v>104</v>
      </c>
      <c r="M81" s="55">
        <f t="shared" si="6"/>
        <v>119600</v>
      </c>
      <c r="N81" s="50">
        <v>6872</v>
      </c>
      <c r="O81" s="62" t="s">
        <v>92</v>
      </c>
      <c r="P81" s="59" t="s">
        <v>190</v>
      </c>
      <c r="Q81" s="65"/>
    </row>
    <row r="82" spans="1:17" x14ac:dyDescent="0.25">
      <c r="A82" s="54">
        <v>77</v>
      </c>
      <c r="B82" s="21">
        <v>44620</v>
      </c>
      <c r="C82" s="127" t="s">
        <v>143</v>
      </c>
      <c r="D82" s="65">
        <v>418</v>
      </c>
      <c r="E82" s="15">
        <v>24</v>
      </c>
      <c r="F82" s="15">
        <v>24</v>
      </c>
      <c r="G82" s="64">
        <f t="shared" si="2"/>
        <v>0</v>
      </c>
      <c r="H82" s="64">
        <f t="shared" si="4"/>
        <v>600</v>
      </c>
      <c r="I82" s="60">
        <v>600</v>
      </c>
      <c r="J82" s="64">
        <f t="shared" si="5"/>
        <v>0</v>
      </c>
      <c r="K82" s="122">
        <v>45959</v>
      </c>
      <c r="L82" s="50">
        <v>175.5</v>
      </c>
      <c r="M82" s="55">
        <f t="shared" si="6"/>
        <v>105300</v>
      </c>
      <c r="N82" s="50">
        <v>6876</v>
      </c>
      <c r="O82" s="62" t="s">
        <v>27</v>
      </c>
      <c r="P82" s="59" t="s">
        <v>253</v>
      </c>
      <c r="Q82" s="65"/>
    </row>
    <row r="83" spans="1:17" x14ac:dyDescent="0.25">
      <c r="A83" s="54">
        <v>78</v>
      </c>
      <c r="B83" s="21">
        <v>44620</v>
      </c>
      <c r="C83" s="127" t="s">
        <v>246</v>
      </c>
      <c r="D83" s="65">
        <v>418</v>
      </c>
      <c r="E83" s="15">
        <v>120</v>
      </c>
      <c r="F83" s="15">
        <v>120</v>
      </c>
      <c r="G83" s="64">
        <f t="shared" si="2"/>
        <v>0</v>
      </c>
      <c r="H83" s="64">
        <f t="shared" si="4"/>
        <v>3000</v>
      </c>
      <c r="I83" s="60">
        <v>3000</v>
      </c>
      <c r="J83" s="64">
        <f t="shared" si="5"/>
        <v>0</v>
      </c>
      <c r="K83" s="122">
        <v>45958</v>
      </c>
      <c r="L83" s="50">
        <v>180.5</v>
      </c>
      <c r="M83" s="55">
        <f t="shared" si="6"/>
        <v>541500</v>
      </c>
      <c r="N83" s="50">
        <v>6875</v>
      </c>
      <c r="O83" s="62" t="s">
        <v>27</v>
      </c>
      <c r="P83" s="59" t="s">
        <v>253</v>
      </c>
      <c r="Q83" s="65"/>
    </row>
    <row r="84" spans="1:17" x14ac:dyDescent="0.25">
      <c r="A84" s="27"/>
      <c r="B84" s="28"/>
      <c r="C84" s="29"/>
      <c r="D84" s="30"/>
      <c r="E84" s="31"/>
      <c r="F84" s="31"/>
      <c r="G84" s="34">
        <f>SUM(G6:G60)</f>
        <v>0</v>
      </c>
      <c r="H84" s="32"/>
      <c r="I84" s="32"/>
      <c r="J84" s="32">
        <f>SUM(J6:J60)</f>
        <v>85</v>
      </c>
      <c r="K84" s="32"/>
      <c r="L84" s="121"/>
      <c r="M84" s="32">
        <f>SUM(M6:M83)</f>
        <v>29017179.5</v>
      </c>
      <c r="N84" s="32"/>
      <c r="O84" s="32"/>
      <c r="P84" s="32"/>
      <c r="Q84" s="67"/>
    </row>
  </sheetData>
  <autoFilter ref="C1:C84"/>
  <mergeCells count="4">
    <mergeCell ref="A1:Q1"/>
    <mergeCell ref="A2:Q2"/>
    <mergeCell ref="A3:Q3"/>
    <mergeCell ref="A4:Q4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11" bestFit="1" customWidth="1"/>
    <col min="2" max="2" width="32.28515625" bestFit="1" customWidth="1"/>
    <col min="5" max="5" width="8.7109375" bestFit="1" customWidth="1"/>
  </cols>
  <sheetData>
    <row r="1" spans="1:6" ht="63" x14ac:dyDescent="0.25">
      <c r="A1" s="133" t="s">
        <v>4</v>
      </c>
      <c r="B1" s="133" t="s">
        <v>328</v>
      </c>
      <c r="C1" s="135" t="s">
        <v>329</v>
      </c>
      <c r="D1" s="134" t="s">
        <v>330</v>
      </c>
      <c r="E1" s="134" t="s">
        <v>331</v>
      </c>
      <c r="F1" s="136" t="s">
        <v>332</v>
      </c>
    </row>
    <row r="2" spans="1:6" x14ac:dyDescent="0.25">
      <c r="A2" s="21">
        <v>44593</v>
      </c>
      <c r="B2" s="124" t="s">
        <v>266</v>
      </c>
      <c r="C2" s="124">
        <v>390</v>
      </c>
      <c r="D2" s="124">
        <v>23964</v>
      </c>
      <c r="E2" s="124">
        <v>22492</v>
      </c>
      <c r="F2" s="124">
        <f>C2+D2-E2</f>
        <v>1862</v>
      </c>
    </row>
    <row r="3" spans="1:6" x14ac:dyDescent="0.25">
      <c r="A3" s="124"/>
      <c r="B3" s="18" t="s">
        <v>291</v>
      </c>
      <c r="C3" s="124">
        <v>1000</v>
      </c>
      <c r="D3" s="124">
        <v>3000</v>
      </c>
      <c r="E3" s="124">
        <v>3246</v>
      </c>
      <c r="F3" s="124">
        <f t="shared" ref="F3:F24" si="0">C3+D3-E3</f>
        <v>754</v>
      </c>
    </row>
    <row r="4" spans="1:6" x14ac:dyDescent="0.25">
      <c r="A4" s="124"/>
      <c r="B4" s="137" t="s">
        <v>306</v>
      </c>
      <c r="C4" s="124">
        <v>0</v>
      </c>
      <c r="D4" s="124">
        <v>25</v>
      </c>
      <c r="E4" s="124">
        <v>25</v>
      </c>
      <c r="F4" s="124">
        <f t="shared" si="0"/>
        <v>0</v>
      </c>
    </row>
    <row r="5" spans="1:6" x14ac:dyDescent="0.25">
      <c r="A5" s="124"/>
      <c r="B5" s="137" t="s">
        <v>305</v>
      </c>
      <c r="C5" s="124">
        <v>0</v>
      </c>
      <c r="D5" s="124">
        <v>25</v>
      </c>
      <c r="E5" s="124">
        <v>25</v>
      </c>
      <c r="F5" s="124">
        <f t="shared" si="0"/>
        <v>0</v>
      </c>
    </row>
    <row r="6" spans="1:6" x14ac:dyDescent="0.25">
      <c r="A6" s="124"/>
      <c r="B6" s="137" t="s">
        <v>307</v>
      </c>
      <c r="C6" s="124">
        <v>0</v>
      </c>
      <c r="D6" s="124">
        <v>25</v>
      </c>
      <c r="E6" s="124">
        <v>25</v>
      </c>
      <c r="F6" s="124">
        <f t="shared" si="0"/>
        <v>0</v>
      </c>
    </row>
    <row r="7" spans="1:6" x14ac:dyDescent="0.25">
      <c r="A7" s="124"/>
      <c r="B7" s="18" t="s">
        <v>317</v>
      </c>
      <c r="C7" s="124">
        <v>0</v>
      </c>
      <c r="D7" s="124">
        <v>500</v>
      </c>
      <c r="E7" s="124">
        <v>100</v>
      </c>
      <c r="F7" s="124">
        <f t="shared" si="0"/>
        <v>400</v>
      </c>
    </row>
    <row r="8" spans="1:6" x14ac:dyDescent="0.25">
      <c r="A8" s="124"/>
      <c r="B8" s="18" t="s">
        <v>87</v>
      </c>
      <c r="C8" s="124">
        <v>0</v>
      </c>
      <c r="D8" s="124">
        <v>87497</v>
      </c>
      <c r="E8" s="124">
        <v>87497</v>
      </c>
      <c r="F8" s="124">
        <f t="shared" si="0"/>
        <v>0</v>
      </c>
    </row>
    <row r="9" spans="1:6" x14ac:dyDescent="0.25">
      <c r="A9" s="124"/>
      <c r="B9" s="18" t="s">
        <v>84</v>
      </c>
      <c r="C9" s="124">
        <v>7950</v>
      </c>
      <c r="D9" s="124">
        <v>51957</v>
      </c>
      <c r="E9" s="124">
        <v>58775</v>
      </c>
      <c r="F9" s="124">
        <f t="shared" si="0"/>
        <v>1132</v>
      </c>
    </row>
    <row r="10" spans="1:6" x14ac:dyDescent="0.25">
      <c r="A10" s="124"/>
      <c r="B10" s="18" t="s">
        <v>318</v>
      </c>
      <c r="C10" s="124">
        <v>0</v>
      </c>
      <c r="D10" s="124">
        <v>500</v>
      </c>
      <c r="E10" s="124">
        <v>105</v>
      </c>
      <c r="F10" s="124">
        <f t="shared" si="0"/>
        <v>395</v>
      </c>
    </row>
    <row r="11" spans="1:6" x14ac:dyDescent="0.25">
      <c r="A11" s="124"/>
      <c r="B11" s="124" t="s">
        <v>313</v>
      </c>
      <c r="C11" s="124">
        <v>1550</v>
      </c>
      <c r="D11" s="124">
        <v>1000</v>
      </c>
      <c r="E11" s="124">
        <v>1975</v>
      </c>
      <c r="F11" s="124">
        <f t="shared" si="0"/>
        <v>575</v>
      </c>
    </row>
    <row r="12" spans="1:6" x14ac:dyDescent="0.25">
      <c r="A12" s="124"/>
      <c r="B12" s="18" t="s">
        <v>290</v>
      </c>
      <c r="C12" s="124">
        <v>175</v>
      </c>
      <c r="D12" s="124">
        <v>500</v>
      </c>
      <c r="E12" s="124">
        <v>450</v>
      </c>
      <c r="F12" s="124">
        <f t="shared" si="0"/>
        <v>225</v>
      </c>
    </row>
    <row r="13" spans="1:6" x14ac:dyDescent="0.25">
      <c r="A13" s="124"/>
      <c r="B13" s="18" t="s">
        <v>259</v>
      </c>
      <c r="C13" s="124">
        <v>100</v>
      </c>
      <c r="D13" s="124">
        <v>1000</v>
      </c>
      <c r="E13" s="124">
        <v>827</v>
      </c>
      <c r="F13" s="124">
        <f t="shared" si="0"/>
        <v>273</v>
      </c>
    </row>
    <row r="14" spans="1:6" x14ac:dyDescent="0.25">
      <c r="A14" s="124"/>
      <c r="B14" s="18" t="s">
        <v>333</v>
      </c>
      <c r="C14" s="124"/>
      <c r="D14" s="124">
        <v>248</v>
      </c>
      <c r="E14" s="124">
        <f>248+25</f>
        <v>273</v>
      </c>
      <c r="F14" s="124">
        <f t="shared" si="0"/>
        <v>-25</v>
      </c>
    </row>
    <row r="15" spans="1:6" x14ac:dyDescent="0.25">
      <c r="A15" s="124"/>
      <c r="B15" s="18" t="s">
        <v>334</v>
      </c>
      <c r="C15" s="124">
        <v>0</v>
      </c>
      <c r="D15" s="124">
        <v>755</v>
      </c>
      <c r="E15" s="124">
        <v>465</v>
      </c>
      <c r="F15" s="124">
        <f t="shared" si="0"/>
        <v>290</v>
      </c>
    </row>
    <row r="16" spans="1:6" x14ac:dyDescent="0.25">
      <c r="A16" s="124"/>
      <c r="B16" s="18" t="s">
        <v>335</v>
      </c>
      <c r="C16" s="124"/>
      <c r="D16" s="124">
        <v>498</v>
      </c>
      <c r="E16" s="124">
        <v>573</v>
      </c>
      <c r="F16" s="124">
        <f t="shared" si="0"/>
        <v>-75</v>
      </c>
    </row>
    <row r="17" spans="1:6" x14ac:dyDescent="0.25">
      <c r="A17" s="124"/>
      <c r="B17" s="18" t="s">
        <v>292</v>
      </c>
      <c r="C17" s="124">
        <v>250</v>
      </c>
      <c r="D17" s="124">
        <f>6450+4925</f>
        <v>11375</v>
      </c>
      <c r="E17" s="124"/>
      <c r="F17" s="124">
        <f t="shared" si="0"/>
        <v>11625</v>
      </c>
    </row>
    <row r="18" spans="1:6" x14ac:dyDescent="0.25">
      <c r="A18" s="124"/>
      <c r="B18" s="18" t="s">
        <v>315</v>
      </c>
      <c r="C18" s="124">
        <v>175</v>
      </c>
      <c r="D18" s="124">
        <v>75</v>
      </c>
      <c r="E18" s="124">
        <v>225</v>
      </c>
      <c r="F18" s="124">
        <f t="shared" si="0"/>
        <v>25</v>
      </c>
    </row>
    <row r="19" spans="1:6" x14ac:dyDescent="0.25">
      <c r="A19" s="124"/>
      <c r="B19" s="18" t="s">
        <v>293</v>
      </c>
      <c r="C19" s="124">
        <v>100</v>
      </c>
      <c r="D19" s="124">
        <v>1000</v>
      </c>
      <c r="E19" s="124"/>
      <c r="F19" s="124">
        <f t="shared" si="0"/>
        <v>1100</v>
      </c>
    </row>
    <row r="20" spans="1:6" x14ac:dyDescent="0.25">
      <c r="A20" s="124"/>
      <c r="B20" s="18" t="s">
        <v>143</v>
      </c>
      <c r="C20" s="124">
        <v>100</v>
      </c>
      <c r="D20" s="124">
        <v>5000</v>
      </c>
      <c r="E20" s="124"/>
      <c r="F20" s="124">
        <f t="shared" si="0"/>
        <v>5100</v>
      </c>
    </row>
    <row r="21" spans="1:6" x14ac:dyDescent="0.25">
      <c r="A21" s="124"/>
      <c r="B21" s="18" t="s">
        <v>246</v>
      </c>
      <c r="C21" s="124">
        <v>0</v>
      </c>
      <c r="D21" s="124">
        <v>22744</v>
      </c>
      <c r="E21" s="124">
        <v>22500</v>
      </c>
      <c r="F21" s="124">
        <f t="shared" si="0"/>
        <v>244</v>
      </c>
    </row>
    <row r="22" spans="1:6" x14ac:dyDescent="0.25">
      <c r="A22" s="124"/>
      <c r="B22" s="131" t="s">
        <v>319</v>
      </c>
      <c r="C22" s="124">
        <v>950</v>
      </c>
      <c r="D22" s="124">
        <v>1000</v>
      </c>
      <c r="E22" s="124"/>
      <c r="F22" s="124">
        <f t="shared" si="0"/>
        <v>1950</v>
      </c>
    </row>
    <row r="23" spans="1:6" x14ac:dyDescent="0.25">
      <c r="A23" s="124"/>
      <c r="B23" s="18" t="s">
        <v>304</v>
      </c>
      <c r="C23" s="124">
        <v>750</v>
      </c>
      <c r="D23" s="124">
        <v>625</v>
      </c>
      <c r="E23" s="124">
        <v>850</v>
      </c>
      <c r="F23" s="124">
        <f t="shared" si="0"/>
        <v>525</v>
      </c>
    </row>
    <row r="24" spans="1:6" x14ac:dyDescent="0.25">
      <c r="A24" s="124"/>
      <c r="B24" s="18" t="s">
        <v>301</v>
      </c>
      <c r="C24" s="124">
        <v>50</v>
      </c>
      <c r="D24" s="124">
        <v>1000</v>
      </c>
      <c r="E24" s="124">
        <v>1200</v>
      </c>
      <c r="F24" s="124">
        <f t="shared" si="0"/>
        <v>-150</v>
      </c>
    </row>
  </sheetData>
  <conditionalFormatting sqref="D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pane ySplit="5" topLeftCell="A79" activePane="bottomLeft" state="frozen"/>
      <selection pane="bottomLeft" activeCell="D94" sqref="D94"/>
    </sheetView>
  </sheetViews>
  <sheetFormatPr defaultRowHeight="15" x14ac:dyDescent="0.25"/>
  <cols>
    <col min="1" max="1" width="3" bestFit="1" customWidth="1"/>
    <col min="2" max="2" width="5.5703125" customWidth="1"/>
    <col min="3" max="3" width="12" bestFit="1" customWidth="1"/>
    <col min="4" max="4" width="33.140625" bestFit="1" customWidth="1"/>
    <col min="14" max="14" width="11.5703125" bestFit="1" customWidth="1"/>
    <col min="16" max="16" width="21.5703125" bestFit="1" customWidth="1"/>
    <col min="17" max="17" width="15.7109375" bestFit="1" customWidth="1"/>
  </cols>
  <sheetData>
    <row r="1" spans="1:18" ht="21" x14ac:dyDescent="0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</row>
    <row r="2" spans="1:18" x14ac:dyDescent="0.25">
      <c r="A2" s="202" t="s">
        <v>1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</row>
    <row r="3" spans="1:18" ht="18.75" x14ac:dyDescent="0.25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</row>
    <row r="4" spans="1:18" ht="16.5" thickBot="1" x14ac:dyDescent="0.3">
      <c r="A4" s="204" t="s">
        <v>322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</row>
    <row r="5" spans="1:18" ht="30.75" thickBot="1" x14ac:dyDescent="0.3">
      <c r="A5" s="1" t="s">
        <v>3</v>
      </c>
      <c r="B5" s="1" t="s">
        <v>327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2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3" t="s">
        <v>19</v>
      </c>
    </row>
    <row r="6" spans="1:18" x14ac:dyDescent="0.25">
      <c r="A6" s="54">
        <v>1</v>
      </c>
      <c r="B6" s="54">
        <v>1107</v>
      </c>
      <c r="C6" s="21">
        <v>44621</v>
      </c>
      <c r="D6" s="18" t="s">
        <v>84</v>
      </c>
      <c r="E6" s="15">
        <v>51</v>
      </c>
      <c r="F6" s="15">
        <v>189</v>
      </c>
      <c r="G6" s="15">
        <v>189</v>
      </c>
      <c r="H6" s="64">
        <f>F6-G6</f>
        <v>0</v>
      </c>
      <c r="I6" s="64">
        <f t="shared" ref="I6:I49" si="0">F6*25</f>
        <v>4725</v>
      </c>
      <c r="J6" s="64">
        <v>4725</v>
      </c>
      <c r="K6" s="22">
        <f t="shared" ref="K6:K49" si="1">I6-J6</f>
        <v>0</v>
      </c>
      <c r="L6" s="68">
        <v>45969</v>
      </c>
      <c r="M6" s="120">
        <v>104</v>
      </c>
      <c r="N6" s="55">
        <f>J6*M6</f>
        <v>491400</v>
      </c>
      <c r="O6" s="120">
        <v>6882</v>
      </c>
      <c r="P6" s="65" t="s">
        <v>92</v>
      </c>
      <c r="Q6" s="15" t="s">
        <v>241</v>
      </c>
      <c r="R6" s="65"/>
    </row>
    <row r="7" spans="1:18" x14ac:dyDescent="0.25">
      <c r="A7" s="54">
        <v>2</v>
      </c>
      <c r="B7" s="54">
        <v>4007</v>
      </c>
      <c r="C7" s="21">
        <v>44622</v>
      </c>
      <c r="D7" s="124" t="s">
        <v>266</v>
      </c>
      <c r="E7" s="15">
        <v>569</v>
      </c>
      <c r="F7" s="15">
        <v>120</v>
      </c>
      <c r="G7" s="15">
        <v>120</v>
      </c>
      <c r="H7" s="64">
        <f t="shared" ref="H7:H49" si="2">F7-G7</f>
        <v>0</v>
      </c>
      <c r="I7" s="64">
        <f t="shared" si="0"/>
        <v>3000</v>
      </c>
      <c r="J7" s="64">
        <v>3000</v>
      </c>
      <c r="K7" s="22">
        <f t="shared" si="1"/>
        <v>0</v>
      </c>
      <c r="L7" s="68">
        <v>45970</v>
      </c>
      <c r="M7" s="50">
        <v>23.5</v>
      </c>
      <c r="N7" s="55">
        <f t="shared" ref="N7:N52" si="3">J7*M7</f>
        <v>70500</v>
      </c>
      <c r="O7" s="50">
        <v>6883</v>
      </c>
      <c r="P7" s="62" t="s">
        <v>27</v>
      </c>
      <c r="Q7" s="15" t="s">
        <v>147</v>
      </c>
      <c r="R7" s="56"/>
    </row>
    <row r="8" spans="1:18" x14ac:dyDescent="0.25">
      <c r="A8" s="54">
        <v>3</v>
      </c>
      <c r="B8" s="54">
        <v>4009</v>
      </c>
      <c r="C8" s="21">
        <v>44622</v>
      </c>
      <c r="D8" s="127" t="s">
        <v>246</v>
      </c>
      <c r="E8" s="65">
        <v>569</v>
      </c>
      <c r="F8" s="15">
        <v>120</v>
      </c>
      <c r="G8" s="15">
        <v>120</v>
      </c>
      <c r="H8" s="64">
        <f t="shared" si="2"/>
        <v>0</v>
      </c>
      <c r="I8" s="64">
        <f t="shared" si="0"/>
        <v>3000</v>
      </c>
      <c r="J8" s="64">
        <v>2997</v>
      </c>
      <c r="K8" s="22">
        <f t="shared" si="1"/>
        <v>3</v>
      </c>
      <c r="L8" s="68">
        <v>45970</v>
      </c>
      <c r="M8" s="50">
        <v>180.5</v>
      </c>
      <c r="N8" s="55">
        <f t="shared" si="3"/>
        <v>540958.5</v>
      </c>
      <c r="O8" s="50">
        <v>6883</v>
      </c>
      <c r="P8" s="62" t="s">
        <v>27</v>
      </c>
      <c r="Q8" s="15" t="s">
        <v>147</v>
      </c>
      <c r="R8" s="65"/>
    </row>
    <row r="9" spans="1:18" x14ac:dyDescent="0.25">
      <c r="A9" s="54">
        <v>4</v>
      </c>
      <c r="B9" s="54">
        <v>1032</v>
      </c>
      <c r="C9" s="21">
        <v>44622</v>
      </c>
      <c r="D9" s="18" t="s">
        <v>87</v>
      </c>
      <c r="E9" s="65">
        <v>187</v>
      </c>
      <c r="F9" s="15">
        <v>185</v>
      </c>
      <c r="G9" s="15">
        <v>185</v>
      </c>
      <c r="H9" s="64">
        <f t="shared" si="2"/>
        <v>0</v>
      </c>
      <c r="I9" s="64">
        <f t="shared" si="0"/>
        <v>4625</v>
      </c>
      <c r="J9" s="60">
        <v>4625</v>
      </c>
      <c r="K9" s="22">
        <f t="shared" si="1"/>
        <v>0</v>
      </c>
      <c r="L9" s="129">
        <v>45968</v>
      </c>
      <c r="M9" s="50">
        <v>168</v>
      </c>
      <c r="N9" s="55">
        <f t="shared" si="3"/>
        <v>777000</v>
      </c>
      <c r="O9" s="50">
        <v>6884</v>
      </c>
      <c r="P9" s="62" t="s">
        <v>43</v>
      </c>
      <c r="Q9" s="15" t="s">
        <v>169</v>
      </c>
      <c r="R9" s="65"/>
    </row>
    <row r="10" spans="1:18" x14ac:dyDescent="0.25">
      <c r="A10" s="54">
        <v>5</v>
      </c>
      <c r="B10" s="54">
        <v>1107</v>
      </c>
      <c r="C10" s="21">
        <v>44622</v>
      </c>
      <c r="D10" s="18" t="s">
        <v>84</v>
      </c>
      <c r="E10" s="65">
        <v>52</v>
      </c>
      <c r="F10" s="15">
        <v>189</v>
      </c>
      <c r="G10" s="15">
        <v>189</v>
      </c>
      <c r="H10" s="64">
        <f t="shared" si="2"/>
        <v>0</v>
      </c>
      <c r="I10" s="64">
        <f t="shared" si="0"/>
        <v>4725</v>
      </c>
      <c r="J10" s="60">
        <v>4725</v>
      </c>
      <c r="K10" s="22">
        <f t="shared" si="1"/>
        <v>0</v>
      </c>
      <c r="L10" s="68">
        <v>45974</v>
      </c>
      <c r="M10" s="50">
        <v>104</v>
      </c>
      <c r="N10" s="55">
        <f t="shared" si="3"/>
        <v>491400</v>
      </c>
      <c r="O10" s="50">
        <v>6887</v>
      </c>
      <c r="P10" s="65" t="s">
        <v>92</v>
      </c>
      <c r="Q10" s="15" t="s">
        <v>241</v>
      </c>
      <c r="R10" s="65"/>
    </row>
    <row r="11" spans="1:18" x14ac:dyDescent="0.25">
      <c r="A11" s="54">
        <v>6</v>
      </c>
      <c r="B11" s="54">
        <v>1032</v>
      </c>
      <c r="C11" s="21">
        <v>44623</v>
      </c>
      <c r="D11" s="18" t="s">
        <v>87</v>
      </c>
      <c r="E11" s="65">
        <v>9</v>
      </c>
      <c r="F11" s="15">
        <v>120</v>
      </c>
      <c r="G11" s="15">
        <v>120</v>
      </c>
      <c r="H11" s="64">
        <f t="shared" si="2"/>
        <v>0</v>
      </c>
      <c r="I11" s="64">
        <f t="shared" si="0"/>
        <v>3000</v>
      </c>
      <c r="J11" s="60">
        <v>3000</v>
      </c>
      <c r="K11" s="64">
        <f t="shared" si="1"/>
        <v>0</v>
      </c>
      <c r="L11" s="68">
        <v>45973</v>
      </c>
      <c r="M11" s="50">
        <v>167.6</v>
      </c>
      <c r="N11" s="55">
        <f t="shared" si="3"/>
        <v>502800</v>
      </c>
      <c r="O11" s="50">
        <v>6886</v>
      </c>
      <c r="P11" s="62" t="s">
        <v>254</v>
      </c>
      <c r="Q11" s="59" t="s">
        <v>270</v>
      </c>
      <c r="R11" s="65"/>
    </row>
    <row r="12" spans="1:18" x14ac:dyDescent="0.25">
      <c r="A12" s="54">
        <v>7</v>
      </c>
      <c r="B12" s="54">
        <v>4009</v>
      </c>
      <c r="C12" s="21">
        <v>44624</v>
      </c>
      <c r="D12" s="127" t="s">
        <v>246</v>
      </c>
      <c r="E12" s="65">
        <v>547</v>
      </c>
      <c r="F12" s="15">
        <v>160</v>
      </c>
      <c r="G12" s="15">
        <v>160</v>
      </c>
      <c r="H12" s="64">
        <f t="shared" si="2"/>
        <v>0</v>
      </c>
      <c r="I12" s="64">
        <f t="shared" si="0"/>
        <v>4000</v>
      </c>
      <c r="J12" s="60">
        <v>4000</v>
      </c>
      <c r="K12" s="64">
        <f t="shared" si="1"/>
        <v>0</v>
      </c>
      <c r="L12" s="122">
        <v>45976</v>
      </c>
      <c r="M12" s="50">
        <v>185</v>
      </c>
      <c r="N12" s="55">
        <f t="shared" si="3"/>
        <v>740000</v>
      </c>
      <c r="O12" s="123">
        <v>6888</v>
      </c>
      <c r="P12" s="62" t="s">
        <v>27</v>
      </c>
      <c r="Q12" s="59" t="s">
        <v>320</v>
      </c>
      <c r="R12" s="65"/>
    </row>
    <row r="13" spans="1:18" x14ac:dyDescent="0.25">
      <c r="A13" s="54">
        <v>8</v>
      </c>
      <c r="B13" s="54">
        <v>4007</v>
      </c>
      <c r="C13" s="21">
        <v>44624</v>
      </c>
      <c r="D13" s="124" t="s">
        <v>266</v>
      </c>
      <c r="E13" s="65">
        <v>547</v>
      </c>
      <c r="F13" s="15">
        <v>120</v>
      </c>
      <c r="G13" s="15">
        <v>120</v>
      </c>
      <c r="H13" s="64">
        <f t="shared" si="2"/>
        <v>0</v>
      </c>
      <c r="I13" s="64">
        <f t="shared" si="0"/>
        <v>3000</v>
      </c>
      <c r="J13" s="60">
        <v>3000</v>
      </c>
      <c r="K13" s="64">
        <f t="shared" si="1"/>
        <v>0</v>
      </c>
      <c r="L13" s="122">
        <v>45976</v>
      </c>
      <c r="M13" s="50">
        <v>24</v>
      </c>
      <c r="N13" s="55">
        <f t="shared" si="3"/>
        <v>72000</v>
      </c>
      <c r="O13" s="123">
        <v>6888</v>
      </c>
      <c r="P13" s="62" t="s">
        <v>27</v>
      </c>
      <c r="Q13" s="59" t="s">
        <v>320</v>
      </c>
      <c r="R13" s="65"/>
    </row>
    <row r="14" spans="1:18" x14ac:dyDescent="0.25">
      <c r="A14" s="54">
        <v>9</v>
      </c>
      <c r="B14" s="54">
        <v>4028</v>
      </c>
      <c r="C14" s="21">
        <v>44624</v>
      </c>
      <c r="D14" s="18" t="s">
        <v>321</v>
      </c>
      <c r="E14" s="65">
        <v>547</v>
      </c>
      <c r="F14" s="15">
        <v>20</v>
      </c>
      <c r="G14" s="15">
        <v>20</v>
      </c>
      <c r="H14" s="64">
        <f t="shared" si="2"/>
        <v>0</v>
      </c>
      <c r="I14" s="64">
        <f t="shared" si="0"/>
        <v>500</v>
      </c>
      <c r="J14" s="60">
        <v>500</v>
      </c>
      <c r="K14" s="64">
        <f t="shared" si="1"/>
        <v>0</v>
      </c>
      <c r="L14" s="122">
        <v>45976</v>
      </c>
      <c r="M14" s="50">
        <v>145</v>
      </c>
      <c r="N14" s="55">
        <f t="shared" si="3"/>
        <v>72500</v>
      </c>
      <c r="O14" s="123">
        <v>6888</v>
      </c>
      <c r="P14" s="62" t="s">
        <v>27</v>
      </c>
      <c r="Q14" s="59" t="s">
        <v>320</v>
      </c>
      <c r="R14" s="65"/>
    </row>
    <row r="15" spans="1:18" x14ac:dyDescent="0.25">
      <c r="A15" s="54">
        <v>10</v>
      </c>
      <c r="B15" s="54">
        <v>2016</v>
      </c>
      <c r="C15" s="21">
        <v>44624</v>
      </c>
      <c r="D15" s="18" t="s">
        <v>257</v>
      </c>
      <c r="E15" s="65">
        <v>547</v>
      </c>
      <c r="F15" s="15">
        <v>20</v>
      </c>
      <c r="G15" s="15">
        <v>20</v>
      </c>
      <c r="H15" s="64">
        <f t="shared" si="2"/>
        <v>0</v>
      </c>
      <c r="I15" s="64">
        <f t="shared" si="0"/>
        <v>500</v>
      </c>
      <c r="J15" s="60">
        <v>500</v>
      </c>
      <c r="K15" s="64">
        <f t="shared" si="1"/>
        <v>0</v>
      </c>
      <c r="L15" s="122">
        <v>45977</v>
      </c>
      <c r="M15" s="50">
        <v>205</v>
      </c>
      <c r="N15" s="55">
        <f t="shared" si="3"/>
        <v>102500</v>
      </c>
      <c r="O15" s="123">
        <v>6889</v>
      </c>
      <c r="P15" s="62" t="s">
        <v>27</v>
      </c>
      <c r="Q15" s="59" t="s">
        <v>320</v>
      </c>
      <c r="R15" s="65"/>
    </row>
    <row r="16" spans="1:18" x14ac:dyDescent="0.25">
      <c r="A16" s="54">
        <v>11</v>
      </c>
      <c r="B16" s="54">
        <v>4009</v>
      </c>
      <c r="C16" s="21">
        <v>44627</v>
      </c>
      <c r="D16" s="127" t="s">
        <v>246</v>
      </c>
      <c r="E16" s="65">
        <v>549</v>
      </c>
      <c r="F16" s="15">
        <v>140</v>
      </c>
      <c r="G16" s="15">
        <v>140</v>
      </c>
      <c r="H16" s="64">
        <f t="shared" si="2"/>
        <v>0</v>
      </c>
      <c r="I16" s="64">
        <f t="shared" si="0"/>
        <v>3500</v>
      </c>
      <c r="J16" s="60">
        <v>3492</v>
      </c>
      <c r="K16" s="64">
        <f t="shared" si="1"/>
        <v>8</v>
      </c>
      <c r="L16" s="122">
        <v>45986</v>
      </c>
      <c r="M16" s="50">
        <v>186</v>
      </c>
      <c r="N16" s="55">
        <f t="shared" si="3"/>
        <v>649512</v>
      </c>
      <c r="O16" s="123">
        <v>6895</v>
      </c>
      <c r="P16" s="62" t="s">
        <v>27</v>
      </c>
      <c r="Q16" s="59" t="s">
        <v>323</v>
      </c>
      <c r="R16" s="65"/>
    </row>
    <row r="17" spans="1:18" x14ac:dyDescent="0.25">
      <c r="A17" s="54">
        <v>12</v>
      </c>
      <c r="B17" s="54">
        <v>4007</v>
      </c>
      <c r="C17" s="21">
        <v>44627</v>
      </c>
      <c r="D17" s="124" t="s">
        <v>266</v>
      </c>
      <c r="E17" s="65">
        <v>549</v>
      </c>
      <c r="F17" s="15">
        <v>120</v>
      </c>
      <c r="G17" s="15">
        <v>120</v>
      </c>
      <c r="H17" s="64">
        <f t="shared" si="2"/>
        <v>0</v>
      </c>
      <c r="I17" s="64">
        <f t="shared" si="0"/>
        <v>3000</v>
      </c>
      <c r="J17" s="60">
        <v>3000</v>
      </c>
      <c r="K17" s="64">
        <f t="shared" si="1"/>
        <v>0</v>
      </c>
      <c r="L17" s="122">
        <v>45986</v>
      </c>
      <c r="M17" s="50">
        <v>25</v>
      </c>
      <c r="N17" s="55">
        <f t="shared" si="3"/>
        <v>75000</v>
      </c>
      <c r="O17" s="50">
        <v>6895</v>
      </c>
      <c r="P17" s="62" t="s">
        <v>27</v>
      </c>
      <c r="Q17" s="59" t="s">
        <v>323</v>
      </c>
      <c r="R17" s="65"/>
    </row>
    <row r="18" spans="1:18" x14ac:dyDescent="0.25">
      <c r="A18" s="54">
        <v>13</v>
      </c>
      <c r="B18" s="54">
        <v>1032</v>
      </c>
      <c r="C18" s="21">
        <v>44627</v>
      </c>
      <c r="D18" s="18" t="s">
        <v>87</v>
      </c>
      <c r="E18" s="65">
        <v>549</v>
      </c>
      <c r="F18" s="15">
        <v>75</v>
      </c>
      <c r="G18" s="15">
        <v>75</v>
      </c>
      <c r="H18" s="64">
        <f t="shared" si="2"/>
        <v>0</v>
      </c>
      <c r="I18" s="64">
        <f t="shared" si="0"/>
        <v>1875</v>
      </c>
      <c r="J18" s="60">
        <v>1875</v>
      </c>
      <c r="K18" s="64">
        <f t="shared" si="1"/>
        <v>0</v>
      </c>
      <c r="L18" s="122">
        <v>45984</v>
      </c>
      <c r="M18" s="50">
        <v>166.5</v>
      </c>
      <c r="N18" s="55">
        <f t="shared" si="3"/>
        <v>312187.5</v>
      </c>
      <c r="O18" s="50">
        <v>6894</v>
      </c>
      <c r="P18" s="62" t="s">
        <v>27</v>
      </c>
      <c r="Q18" s="59" t="s">
        <v>323</v>
      </c>
      <c r="R18" s="65"/>
    </row>
    <row r="19" spans="1:18" x14ac:dyDescent="0.25">
      <c r="A19" s="54">
        <v>14</v>
      </c>
      <c r="B19" s="54">
        <v>1107</v>
      </c>
      <c r="C19" s="21">
        <v>44627</v>
      </c>
      <c r="D19" s="18" t="s">
        <v>84</v>
      </c>
      <c r="E19" s="65">
        <v>53</v>
      </c>
      <c r="F19" s="15">
        <v>189</v>
      </c>
      <c r="G19" s="15">
        <v>189</v>
      </c>
      <c r="H19" s="64">
        <f t="shared" si="2"/>
        <v>0</v>
      </c>
      <c r="I19" s="64">
        <f t="shared" si="0"/>
        <v>4725</v>
      </c>
      <c r="J19" s="60">
        <v>4725</v>
      </c>
      <c r="K19" s="64">
        <f t="shared" si="1"/>
        <v>0</v>
      </c>
      <c r="L19" s="122">
        <v>45989</v>
      </c>
      <c r="M19" s="50">
        <v>104</v>
      </c>
      <c r="N19" s="55">
        <f t="shared" si="3"/>
        <v>491400</v>
      </c>
      <c r="O19" s="50">
        <v>6899</v>
      </c>
      <c r="P19" s="65" t="s">
        <v>92</v>
      </c>
      <c r="Q19" s="59" t="s">
        <v>105</v>
      </c>
      <c r="R19" s="65"/>
    </row>
    <row r="20" spans="1:18" x14ac:dyDescent="0.25">
      <c r="A20" s="54">
        <v>15</v>
      </c>
      <c r="B20" s="54">
        <v>4009</v>
      </c>
      <c r="C20" s="21">
        <v>44628</v>
      </c>
      <c r="D20" s="127" t="s">
        <v>246</v>
      </c>
      <c r="E20" s="65">
        <v>419</v>
      </c>
      <c r="F20" s="15">
        <v>110</v>
      </c>
      <c r="G20" s="15">
        <v>110</v>
      </c>
      <c r="H20" s="64">
        <f t="shared" si="2"/>
        <v>0</v>
      </c>
      <c r="I20" s="64">
        <f t="shared" si="0"/>
        <v>2750</v>
      </c>
      <c r="J20" s="60">
        <v>2749</v>
      </c>
      <c r="K20" s="64">
        <f t="shared" si="1"/>
        <v>1</v>
      </c>
      <c r="L20" s="122">
        <v>45990</v>
      </c>
      <c r="M20" s="50">
        <v>186</v>
      </c>
      <c r="N20" s="55">
        <f t="shared" si="3"/>
        <v>511314</v>
      </c>
      <c r="O20" s="50">
        <v>6897</v>
      </c>
      <c r="P20" s="62" t="s">
        <v>27</v>
      </c>
      <c r="Q20" s="59" t="s">
        <v>324</v>
      </c>
      <c r="R20" s="65"/>
    </row>
    <row r="21" spans="1:18" x14ac:dyDescent="0.25">
      <c r="A21" s="54">
        <v>16</v>
      </c>
      <c r="B21" s="54">
        <v>1032</v>
      </c>
      <c r="C21" s="21">
        <v>44628</v>
      </c>
      <c r="D21" s="18" t="s">
        <v>87</v>
      </c>
      <c r="E21" s="65">
        <v>419</v>
      </c>
      <c r="F21" s="15">
        <v>165</v>
      </c>
      <c r="G21" s="15">
        <v>165</v>
      </c>
      <c r="H21" s="64">
        <f t="shared" si="2"/>
        <v>0</v>
      </c>
      <c r="I21" s="64">
        <f t="shared" si="0"/>
        <v>4125</v>
      </c>
      <c r="J21" s="60">
        <v>4125</v>
      </c>
      <c r="K21" s="64">
        <f t="shared" si="1"/>
        <v>0</v>
      </c>
      <c r="L21" s="122">
        <v>45984</v>
      </c>
      <c r="M21" s="50">
        <v>166.5</v>
      </c>
      <c r="N21" s="55">
        <f t="shared" ref="N21" si="4">J21*M21</f>
        <v>686812.5</v>
      </c>
      <c r="O21" s="50">
        <v>6896</v>
      </c>
      <c r="P21" s="62" t="s">
        <v>27</v>
      </c>
      <c r="Q21" s="59" t="s">
        <v>324</v>
      </c>
      <c r="R21" s="65"/>
    </row>
    <row r="22" spans="1:18" x14ac:dyDescent="0.25">
      <c r="A22" s="54">
        <v>17</v>
      </c>
      <c r="B22" s="54">
        <v>1004</v>
      </c>
      <c r="C22" s="21">
        <v>44628</v>
      </c>
      <c r="D22" s="18" t="s">
        <v>325</v>
      </c>
      <c r="E22" s="65">
        <v>1092</v>
      </c>
      <c r="F22" s="15">
        <v>20</v>
      </c>
      <c r="G22" s="15">
        <v>20</v>
      </c>
      <c r="H22" s="64">
        <f t="shared" si="2"/>
        <v>0</v>
      </c>
      <c r="I22" s="64">
        <f t="shared" si="0"/>
        <v>500</v>
      </c>
      <c r="J22" s="60">
        <v>500</v>
      </c>
      <c r="K22" s="64">
        <f t="shared" si="1"/>
        <v>0</v>
      </c>
      <c r="L22" s="122">
        <v>45985</v>
      </c>
      <c r="M22" s="50">
        <v>245</v>
      </c>
      <c r="N22" s="55">
        <f t="shared" si="3"/>
        <v>122500</v>
      </c>
      <c r="O22" s="50">
        <v>6898</v>
      </c>
      <c r="P22" s="62" t="s">
        <v>27</v>
      </c>
      <c r="Q22" s="59" t="s">
        <v>324</v>
      </c>
      <c r="R22" s="65"/>
    </row>
    <row r="23" spans="1:18" x14ac:dyDescent="0.25">
      <c r="A23" s="54">
        <v>18</v>
      </c>
      <c r="B23" s="54">
        <v>1044</v>
      </c>
      <c r="C23" s="21">
        <v>44628</v>
      </c>
      <c r="D23" s="18" t="s">
        <v>326</v>
      </c>
      <c r="E23" s="65">
        <v>1092</v>
      </c>
      <c r="F23" s="15">
        <v>10</v>
      </c>
      <c r="G23" s="15">
        <v>10</v>
      </c>
      <c r="H23" s="64">
        <f t="shared" si="2"/>
        <v>0</v>
      </c>
      <c r="I23" s="64">
        <f t="shared" si="0"/>
        <v>250</v>
      </c>
      <c r="J23" s="60">
        <v>250</v>
      </c>
      <c r="K23" s="64">
        <f t="shared" si="1"/>
        <v>0</v>
      </c>
      <c r="L23" s="122">
        <v>45985</v>
      </c>
      <c r="M23" s="50">
        <v>288</v>
      </c>
      <c r="N23" s="55">
        <f t="shared" si="3"/>
        <v>72000</v>
      </c>
      <c r="O23" s="50">
        <v>6898</v>
      </c>
      <c r="P23" s="62" t="s">
        <v>27</v>
      </c>
      <c r="Q23" s="59" t="s">
        <v>324</v>
      </c>
      <c r="R23" s="65"/>
    </row>
    <row r="24" spans="1:18" x14ac:dyDescent="0.25">
      <c r="A24" s="54">
        <v>19</v>
      </c>
      <c r="B24" s="54">
        <v>4009</v>
      </c>
      <c r="C24" s="21">
        <v>44630</v>
      </c>
      <c r="D24" s="127" t="s">
        <v>246</v>
      </c>
      <c r="E24" s="65">
        <v>421</v>
      </c>
      <c r="F24" s="15">
        <v>80</v>
      </c>
      <c r="G24" s="15">
        <v>80</v>
      </c>
      <c r="H24" s="64">
        <f t="shared" si="2"/>
        <v>0</v>
      </c>
      <c r="I24" s="64">
        <f t="shared" si="0"/>
        <v>2000</v>
      </c>
      <c r="J24" s="60">
        <v>2000</v>
      </c>
      <c r="K24" s="64">
        <f t="shared" si="1"/>
        <v>0</v>
      </c>
      <c r="L24" s="122">
        <v>45994</v>
      </c>
      <c r="M24" s="50">
        <v>186.5</v>
      </c>
      <c r="N24" s="55">
        <f t="shared" si="3"/>
        <v>373000</v>
      </c>
      <c r="O24" s="50">
        <v>6900</v>
      </c>
      <c r="P24" s="62" t="s">
        <v>27</v>
      </c>
      <c r="Q24" s="59" t="s">
        <v>337</v>
      </c>
      <c r="R24" s="65"/>
    </row>
    <row r="25" spans="1:18" x14ac:dyDescent="0.25">
      <c r="A25" s="54">
        <v>20</v>
      </c>
      <c r="B25" s="54">
        <v>4007</v>
      </c>
      <c r="C25" s="21">
        <v>44630</v>
      </c>
      <c r="D25" s="124" t="s">
        <v>266</v>
      </c>
      <c r="E25" s="65">
        <v>421</v>
      </c>
      <c r="F25" s="15">
        <v>160</v>
      </c>
      <c r="G25" s="15">
        <v>160</v>
      </c>
      <c r="H25" s="64">
        <f t="shared" si="2"/>
        <v>0</v>
      </c>
      <c r="I25" s="64">
        <f t="shared" si="0"/>
        <v>4000</v>
      </c>
      <c r="J25" s="60">
        <v>4000</v>
      </c>
      <c r="K25" s="64">
        <f t="shared" si="1"/>
        <v>0</v>
      </c>
      <c r="L25" s="122">
        <v>45995</v>
      </c>
      <c r="M25" s="50">
        <v>25</v>
      </c>
      <c r="N25" s="55">
        <f t="shared" si="3"/>
        <v>100000</v>
      </c>
      <c r="O25" s="50">
        <v>6901</v>
      </c>
      <c r="P25" s="62" t="s">
        <v>27</v>
      </c>
      <c r="Q25" s="59" t="s">
        <v>337</v>
      </c>
      <c r="R25" s="65"/>
    </row>
    <row r="26" spans="1:18" x14ac:dyDescent="0.25">
      <c r="A26" s="54">
        <v>21</v>
      </c>
      <c r="B26" s="54">
        <v>1032</v>
      </c>
      <c r="C26" s="21">
        <v>44630</v>
      </c>
      <c r="D26" s="18" t="s">
        <v>87</v>
      </c>
      <c r="E26" s="65">
        <v>421</v>
      </c>
      <c r="F26" s="15">
        <v>120</v>
      </c>
      <c r="G26" s="15">
        <v>120</v>
      </c>
      <c r="H26" s="64">
        <f t="shared" si="2"/>
        <v>0</v>
      </c>
      <c r="I26" s="64">
        <f t="shared" si="0"/>
        <v>3000</v>
      </c>
      <c r="J26" s="60">
        <v>3000</v>
      </c>
      <c r="K26" s="64">
        <f t="shared" si="1"/>
        <v>0</v>
      </c>
      <c r="L26" s="122">
        <v>45996</v>
      </c>
      <c r="M26" s="50">
        <v>173</v>
      </c>
      <c r="N26" s="55">
        <f t="shared" si="3"/>
        <v>519000</v>
      </c>
      <c r="O26" s="50">
        <v>6902</v>
      </c>
      <c r="P26" s="62" t="s">
        <v>27</v>
      </c>
      <c r="Q26" s="59" t="s">
        <v>337</v>
      </c>
      <c r="R26" s="65"/>
    </row>
    <row r="27" spans="1:18" x14ac:dyDescent="0.25">
      <c r="A27" s="54">
        <v>22</v>
      </c>
      <c r="B27" s="54">
        <v>1107</v>
      </c>
      <c r="C27" s="21">
        <v>44630</v>
      </c>
      <c r="D27" s="18" t="s">
        <v>84</v>
      </c>
      <c r="E27" s="65">
        <v>54</v>
      </c>
      <c r="F27" s="15">
        <v>162</v>
      </c>
      <c r="G27" s="15">
        <v>162</v>
      </c>
      <c r="H27" s="64">
        <f t="shared" si="2"/>
        <v>0</v>
      </c>
      <c r="I27" s="64">
        <f t="shared" si="0"/>
        <v>4050</v>
      </c>
      <c r="J27" s="60">
        <v>4050</v>
      </c>
      <c r="K27" s="64">
        <f t="shared" si="1"/>
        <v>0</v>
      </c>
      <c r="L27" s="122">
        <v>45999</v>
      </c>
      <c r="M27" s="50">
        <v>105</v>
      </c>
      <c r="N27" s="55">
        <f t="shared" si="3"/>
        <v>425250</v>
      </c>
      <c r="O27" s="50">
        <v>6905</v>
      </c>
      <c r="P27" s="65" t="s">
        <v>92</v>
      </c>
      <c r="Q27" s="59" t="s">
        <v>105</v>
      </c>
      <c r="R27" s="65"/>
    </row>
    <row r="28" spans="1:18" x14ac:dyDescent="0.25">
      <c r="A28" s="54">
        <v>23</v>
      </c>
      <c r="B28" s="54">
        <v>9461</v>
      </c>
      <c r="C28" s="21">
        <v>44630</v>
      </c>
      <c r="D28" s="18" t="s">
        <v>291</v>
      </c>
      <c r="E28" s="65">
        <v>54</v>
      </c>
      <c r="F28" s="15">
        <v>20</v>
      </c>
      <c r="G28" s="15">
        <v>19</v>
      </c>
      <c r="H28" s="64">
        <f t="shared" si="2"/>
        <v>1</v>
      </c>
      <c r="I28" s="64">
        <f t="shared" si="0"/>
        <v>500</v>
      </c>
      <c r="J28" s="60">
        <v>475</v>
      </c>
      <c r="K28" s="64">
        <f t="shared" si="1"/>
        <v>25</v>
      </c>
      <c r="L28" s="122">
        <v>46000</v>
      </c>
      <c r="M28" s="50">
        <v>135</v>
      </c>
      <c r="N28" s="55">
        <f t="shared" si="3"/>
        <v>64125</v>
      </c>
      <c r="O28" s="50">
        <v>6906</v>
      </c>
      <c r="P28" s="65" t="s">
        <v>92</v>
      </c>
      <c r="Q28" s="59" t="s">
        <v>105</v>
      </c>
      <c r="R28" s="65"/>
    </row>
    <row r="29" spans="1:18" x14ac:dyDescent="0.25">
      <c r="A29" s="54">
        <v>24</v>
      </c>
      <c r="B29" s="54">
        <v>4009</v>
      </c>
      <c r="C29" s="21">
        <v>44631</v>
      </c>
      <c r="D29" s="127" t="s">
        <v>246</v>
      </c>
      <c r="E29" s="65">
        <v>189</v>
      </c>
      <c r="F29" s="15">
        <v>80</v>
      </c>
      <c r="G29" s="15">
        <v>80</v>
      </c>
      <c r="H29" s="64">
        <f t="shared" si="2"/>
        <v>0</v>
      </c>
      <c r="I29" s="64">
        <f t="shared" si="0"/>
        <v>2000</v>
      </c>
      <c r="J29" s="60">
        <v>2000</v>
      </c>
      <c r="K29" s="64">
        <f t="shared" si="1"/>
        <v>0</v>
      </c>
      <c r="L29" s="122">
        <v>46001</v>
      </c>
      <c r="M29" s="50">
        <v>186</v>
      </c>
      <c r="N29" s="55">
        <f t="shared" si="3"/>
        <v>372000</v>
      </c>
      <c r="O29" s="50">
        <v>6907</v>
      </c>
      <c r="P29" s="62" t="s">
        <v>43</v>
      </c>
      <c r="Q29" s="59" t="s">
        <v>338</v>
      </c>
      <c r="R29" s="65"/>
    </row>
    <row r="30" spans="1:18" x14ac:dyDescent="0.25">
      <c r="A30" s="54">
        <v>25</v>
      </c>
      <c r="B30" s="54">
        <v>4007</v>
      </c>
      <c r="C30" s="21">
        <v>44631</v>
      </c>
      <c r="D30" s="124" t="s">
        <v>266</v>
      </c>
      <c r="E30" s="65">
        <v>189</v>
      </c>
      <c r="F30" s="15">
        <v>120</v>
      </c>
      <c r="G30" s="15">
        <v>120</v>
      </c>
      <c r="H30" s="64">
        <f t="shared" si="2"/>
        <v>0</v>
      </c>
      <c r="I30" s="64">
        <f t="shared" si="0"/>
        <v>3000</v>
      </c>
      <c r="J30" s="60">
        <v>3000</v>
      </c>
      <c r="K30" s="64">
        <f t="shared" si="1"/>
        <v>0</v>
      </c>
      <c r="L30" s="122">
        <v>46002</v>
      </c>
      <c r="M30" s="50">
        <v>25</v>
      </c>
      <c r="N30" s="55">
        <f t="shared" si="3"/>
        <v>75000</v>
      </c>
      <c r="O30" s="50">
        <v>6907</v>
      </c>
      <c r="P30" s="62" t="s">
        <v>43</v>
      </c>
      <c r="Q30" s="59" t="s">
        <v>338</v>
      </c>
      <c r="R30" s="65"/>
    </row>
    <row r="31" spans="1:18" x14ac:dyDescent="0.25">
      <c r="A31" s="54">
        <v>26</v>
      </c>
      <c r="B31" s="54">
        <v>1054</v>
      </c>
      <c r="C31" s="21">
        <v>44631</v>
      </c>
      <c r="D31" s="127" t="s">
        <v>259</v>
      </c>
      <c r="E31" s="65">
        <v>1094</v>
      </c>
      <c r="F31" s="15">
        <v>20</v>
      </c>
      <c r="G31" s="15">
        <v>20</v>
      </c>
      <c r="H31" s="64">
        <f t="shared" si="2"/>
        <v>0</v>
      </c>
      <c r="I31" s="64">
        <f t="shared" si="0"/>
        <v>500</v>
      </c>
      <c r="J31" s="60">
        <v>500</v>
      </c>
      <c r="K31" s="64">
        <f t="shared" si="1"/>
        <v>0</v>
      </c>
      <c r="L31" s="122">
        <v>46003</v>
      </c>
      <c r="M31" s="50">
        <v>400</v>
      </c>
      <c r="N31" s="55">
        <f t="shared" si="3"/>
        <v>200000</v>
      </c>
      <c r="O31" s="50">
        <v>6904</v>
      </c>
      <c r="P31" s="62" t="s">
        <v>157</v>
      </c>
      <c r="Q31" s="59" t="s">
        <v>339</v>
      </c>
      <c r="R31" s="65"/>
    </row>
    <row r="32" spans="1:18" x14ac:dyDescent="0.25">
      <c r="A32" s="54">
        <v>27</v>
      </c>
      <c r="B32" s="54">
        <v>1021</v>
      </c>
      <c r="C32" s="21">
        <v>44631</v>
      </c>
      <c r="D32" s="127" t="s">
        <v>340</v>
      </c>
      <c r="E32" s="65">
        <v>1094</v>
      </c>
      <c r="F32" s="15">
        <v>12</v>
      </c>
      <c r="G32" s="15">
        <v>12</v>
      </c>
      <c r="H32" s="64">
        <f t="shared" si="2"/>
        <v>0</v>
      </c>
      <c r="I32" s="64">
        <f t="shared" si="0"/>
        <v>300</v>
      </c>
      <c r="J32" s="60">
        <v>300</v>
      </c>
      <c r="K32" s="64">
        <f t="shared" si="1"/>
        <v>0</v>
      </c>
      <c r="L32" s="122">
        <v>45988</v>
      </c>
      <c r="M32" s="50">
        <v>400</v>
      </c>
      <c r="N32" s="55">
        <f t="shared" si="3"/>
        <v>120000</v>
      </c>
      <c r="O32" s="50">
        <v>6903</v>
      </c>
      <c r="P32" s="62" t="s">
        <v>157</v>
      </c>
      <c r="Q32" s="59" t="s">
        <v>339</v>
      </c>
      <c r="R32" s="65"/>
    </row>
    <row r="33" spans="1:18" x14ac:dyDescent="0.25">
      <c r="A33" s="54">
        <v>28</v>
      </c>
      <c r="B33" s="54">
        <v>1032</v>
      </c>
      <c r="C33" s="21">
        <v>44632</v>
      </c>
      <c r="D33" s="18" t="s">
        <v>87</v>
      </c>
      <c r="E33" s="65">
        <v>570</v>
      </c>
      <c r="F33" s="15">
        <v>160</v>
      </c>
      <c r="G33" s="15">
        <v>160</v>
      </c>
      <c r="H33" s="64">
        <f t="shared" si="2"/>
        <v>0</v>
      </c>
      <c r="I33" s="64">
        <f t="shared" si="0"/>
        <v>4000</v>
      </c>
      <c r="J33" s="60">
        <v>4000</v>
      </c>
      <c r="K33" s="64">
        <f t="shared" si="1"/>
        <v>0</v>
      </c>
      <c r="L33" s="122">
        <v>46006</v>
      </c>
      <c r="M33" s="50">
        <v>173</v>
      </c>
      <c r="N33" s="55">
        <f t="shared" si="3"/>
        <v>692000</v>
      </c>
      <c r="O33" s="50">
        <v>6912</v>
      </c>
      <c r="P33" s="62" t="s">
        <v>27</v>
      </c>
      <c r="Q33" s="59" t="s">
        <v>134</v>
      </c>
      <c r="R33" s="65"/>
    </row>
    <row r="34" spans="1:18" x14ac:dyDescent="0.25">
      <c r="A34" s="54">
        <v>29</v>
      </c>
      <c r="B34" s="54">
        <v>2019</v>
      </c>
      <c r="C34" s="21">
        <v>44632</v>
      </c>
      <c r="D34" s="127" t="s">
        <v>341</v>
      </c>
      <c r="E34" s="65">
        <v>570</v>
      </c>
      <c r="F34" s="15">
        <v>40</v>
      </c>
      <c r="G34" s="15">
        <v>40</v>
      </c>
      <c r="H34" s="64">
        <f t="shared" si="2"/>
        <v>0</v>
      </c>
      <c r="I34" s="64">
        <f t="shared" si="0"/>
        <v>1000</v>
      </c>
      <c r="J34" s="60">
        <v>1000</v>
      </c>
      <c r="K34" s="64">
        <f t="shared" si="1"/>
        <v>0</v>
      </c>
      <c r="L34" s="122">
        <v>46007</v>
      </c>
      <c r="M34" s="50">
        <v>173</v>
      </c>
      <c r="N34" s="55">
        <f t="shared" si="3"/>
        <v>173000</v>
      </c>
      <c r="O34" s="50">
        <v>6913</v>
      </c>
      <c r="P34" s="62" t="s">
        <v>27</v>
      </c>
      <c r="Q34" s="59" t="s">
        <v>134</v>
      </c>
      <c r="R34" s="65"/>
    </row>
    <row r="35" spans="1:18" x14ac:dyDescent="0.25">
      <c r="A35" s="54">
        <v>30</v>
      </c>
      <c r="B35" s="54">
        <v>4009</v>
      </c>
      <c r="C35" s="21">
        <v>44634</v>
      </c>
      <c r="D35" s="127" t="s">
        <v>246</v>
      </c>
      <c r="E35" s="65">
        <v>571</v>
      </c>
      <c r="F35" s="15">
        <v>245</v>
      </c>
      <c r="G35" s="15">
        <v>245</v>
      </c>
      <c r="H35" s="64">
        <f t="shared" si="2"/>
        <v>0</v>
      </c>
      <c r="I35" s="64">
        <f t="shared" si="0"/>
        <v>6125</v>
      </c>
      <c r="J35" s="60">
        <v>6125</v>
      </c>
      <c r="K35" s="64">
        <f t="shared" si="1"/>
        <v>0</v>
      </c>
      <c r="L35" s="122">
        <v>46012</v>
      </c>
      <c r="M35" s="50">
        <v>185</v>
      </c>
      <c r="N35" s="55">
        <f t="shared" si="3"/>
        <v>1133125</v>
      </c>
      <c r="O35" s="50">
        <v>6914</v>
      </c>
      <c r="P35" s="62" t="s">
        <v>27</v>
      </c>
      <c r="Q35" s="59" t="s">
        <v>190</v>
      </c>
      <c r="R35" s="65"/>
    </row>
    <row r="36" spans="1:18" x14ac:dyDescent="0.25">
      <c r="A36" s="54">
        <v>31</v>
      </c>
      <c r="B36" s="54">
        <v>1032</v>
      </c>
      <c r="C36" s="21">
        <v>44634</v>
      </c>
      <c r="D36" s="18" t="s">
        <v>87</v>
      </c>
      <c r="E36" s="65">
        <v>192</v>
      </c>
      <c r="F36" s="15">
        <v>180</v>
      </c>
      <c r="G36" s="15">
        <v>180</v>
      </c>
      <c r="H36" s="64">
        <f t="shared" si="2"/>
        <v>0</v>
      </c>
      <c r="I36" s="64">
        <f t="shared" si="0"/>
        <v>4500</v>
      </c>
      <c r="J36" s="60">
        <v>4500</v>
      </c>
      <c r="K36" s="64">
        <f t="shared" si="1"/>
        <v>0</v>
      </c>
      <c r="L36" s="122">
        <v>46014</v>
      </c>
      <c r="M36" s="50">
        <v>171</v>
      </c>
      <c r="N36" s="55">
        <f t="shared" si="3"/>
        <v>769500</v>
      </c>
      <c r="O36" s="50">
        <v>6917</v>
      </c>
      <c r="P36" s="62" t="s">
        <v>43</v>
      </c>
      <c r="Q36" s="59" t="s">
        <v>142</v>
      </c>
      <c r="R36" s="65"/>
    </row>
    <row r="37" spans="1:18" x14ac:dyDescent="0.25">
      <c r="A37" s="54">
        <v>32</v>
      </c>
      <c r="B37" s="54">
        <v>4007</v>
      </c>
      <c r="C37" s="21">
        <v>44634</v>
      </c>
      <c r="D37" s="124" t="s">
        <v>266</v>
      </c>
      <c r="E37" s="65">
        <v>194</v>
      </c>
      <c r="F37" s="15">
        <v>160</v>
      </c>
      <c r="G37" s="15">
        <v>160</v>
      </c>
      <c r="H37" s="64">
        <f t="shared" si="2"/>
        <v>0</v>
      </c>
      <c r="I37" s="64">
        <f t="shared" si="0"/>
        <v>4000</v>
      </c>
      <c r="J37" s="60">
        <v>4000</v>
      </c>
      <c r="K37" s="64">
        <f t="shared" si="1"/>
        <v>0</v>
      </c>
      <c r="L37" s="122">
        <v>46013</v>
      </c>
      <c r="M37" s="50">
        <v>25</v>
      </c>
      <c r="N37" s="55">
        <f t="shared" si="3"/>
        <v>100000</v>
      </c>
      <c r="O37" s="50">
        <v>6915</v>
      </c>
      <c r="P37" s="62" t="s">
        <v>43</v>
      </c>
      <c r="Q37" s="59" t="s">
        <v>342</v>
      </c>
      <c r="R37" s="65"/>
    </row>
    <row r="38" spans="1:18" x14ac:dyDescent="0.25">
      <c r="A38" s="54">
        <v>33</v>
      </c>
      <c r="B38" s="54">
        <v>4028</v>
      </c>
      <c r="C38" s="21">
        <v>44634</v>
      </c>
      <c r="D38" s="127" t="s">
        <v>197</v>
      </c>
      <c r="E38" s="65">
        <v>194</v>
      </c>
      <c r="F38" s="15">
        <v>40</v>
      </c>
      <c r="G38" s="15">
        <v>40</v>
      </c>
      <c r="H38" s="64">
        <f t="shared" si="2"/>
        <v>0</v>
      </c>
      <c r="I38" s="64">
        <f t="shared" si="0"/>
        <v>1000</v>
      </c>
      <c r="J38" s="60">
        <v>1000</v>
      </c>
      <c r="K38" s="64">
        <f t="shared" si="1"/>
        <v>0</v>
      </c>
      <c r="L38" s="122">
        <v>46013</v>
      </c>
      <c r="M38" s="50">
        <v>150</v>
      </c>
      <c r="N38" s="55">
        <f t="shared" si="3"/>
        <v>150000</v>
      </c>
      <c r="O38" s="50">
        <v>6915</v>
      </c>
      <c r="P38" s="62" t="s">
        <v>43</v>
      </c>
      <c r="Q38" s="59" t="s">
        <v>342</v>
      </c>
      <c r="R38" s="65"/>
    </row>
    <row r="39" spans="1:18" x14ac:dyDescent="0.25">
      <c r="A39" s="54">
        <v>34</v>
      </c>
      <c r="B39" s="54">
        <v>1032</v>
      </c>
      <c r="C39" s="21">
        <v>44634</v>
      </c>
      <c r="D39" s="18" t="s">
        <v>87</v>
      </c>
      <c r="E39" s="65">
        <v>194</v>
      </c>
      <c r="F39" s="15">
        <v>30</v>
      </c>
      <c r="G39" s="15">
        <v>30</v>
      </c>
      <c r="H39" s="64">
        <f t="shared" si="2"/>
        <v>0</v>
      </c>
      <c r="I39" s="64">
        <f t="shared" si="0"/>
        <v>750</v>
      </c>
      <c r="J39" s="60">
        <v>750</v>
      </c>
      <c r="K39" s="64">
        <f t="shared" si="1"/>
        <v>0</v>
      </c>
      <c r="L39" s="122">
        <v>46014</v>
      </c>
      <c r="M39" s="50">
        <v>171</v>
      </c>
      <c r="N39" s="55">
        <f t="shared" si="3"/>
        <v>128250</v>
      </c>
      <c r="O39" s="50">
        <v>6916</v>
      </c>
      <c r="P39" s="62" t="s">
        <v>43</v>
      </c>
      <c r="Q39" s="59" t="s">
        <v>342</v>
      </c>
      <c r="R39" s="65"/>
    </row>
    <row r="40" spans="1:18" x14ac:dyDescent="0.25">
      <c r="A40" s="54">
        <v>35</v>
      </c>
      <c r="B40" s="54">
        <v>1107</v>
      </c>
      <c r="C40" s="21">
        <v>44635</v>
      </c>
      <c r="D40" s="18" t="s">
        <v>84</v>
      </c>
      <c r="E40" s="65">
        <v>55</v>
      </c>
      <c r="F40" s="15">
        <v>136</v>
      </c>
      <c r="G40" s="15">
        <v>136</v>
      </c>
      <c r="H40" s="64">
        <f t="shared" si="2"/>
        <v>0</v>
      </c>
      <c r="I40" s="64">
        <f t="shared" si="0"/>
        <v>3400</v>
      </c>
      <c r="J40" s="60">
        <v>3400</v>
      </c>
      <c r="K40" s="64">
        <f t="shared" si="1"/>
        <v>0</v>
      </c>
      <c r="L40" s="122">
        <v>46015</v>
      </c>
      <c r="M40" s="50">
        <v>105</v>
      </c>
      <c r="N40" s="55">
        <f t="shared" si="3"/>
        <v>357000</v>
      </c>
      <c r="O40" s="50">
        <v>6918</v>
      </c>
      <c r="P40" s="65" t="s">
        <v>92</v>
      </c>
      <c r="Q40" s="59" t="s">
        <v>190</v>
      </c>
      <c r="R40" s="65"/>
    </row>
    <row r="41" spans="1:18" x14ac:dyDescent="0.25">
      <c r="A41" s="54">
        <v>36</v>
      </c>
      <c r="B41" s="54">
        <v>9461</v>
      </c>
      <c r="C41" s="21">
        <v>44635</v>
      </c>
      <c r="D41" s="18" t="s">
        <v>291</v>
      </c>
      <c r="E41" s="65">
        <v>55</v>
      </c>
      <c r="F41" s="15">
        <v>40</v>
      </c>
      <c r="G41" s="15">
        <v>40</v>
      </c>
      <c r="H41" s="64">
        <f t="shared" si="2"/>
        <v>0</v>
      </c>
      <c r="I41" s="64">
        <f t="shared" si="0"/>
        <v>1000</v>
      </c>
      <c r="J41" s="60">
        <v>1000</v>
      </c>
      <c r="K41" s="64">
        <f t="shared" si="1"/>
        <v>0</v>
      </c>
      <c r="L41" s="122">
        <v>46017</v>
      </c>
      <c r="M41" s="50">
        <v>135</v>
      </c>
      <c r="N41" s="55">
        <f t="shared" si="3"/>
        <v>135000</v>
      </c>
      <c r="O41" s="50">
        <v>6919</v>
      </c>
      <c r="P41" s="65" t="s">
        <v>92</v>
      </c>
      <c r="Q41" s="59" t="s">
        <v>190</v>
      </c>
      <c r="R41" s="65"/>
    </row>
    <row r="42" spans="1:18" x14ac:dyDescent="0.25">
      <c r="A42" s="54">
        <v>37</v>
      </c>
      <c r="B42" s="54">
        <v>1044</v>
      </c>
      <c r="C42" s="21">
        <v>44635</v>
      </c>
      <c r="D42" s="18" t="s">
        <v>326</v>
      </c>
      <c r="E42" s="65">
        <v>1095</v>
      </c>
      <c r="F42" s="15">
        <v>10</v>
      </c>
      <c r="G42" s="15">
        <v>10</v>
      </c>
      <c r="H42" s="64">
        <f t="shared" si="2"/>
        <v>0</v>
      </c>
      <c r="I42" s="64">
        <f t="shared" si="0"/>
        <v>250</v>
      </c>
      <c r="J42" s="60">
        <v>250</v>
      </c>
      <c r="K42" s="64">
        <f t="shared" si="1"/>
        <v>0</v>
      </c>
      <c r="L42" s="122">
        <v>46016</v>
      </c>
      <c r="M42" s="50">
        <v>288</v>
      </c>
      <c r="N42" s="55">
        <f t="shared" si="3"/>
        <v>72000</v>
      </c>
      <c r="O42" s="50">
        <v>6920</v>
      </c>
      <c r="P42" s="62" t="s">
        <v>157</v>
      </c>
      <c r="Q42" s="59" t="s">
        <v>190</v>
      </c>
      <c r="R42" s="65"/>
    </row>
    <row r="43" spans="1:18" x14ac:dyDescent="0.25">
      <c r="A43" s="54">
        <v>38</v>
      </c>
      <c r="B43" s="54">
        <v>1021</v>
      </c>
      <c r="C43" s="21">
        <v>44635</v>
      </c>
      <c r="D43" s="127" t="s">
        <v>340</v>
      </c>
      <c r="E43" s="65">
        <v>1095</v>
      </c>
      <c r="F43" s="15">
        <v>8</v>
      </c>
      <c r="G43" s="15">
        <v>8</v>
      </c>
      <c r="H43" s="64">
        <f t="shared" si="2"/>
        <v>0</v>
      </c>
      <c r="I43" s="64">
        <f t="shared" si="0"/>
        <v>200</v>
      </c>
      <c r="J43" s="60">
        <v>200</v>
      </c>
      <c r="K43" s="64">
        <f t="shared" si="1"/>
        <v>0</v>
      </c>
      <c r="L43" s="122">
        <v>45988</v>
      </c>
      <c r="M43" s="50">
        <v>400</v>
      </c>
      <c r="N43" s="55">
        <f t="shared" si="3"/>
        <v>80000</v>
      </c>
      <c r="O43" s="50">
        <v>6921</v>
      </c>
      <c r="P43" s="62" t="s">
        <v>157</v>
      </c>
      <c r="Q43" s="59" t="s">
        <v>190</v>
      </c>
      <c r="R43" s="65"/>
    </row>
    <row r="44" spans="1:18" x14ac:dyDescent="0.25">
      <c r="A44" s="54">
        <v>39</v>
      </c>
      <c r="B44" s="54">
        <v>2032</v>
      </c>
      <c r="C44" s="21">
        <v>44635</v>
      </c>
      <c r="D44" s="51" t="s">
        <v>343</v>
      </c>
      <c r="E44" s="65">
        <v>641</v>
      </c>
      <c r="F44" s="15">
        <v>12</v>
      </c>
      <c r="G44" s="15">
        <v>12</v>
      </c>
      <c r="H44" s="64">
        <f t="shared" si="2"/>
        <v>0</v>
      </c>
      <c r="I44" s="64">
        <f t="shared" si="0"/>
        <v>300</v>
      </c>
      <c r="J44" s="60">
        <v>300</v>
      </c>
      <c r="K44" s="64">
        <f t="shared" si="1"/>
        <v>0</v>
      </c>
      <c r="L44" s="122">
        <v>46029</v>
      </c>
      <c r="M44" s="50">
        <v>460</v>
      </c>
      <c r="N44" s="55">
        <f t="shared" si="3"/>
        <v>138000</v>
      </c>
      <c r="O44" s="50">
        <v>3943</v>
      </c>
      <c r="P44" s="62" t="s">
        <v>159</v>
      </c>
      <c r="Q44" s="59" t="s">
        <v>190</v>
      </c>
      <c r="R44" s="65"/>
    </row>
    <row r="45" spans="1:18" x14ac:dyDescent="0.25">
      <c r="A45" s="54">
        <v>40</v>
      </c>
      <c r="B45" s="54">
        <v>4009</v>
      </c>
      <c r="C45" s="21">
        <v>44636</v>
      </c>
      <c r="D45" s="127" t="s">
        <v>246</v>
      </c>
      <c r="E45" s="65">
        <v>195</v>
      </c>
      <c r="F45" s="15">
        <v>200</v>
      </c>
      <c r="G45" s="15">
        <v>200</v>
      </c>
      <c r="H45" s="64">
        <f t="shared" si="2"/>
        <v>0</v>
      </c>
      <c r="I45" s="64">
        <f t="shared" si="0"/>
        <v>5000</v>
      </c>
      <c r="J45" s="60">
        <v>5000</v>
      </c>
      <c r="K45" s="64">
        <f t="shared" si="1"/>
        <v>0</v>
      </c>
      <c r="L45" s="122">
        <v>46018</v>
      </c>
      <c r="M45" s="50">
        <v>182</v>
      </c>
      <c r="N45" s="55">
        <f t="shared" si="3"/>
        <v>910000</v>
      </c>
      <c r="O45" s="50">
        <v>6932</v>
      </c>
      <c r="P45" s="62" t="s">
        <v>43</v>
      </c>
      <c r="Q45" s="59" t="s">
        <v>190</v>
      </c>
      <c r="R45" s="65"/>
    </row>
    <row r="46" spans="1:18" x14ac:dyDescent="0.25">
      <c r="A46" s="54">
        <v>41</v>
      </c>
      <c r="B46" s="54">
        <v>1032</v>
      </c>
      <c r="C46" s="21">
        <v>44636</v>
      </c>
      <c r="D46" s="18" t="s">
        <v>87</v>
      </c>
      <c r="E46" s="65">
        <v>451</v>
      </c>
      <c r="F46" s="15">
        <v>360</v>
      </c>
      <c r="G46" s="15">
        <v>360</v>
      </c>
      <c r="H46" s="64">
        <f t="shared" si="2"/>
        <v>0</v>
      </c>
      <c r="I46" s="64">
        <f t="shared" si="0"/>
        <v>9000</v>
      </c>
      <c r="J46" s="60">
        <v>9000</v>
      </c>
      <c r="K46" s="64">
        <f t="shared" si="1"/>
        <v>0</v>
      </c>
      <c r="L46" s="122">
        <v>46021</v>
      </c>
      <c r="M46" s="50">
        <v>170</v>
      </c>
      <c r="N46" s="55">
        <f t="shared" si="3"/>
        <v>1530000</v>
      </c>
      <c r="O46" s="50">
        <v>6935</v>
      </c>
      <c r="P46" s="62" t="s">
        <v>27</v>
      </c>
      <c r="Q46" s="59" t="s">
        <v>344</v>
      </c>
      <c r="R46" s="65"/>
    </row>
    <row r="47" spans="1:18" x14ac:dyDescent="0.25">
      <c r="A47" s="54">
        <v>42</v>
      </c>
      <c r="B47" s="54">
        <v>2016</v>
      </c>
      <c r="C47" s="21">
        <v>44636</v>
      </c>
      <c r="D47" s="18" t="s">
        <v>257</v>
      </c>
      <c r="E47" s="65">
        <v>451</v>
      </c>
      <c r="F47" s="15">
        <v>20</v>
      </c>
      <c r="G47" s="15">
        <v>20</v>
      </c>
      <c r="H47" s="64">
        <f t="shared" si="2"/>
        <v>0</v>
      </c>
      <c r="I47" s="64">
        <f t="shared" si="0"/>
        <v>500</v>
      </c>
      <c r="J47" s="60">
        <v>500</v>
      </c>
      <c r="K47" s="64">
        <f t="shared" si="1"/>
        <v>0</v>
      </c>
      <c r="L47" s="122">
        <v>46020</v>
      </c>
      <c r="M47" s="50">
        <v>200</v>
      </c>
      <c r="N47" s="55">
        <f t="shared" si="3"/>
        <v>100000</v>
      </c>
      <c r="O47" s="50">
        <v>6934</v>
      </c>
      <c r="P47" s="62" t="s">
        <v>27</v>
      </c>
      <c r="Q47" s="59" t="s">
        <v>344</v>
      </c>
      <c r="R47" s="65"/>
    </row>
    <row r="48" spans="1:18" x14ac:dyDescent="0.25">
      <c r="A48" s="54">
        <v>43</v>
      </c>
      <c r="B48" s="54">
        <v>4007</v>
      </c>
      <c r="C48" s="21">
        <v>44636</v>
      </c>
      <c r="D48" s="124" t="s">
        <v>266</v>
      </c>
      <c r="E48" s="65">
        <v>550</v>
      </c>
      <c r="F48" s="15">
        <v>200</v>
      </c>
      <c r="G48" s="15">
        <v>200</v>
      </c>
      <c r="H48" s="64">
        <f t="shared" si="2"/>
        <v>0</v>
      </c>
      <c r="I48" s="64">
        <f t="shared" si="0"/>
        <v>5000</v>
      </c>
      <c r="J48" s="60">
        <v>5000</v>
      </c>
      <c r="K48" s="64">
        <f t="shared" si="1"/>
        <v>0</v>
      </c>
      <c r="L48" s="122">
        <v>46019</v>
      </c>
      <c r="M48" s="50">
        <v>24</v>
      </c>
      <c r="N48" s="55">
        <f t="shared" si="3"/>
        <v>120000</v>
      </c>
      <c r="O48" s="50">
        <v>6933</v>
      </c>
      <c r="P48" s="62" t="s">
        <v>27</v>
      </c>
      <c r="Q48" s="62" t="s">
        <v>289</v>
      </c>
      <c r="R48" s="65"/>
    </row>
    <row r="49" spans="1:18" x14ac:dyDescent="0.25">
      <c r="A49" s="54">
        <v>44</v>
      </c>
      <c r="B49" s="54">
        <v>1107</v>
      </c>
      <c r="C49" s="21">
        <v>44636</v>
      </c>
      <c r="D49" s="18" t="s">
        <v>84</v>
      </c>
      <c r="E49" s="65">
        <v>56</v>
      </c>
      <c r="F49" s="15">
        <v>340</v>
      </c>
      <c r="G49" s="15">
        <v>340</v>
      </c>
      <c r="H49" s="64">
        <f t="shared" si="2"/>
        <v>0</v>
      </c>
      <c r="I49" s="64">
        <f t="shared" si="0"/>
        <v>8500</v>
      </c>
      <c r="J49" s="60">
        <v>8500</v>
      </c>
      <c r="K49" s="64">
        <f t="shared" si="1"/>
        <v>0</v>
      </c>
      <c r="L49" s="122">
        <v>46022</v>
      </c>
      <c r="M49" s="50">
        <v>105</v>
      </c>
      <c r="N49" s="55">
        <f t="shared" si="3"/>
        <v>892500</v>
      </c>
      <c r="O49" s="50">
        <v>6936</v>
      </c>
      <c r="P49" s="65" t="s">
        <v>92</v>
      </c>
      <c r="Q49" s="59" t="s">
        <v>289</v>
      </c>
      <c r="R49" s="65"/>
    </row>
    <row r="50" spans="1:18" x14ac:dyDescent="0.25">
      <c r="A50" s="54">
        <v>45</v>
      </c>
      <c r="B50" s="54">
        <v>9417</v>
      </c>
      <c r="C50" s="21">
        <v>44636</v>
      </c>
      <c r="D50" s="18" t="s">
        <v>345</v>
      </c>
      <c r="E50" s="65">
        <v>56</v>
      </c>
      <c r="F50" s="15"/>
      <c r="G50" s="15"/>
      <c r="H50" s="64"/>
      <c r="I50" s="64"/>
      <c r="J50" s="139">
        <v>567</v>
      </c>
      <c r="K50" s="64"/>
      <c r="L50" s="140" t="s">
        <v>352</v>
      </c>
      <c r="M50" s="50">
        <v>83</v>
      </c>
      <c r="N50" s="55">
        <f t="shared" si="3"/>
        <v>47061</v>
      </c>
      <c r="O50" s="50" t="s">
        <v>353</v>
      </c>
      <c r="P50" s="65" t="s">
        <v>92</v>
      </c>
      <c r="Q50" s="59" t="s">
        <v>289</v>
      </c>
      <c r="R50" s="65"/>
    </row>
    <row r="51" spans="1:18" x14ac:dyDescent="0.25">
      <c r="A51" s="54">
        <v>46</v>
      </c>
      <c r="B51" s="54">
        <v>9402</v>
      </c>
      <c r="C51" s="21">
        <v>44636</v>
      </c>
      <c r="D51" s="18" t="s">
        <v>333</v>
      </c>
      <c r="E51" s="65">
        <v>56</v>
      </c>
      <c r="F51" s="15"/>
      <c r="G51" s="15"/>
      <c r="H51" s="64"/>
      <c r="I51" s="64"/>
      <c r="J51" s="60">
        <v>220</v>
      </c>
      <c r="K51" s="64"/>
      <c r="L51" s="122">
        <v>46023</v>
      </c>
      <c r="M51" s="50">
        <v>83</v>
      </c>
      <c r="N51" s="55">
        <f t="shared" si="3"/>
        <v>18260</v>
      </c>
      <c r="O51" s="50">
        <v>3937</v>
      </c>
      <c r="P51" s="65" t="s">
        <v>92</v>
      </c>
      <c r="Q51" s="59" t="s">
        <v>289</v>
      </c>
      <c r="R51" s="65"/>
    </row>
    <row r="52" spans="1:18" x14ac:dyDescent="0.25">
      <c r="A52" s="54">
        <v>47</v>
      </c>
      <c r="B52" s="54">
        <v>9410</v>
      </c>
      <c r="C52" s="21">
        <v>44636</v>
      </c>
      <c r="D52" s="18" t="s">
        <v>335</v>
      </c>
      <c r="E52" s="65">
        <v>56</v>
      </c>
      <c r="F52" s="15"/>
      <c r="G52" s="15"/>
      <c r="H52" s="64"/>
      <c r="I52" s="64"/>
      <c r="J52" s="60">
        <v>338</v>
      </c>
      <c r="K52" s="64"/>
      <c r="L52" s="122">
        <v>46023</v>
      </c>
      <c r="M52" s="50">
        <v>83</v>
      </c>
      <c r="N52" s="55">
        <f t="shared" si="3"/>
        <v>28054</v>
      </c>
      <c r="O52" s="50">
        <v>3937</v>
      </c>
      <c r="P52" s="65" t="s">
        <v>92</v>
      </c>
      <c r="Q52" s="59" t="s">
        <v>289</v>
      </c>
      <c r="R52" s="65"/>
    </row>
    <row r="53" spans="1:18" x14ac:dyDescent="0.25">
      <c r="A53" s="54">
        <v>48</v>
      </c>
      <c r="B53" s="54">
        <v>1004</v>
      </c>
      <c r="C53" s="21">
        <v>44636</v>
      </c>
      <c r="D53" s="18" t="s">
        <v>346</v>
      </c>
      <c r="E53" s="65">
        <v>1096</v>
      </c>
      <c r="F53" s="15">
        <v>40</v>
      </c>
      <c r="G53" s="15">
        <v>40</v>
      </c>
      <c r="H53" s="64">
        <f t="shared" ref="H53:H61" si="5">F53-G53</f>
        <v>0</v>
      </c>
      <c r="I53" s="64">
        <f t="shared" ref="I53:I57" si="6">F53*25</f>
        <v>1000</v>
      </c>
      <c r="J53" s="60">
        <v>1000</v>
      </c>
      <c r="K53" s="64">
        <f t="shared" ref="K53:K93" si="7">I53-J53</f>
        <v>0</v>
      </c>
      <c r="L53" s="122">
        <v>46025</v>
      </c>
      <c r="M53" s="50">
        <v>245</v>
      </c>
      <c r="N53" s="55">
        <f t="shared" ref="N53:N93" si="8">J53*M53</f>
        <v>245000</v>
      </c>
      <c r="O53" s="50">
        <v>3939</v>
      </c>
      <c r="P53" s="62" t="s">
        <v>157</v>
      </c>
      <c r="Q53" s="59" t="s">
        <v>241</v>
      </c>
      <c r="R53" s="65"/>
    </row>
    <row r="54" spans="1:18" x14ac:dyDescent="0.25">
      <c r="A54" s="54">
        <v>49</v>
      </c>
      <c r="B54" s="54">
        <v>4009</v>
      </c>
      <c r="C54" s="21">
        <v>44637</v>
      </c>
      <c r="D54" s="127" t="s">
        <v>246</v>
      </c>
      <c r="E54" s="65">
        <v>196</v>
      </c>
      <c r="F54" s="15">
        <v>320</v>
      </c>
      <c r="G54" s="15">
        <v>320</v>
      </c>
      <c r="H54" s="64">
        <f t="shared" si="5"/>
        <v>0</v>
      </c>
      <c r="I54" s="64">
        <f t="shared" si="6"/>
        <v>8000</v>
      </c>
      <c r="J54" s="60">
        <v>8000</v>
      </c>
      <c r="K54" s="64">
        <f t="shared" si="7"/>
        <v>0</v>
      </c>
      <c r="L54" s="122">
        <v>46026</v>
      </c>
      <c r="M54" s="50">
        <v>182</v>
      </c>
      <c r="N54" s="55">
        <f t="shared" si="8"/>
        <v>1456000</v>
      </c>
      <c r="O54" s="50">
        <v>6940</v>
      </c>
      <c r="P54" s="62" t="s">
        <v>43</v>
      </c>
      <c r="Q54" s="59" t="s">
        <v>190</v>
      </c>
      <c r="R54" s="65"/>
    </row>
    <row r="55" spans="1:18" x14ac:dyDescent="0.25">
      <c r="A55" s="54">
        <v>50</v>
      </c>
      <c r="B55" s="54">
        <v>4007</v>
      </c>
      <c r="C55" s="21">
        <v>44637</v>
      </c>
      <c r="D55" s="124" t="s">
        <v>266</v>
      </c>
      <c r="E55" s="65">
        <v>574</v>
      </c>
      <c r="F55" s="15">
        <v>320</v>
      </c>
      <c r="G55" s="15">
        <v>320</v>
      </c>
      <c r="H55" s="64">
        <f t="shared" si="5"/>
        <v>0</v>
      </c>
      <c r="I55" s="64">
        <f t="shared" si="6"/>
        <v>8000</v>
      </c>
      <c r="J55" s="60">
        <v>8000</v>
      </c>
      <c r="K55" s="64">
        <f t="shared" si="7"/>
        <v>0</v>
      </c>
      <c r="L55" s="122">
        <v>46027</v>
      </c>
      <c r="M55" s="50">
        <v>25</v>
      </c>
      <c r="N55" s="55">
        <f t="shared" si="8"/>
        <v>200000</v>
      </c>
      <c r="O55" s="50">
        <v>6941</v>
      </c>
      <c r="P55" s="62" t="s">
        <v>27</v>
      </c>
      <c r="Q55" s="59" t="s">
        <v>347</v>
      </c>
      <c r="R55" s="65"/>
    </row>
    <row r="56" spans="1:18" x14ac:dyDescent="0.25">
      <c r="A56" s="54">
        <v>51</v>
      </c>
      <c r="B56" s="54">
        <v>2019</v>
      </c>
      <c r="C56" s="21">
        <v>44637</v>
      </c>
      <c r="D56" s="127" t="s">
        <v>341</v>
      </c>
      <c r="E56" s="65">
        <v>574</v>
      </c>
      <c r="F56" s="15">
        <v>40</v>
      </c>
      <c r="G56" s="15">
        <v>40</v>
      </c>
      <c r="H56" s="64">
        <f t="shared" si="5"/>
        <v>0</v>
      </c>
      <c r="I56" s="64">
        <f t="shared" si="6"/>
        <v>1000</v>
      </c>
      <c r="J56" s="60">
        <v>1000</v>
      </c>
      <c r="K56" s="64">
        <f t="shared" si="7"/>
        <v>0</v>
      </c>
      <c r="L56" s="122">
        <v>46028</v>
      </c>
      <c r="M56" s="50">
        <v>170</v>
      </c>
      <c r="N56" s="55">
        <f t="shared" si="8"/>
        <v>170000</v>
      </c>
      <c r="O56" s="50">
        <v>6942</v>
      </c>
      <c r="P56" s="62" t="s">
        <v>27</v>
      </c>
      <c r="Q56" s="59" t="s">
        <v>347</v>
      </c>
      <c r="R56" s="65"/>
    </row>
    <row r="57" spans="1:18" x14ac:dyDescent="0.25">
      <c r="A57" s="54">
        <v>52</v>
      </c>
      <c r="B57" s="54">
        <v>4028</v>
      </c>
      <c r="C57" s="21">
        <v>44637</v>
      </c>
      <c r="D57" s="127" t="s">
        <v>197</v>
      </c>
      <c r="E57" s="65">
        <v>574</v>
      </c>
      <c r="F57" s="15">
        <v>40</v>
      </c>
      <c r="G57" s="15">
        <v>40</v>
      </c>
      <c r="H57" s="64">
        <f t="shared" si="5"/>
        <v>0</v>
      </c>
      <c r="I57" s="64">
        <f t="shared" si="6"/>
        <v>1000</v>
      </c>
      <c r="J57" s="60">
        <v>1000</v>
      </c>
      <c r="K57" s="64">
        <f t="shared" si="7"/>
        <v>0</v>
      </c>
      <c r="L57" s="122">
        <v>46027</v>
      </c>
      <c r="M57" s="50">
        <v>144</v>
      </c>
      <c r="N57" s="55">
        <f t="shared" si="8"/>
        <v>144000</v>
      </c>
      <c r="O57" s="50">
        <v>6941</v>
      </c>
      <c r="P57" s="62" t="s">
        <v>27</v>
      </c>
      <c r="Q57" s="59" t="s">
        <v>347</v>
      </c>
      <c r="R57" s="65"/>
    </row>
    <row r="58" spans="1:18" x14ac:dyDescent="0.25">
      <c r="A58" s="54">
        <v>53</v>
      </c>
      <c r="B58" s="54">
        <v>4024</v>
      </c>
      <c r="C58" s="21">
        <v>44637</v>
      </c>
      <c r="D58" s="138" t="s">
        <v>348</v>
      </c>
      <c r="E58" s="65">
        <v>574</v>
      </c>
      <c r="F58" s="15">
        <v>10</v>
      </c>
      <c r="G58" s="15">
        <v>10</v>
      </c>
      <c r="H58" s="64">
        <f t="shared" si="5"/>
        <v>0</v>
      </c>
      <c r="I58" s="64">
        <f>F58*50</f>
        <v>500</v>
      </c>
      <c r="J58" s="60">
        <v>500</v>
      </c>
      <c r="K58" s="64">
        <f t="shared" si="7"/>
        <v>0</v>
      </c>
      <c r="L58" s="122">
        <v>46027</v>
      </c>
      <c r="M58" s="50">
        <v>245</v>
      </c>
      <c r="N58" s="55">
        <f t="shared" si="8"/>
        <v>122500</v>
      </c>
      <c r="O58" s="50">
        <v>6941</v>
      </c>
      <c r="P58" s="62" t="s">
        <v>27</v>
      </c>
      <c r="Q58" s="59" t="s">
        <v>347</v>
      </c>
      <c r="R58" s="65"/>
    </row>
    <row r="59" spans="1:18" x14ac:dyDescent="0.25">
      <c r="A59" s="54">
        <v>54</v>
      </c>
      <c r="B59" s="54">
        <v>5005</v>
      </c>
      <c r="C59" s="21">
        <v>44640</v>
      </c>
      <c r="D59" s="138" t="s">
        <v>349</v>
      </c>
      <c r="E59" s="65">
        <v>197</v>
      </c>
      <c r="F59" s="15">
        <v>80</v>
      </c>
      <c r="G59" s="15">
        <v>80</v>
      </c>
      <c r="H59" s="64">
        <f t="shared" si="5"/>
        <v>0</v>
      </c>
      <c r="I59" s="64">
        <f>F59*25</f>
        <v>2000</v>
      </c>
      <c r="J59" s="60">
        <v>2000</v>
      </c>
      <c r="K59" s="64">
        <f t="shared" si="7"/>
        <v>0</v>
      </c>
      <c r="L59" s="122">
        <v>46037</v>
      </c>
      <c r="M59" s="50">
        <v>240</v>
      </c>
      <c r="N59" s="55">
        <f t="shared" si="8"/>
        <v>480000</v>
      </c>
      <c r="O59" s="50">
        <v>6948</v>
      </c>
      <c r="P59" s="62" t="s">
        <v>43</v>
      </c>
      <c r="Q59" s="59" t="s">
        <v>245</v>
      </c>
      <c r="R59" s="65"/>
    </row>
    <row r="60" spans="1:18" x14ac:dyDescent="0.25">
      <c r="A60" s="54">
        <v>55</v>
      </c>
      <c r="B60" s="54">
        <v>4009</v>
      </c>
      <c r="C60" s="21">
        <v>44641</v>
      </c>
      <c r="D60" s="127" t="s">
        <v>246</v>
      </c>
      <c r="E60" s="65">
        <v>198</v>
      </c>
      <c r="F60" s="15">
        <v>143</v>
      </c>
      <c r="G60" s="15">
        <v>143</v>
      </c>
      <c r="H60" s="64">
        <f t="shared" si="5"/>
        <v>0</v>
      </c>
      <c r="I60" s="64">
        <f>F60*25</f>
        <v>3575</v>
      </c>
      <c r="J60" s="60">
        <v>3575</v>
      </c>
      <c r="K60" s="64">
        <f t="shared" si="7"/>
        <v>0</v>
      </c>
      <c r="L60" s="122">
        <v>46038</v>
      </c>
      <c r="M60" s="50">
        <v>182</v>
      </c>
      <c r="N60" s="55">
        <f t="shared" si="8"/>
        <v>650650</v>
      </c>
      <c r="O60" s="50">
        <v>6949</v>
      </c>
      <c r="P60" s="62" t="s">
        <v>43</v>
      </c>
      <c r="Q60" s="59" t="s">
        <v>350</v>
      </c>
      <c r="R60" s="65"/>
    </row>
    <row r="61" spans="1:18" x14ac:dyDescent="0.25">
      <c r="A61" s="54">
        <v>56</v>
      </c>
      <c r="B61" s="54">
        <v>4007</v>
      </c>
      <c r="C61" s="21">
        <v>44641</v>
      </c>
      <c r="D61" s="124" t="s">
        <v>266</v>
      </c>
      <c r="E61" s="65">
        <v>198</v>
      </c>
      <c r="F61" s="15">
        <v>160</v>
      </c>
      <c r="G61" s="15">
        <v>160</v>
      </c>
      <c r="H61" s="64">
        <f t="shared" si="5"/>
        <v>0</v>
      </c>
      <c r="I61" s="64">
        <f>F61*25</f>
        <v>4000</v>
      </c>
      <c r="J61" s="60">
        <v>4000</v>
      </c>
      <c r="K61" s="64">
        <f t="shared" si="7"/>
        <v>0</v>
      </c>
      <c r="L61" s="122">
        <v>46038</v>
      </c>
      <c r="M61" s="50">
        <v>25</v>
      </c>
      <c r="N61" s="55">
        <f t="shared" si="8"/>
        <v>100000</v>
      </c>
      <c r="O61" s="50">
        <v>6949</v>
      </c>
      <c r="P61" s="62" t="s">
        <v>43</v>
      </c>
      <c r="Q61" s="59" t="s">
        <v>350</v>
      </c>
      <c r="R61" s="65"/>
    </row>
    <row r="62" spans="1:18" x14ac:dyDescent="0.25">
      <c r="A62" s="54">
        <v>57</v>
      </c>
      <c r="B62" s="54">
        <v>2002</v>
      </c>
      <c r="C62" s="21">
        <v>44641</v>
      </c>
      <c r="D62" s="51" t="s">
        <v>351</v>
      </c>
      <c r="E62" s="65">
        <v>198</v>
      </c>
      <c r="F62" s="15">
        <v>20</v>
      </c>
      <c r="G62" s="15">
        <v>20</v>
      </c>
      <c r="H62" s="64">
        <f t="shared" ref="H62:H93" si="9">F62-G62</f>
        <v>0</v>
      </c>
      <c r="I62" s="64">
        <f t="shared" ref="I62:I93" si="10">F62*25</f>
        <v>500</v>
      </c>
      <c r="J62" s="60">
        <v>500</v>
      </c>
      <c r="K62" s="64">
        <f t="shared" si="7"/>
        <v>0</v>
      </c>
      <c r="L62" s="122">
        <v>46039</v>
      </c>
      <c r="M62" s="50">
        <v>200</v>
      </c>
      <c r="N62" s="55">
        <f t="shared" si="8"/>
        <v>100000</v>
      </c>
      <c r="O62" s="50">
        <v>6950</v>
      </c>
      <c r="P62" s="62" t="s">
        <v>43</v>
      </c>
      <c r="Q62" s="59" t="s">
        <v>350</v>
      </c>
      <c r="R62" s="65"/>
    </row>
    <row r="63" spans="1:18" x14ac:dyDescent="0.25">
      <c r="A63" s="54">
        <v>58</v>
      </c>
      <c r="B63" s="54">
        <v>2019</v>
      </c>
      <c r="C63" s="21">
        <v>44641</v>
      </c>
      <c r="D63" s="127" t="s">
        <v>341</v>
      </c>
      <c r="E63" s="65">
        <v>198</v>
      </c>
      <c r="F63" s="15">
        <v>20</v>
      </c>
      <c r="G63" s="15">
        <v>20</v>
      </c>
      <c r="H63" s="64">
        <f t="shared" si="9"/>
        <v>0</v>
      </c>
      <c r="I63" s="64">
        <f t="shared" si="10"/>
        <v>500</v>
      </c>
      <c r="J63" s="60">
        <v>500</v>
      </c>
      <c r="K63" s="64">
        <f t="shared" si="7"/>
        <v>0</v>
      </c>
      <c r="L63" s="122">
        <v>46039</v>
      </c>
      <c r="M63" s="50">
        <v>171</v>
      </c>
      <c r="N63" s="55">
        <f t="shared" si="8"/>
        <v>85500</v>
      </c>
      <c r="O63" s="50">
        <v>6950</v>
      </c>
      <c r="P63" s="62" t="s">
        <v>43</v>
      </c>
      <c r="Q63" s="59" t="s">
        <v>350</v>
      </c>
      <c r="R63" s="65"/>
    </row>
    <row r="64" spans="1:18" x14ac:dyDescent="0.25">
      <c r="A64" s="54">
        <v>59</v>
      </c>
      <c r="B64" s="54">
        <v>1107</v>
      </c>
      <c r="C64" s="21">
        <v>44643</v>
      </c>
      <c r="D64" s="18" t="s">
        <v>84</v>
      </c>
      <c r="E64" s="65">
        <v>57</v>
      </c>
      <c r="F64" s="15">
        <v>187</v>
      </c>
      <c r="G64" s="15">
        <v>187</v>
      </c>
      <c r="H64" s="64">
        <f t="shared" si="9"/>
        <v>0</v>
      </c>
      <c r="I64" s="64">
        <f t="shared" si="10"/>
        <v>4675</v>
      </c>
      <c r="J64" s="60">
        <v>4675</v>
      </c>
      <c r="K64" s="64">
        <f t="shared" si="7"/>
        <v>0</v>
      </c>
      <c r="L64" s="141">
        <v>46044</v>
      </c>
      <c r="M64" s="50">
        <v>105</v>
      </c>
      <c r="N64" s="55">
        <f t="shared" si="8"/>
        <v>490875</v>
      </c>
      <c r="O64" s="50">
        <v>6961</v>
      </c>
      <c r="P64" s="65" t="s">
        <v>92</v>
      </c>
      <c r="Q64" s="59" t="s">
        <v>241</v>
      </c>
      <c r="R64" s="65"/>
    </row>
    <row r="65" spans="1:18" x14ac:dyDescent="0.25">
      <c r="A65" s="54">
        <v>60</v>
      </c>
      <c r="B65" s="54">
        <v>1054</v>
      </c>
      <c r="C65" s="21">
        <v>44643</v>
      </c>
      <c r="D65" s="127" t="s">
        <v>259</v>
      </c>
      <c r="E65" s="65">
        <v>950</v>
      </c>
      <c r="F65" s="15">
        <v>24</v>
      </c>
      <c r="G65" s="15">
        <v>24</v>
      </c>
      <c r="H65" s="64">
        <f t="shared" si="9"/>
        <v>0</v>
      </c>
      <c r="I65" s="64">
        <f t="shared" si="10"/>
        <v>600</v>
      </c>
      <c r="J65" s="60">
        <v>600</v>
      </c>
      <c r="K65" s="64">
        <f t="shared" si="7"/>
        <v>0</v>
      </c>
      <c r="L65" s="141">
        <v>46045</v>
      </c>
      <c r="M65" s="50">
        <v>400</v>
      </c>
      <c r="N65" s="55">
        <f t="shared" si="8"/>
        <v>240000</v>
      </c>
      <c r="O65" s="50">
        <v>6963</v>
      </c>
      <c r="P65" s="62" t="s">
        <v>90</v>
      </c>
      <c r="Q65" s="59" t="s">
        <v>138</v>
      </c>
      <c r="R65" s="65"/>
    </row>
    <row r="66" spans="1:18" x14ac:dyDescent="0.25">
      <c r="A66" s="54">
        <v>61</v>
      </c>
      <c r="B66" s="54">
        <v>1044</v>
      </c>
      <c r="C66" s="21">
        <v>44643</v>
      </c>
      <c r="D66" s="18" t="s">
        <v>326</v>
      </c>
      <c r="E66" s="65">
        <v>950</v>
      </c>
      <c r="F66" s="15">
        <v>22</v>
      </c>
      <c r="G66" s="15">
        <v>22</v>
      </c>
      <c r="H66" s="64">
        <f t="shared" si="9"/>
        <v>0</v>
      </c>
      <c r="I66" s="64">
        <f t="shared" si="10"/>
        <v>550</v>
      </c>
      <c r="J66" s="60">
        <v>550</v>
      </c>
      <c r="K66" s="64">
        <f t="shared" si="7"/>
        <v>0</v>
      </c>
      <c r="L66" s="141">
        <v>46045</v>
      </c>
      <c r="M66" s="50">
        <v>288</v>
      </c>
      <c r="N66" s="55">
        <f t="shared" si="8"/>
        <v>158400</v>
      </c>
      <c r="O66" s="50">
        <v>6963</v>
      </c>
      <c r="P66" s="62" t="s">
        <v>90</v>
      </c>
      <c r="Q66" s="59" t="s">
        <v>138</v>
      </c>
      <c r="R66" s="65"/>
    </row>
    <row r="67" spans="1:18" x14ac:dyDescent="0.25">
      <c r="A67" s="54">
        <v>62</v>
      </c>
      <c r="B67" s="54">
        <v>1032</v>
      </c>
      <c r="C67" s="21">
        <v>44643</v>
      </c>
      <c r="D67" s="18" t="s">
        <v>87</v>
      </c>
      <c r="E67" s="65">
        <v>575</v>
      </c>
      <c r="F67" s="15">
        <v>155</v>
      </c>
      <c r="G67" s="15">
        <v>155</v>
      </c>
      <c r="H67" s="64">
        <f t="shared" si="9"/>
        <v>0</v>
      </c>
      <c r="I67" s="64">
        <f t="shared" si="10"/>
        <v>3875</v>
      </c>
      <c r="J67" s="60">
        <v>3875</v>
      </c>
      <c r="K67" s="64">
        <f t="shared" si="7"/>
        <v>0</v>
      </c>
      <c r="L67" s="141">
        <v>46046</v>
      </c>
      <c r="M67" s="50">
        <v>170</v>
      </c>
      <c r="N67" s="55">
        <f t="shared" si="8"/>
        <v>658750</v>
      </c>
      <c r="O67" s="50">
        <v>6955</v>
      </c>
      <c r="P67" s="62" t="s">
        <v>27</v>
      </c>
      <c r="Q67" s="59" t="s">
        <v>344</v>
      </c>
      <c r="R67" s="65"/>
    </row>
    <row r="68" spans="1:18" x14ac:dyDescent="0.25">
      <c r="A68" s="54">
        <v>63</v>
      </c>
      <c r="B68" s="54">
        <v>2036</v>
      </c>
      <c r="C68" s="21">
        <v>44643</v>
      </c>
      <c r="D68" s="127" t="s">
        <v>354</v>
      </c>
      <c r="E68" s="65">
        <v>575</v>
      </c>
      <c r="F68" s="15">
        <v>20</v>
      </c>
      <c r="G68" s="15">
        <v>20</v>
      </c>
      <c r="H68" s="64">
        <f t="shared" si="9"/>
        <v>0</v>
      </c>
      <c r="I68" s="64">
        <f t="shared" si="10"/>
        <v>500</v>
      </c>
      <c r="J68" s="60">
        <v>500</v>
      </c>
      <c r="K68" s="64">
        <f t="shared" si="7"/>
        <v>0</v>
      </c>
      <c r="L68" s="141">
        <v>46048</v>
      </c>
      <c r="M68" s="50">
        <v>202</v>
      </c>
      <c r="N68" s="55">
        <f t="shared" si="8"/>
        <v>101000</v>
      </c>
      <c r="O68" s="50">
        <v>6956</v>
      </c>
      <c r="P68" s="62" t="s">
        <v>27</v>
      </c>
      <c r="Q68" s="59" t="s">
        <v>344</v>
      </c>
      <c r="R68" s="65"/>
    </row>
    <row r="69" spans="1:18" x14ac:dyDescent="0.25">
      <c r="A69" s="54">
        <v>64</v>
      </c>
      <c r="B69" s="54">
        <v>1107</v>
      </c>
      <c r="C69" s="21">
        <v>44644</v>
      </c>
      <c r="D69" s="18" t="s">
        <v>84</v>
      </c>
      <c r="E69" s="65">
        <v>58</v>
      </c>
      <c r="F69" s="15">
        <v>187</v>
      </c>
      <c r="G69" s="15">
        <v>187</v>
      </c>
      <c r="H69" s="64">
        <f t="shared" si="9"/>
        <v>0</v>
      </c>
      <c r="I69" s="64">
        <f t="shared" si="10"/>
        <v>4675</v>
      </c>
      <c r="J69" s="60">
        <v>4675</v>
      </c>
      <c r="K69" s="64">
        <f t="shared" si="7"/>
        <v>0</v>
      </c>
      <c r="L69" s="141">
        <v>46044</v>
      </c>
      <c r="M69" s="50">
        <v>105</v>
      </c>
      <c r="N69" s="55">
        <f t="shared" si="8"/>
        <v>490875</v>
      </c>
      <c r="O69" s="50">
        <v>6962</v>
      </c>
      <c r="P69" s="65" t="s">
        <v>92</v>
      </c>
      <c r="Q69" s="59" t="s">
        <v>142</v>
      </c>
      <c r="R69" s="65"/>
    </row>
    <row r="70" spans="1:18" x14ac:dyDescent="0.25">
      <c r="A70" s="54">
        <v>65</v>
      </c>
      <c r="B70" s="54">
        <v>4009</v>
      </c>
      <c r="C70" s="21">
        <v>44644</v>
      </c>
      <c r="D70" s="127" t="s">
        <v>246</v>
      </c>
      <c r="E70" s="65">
        <v>576</v>
      </c>
      <c r="F70" s="15">
        <v>320</v>
      </c>
      <c r="G70" s="15">
        <v>320</v>
      </c>
      <c r="H70" s="64">
        <f t="shared" si="9"/>
        <v>0</v>
      </c>
      <c r="I70" s="64">
        <f t="shared" si="10"/>
        <v>8000</v>
      </c>
      <c r="J70" s="60">
        <v>7987</v>
      </c>
      <c r="K70" s="64">
        <f t="shared" si="7"/>
        <v>13</v>
      </c>
      <c r="L70" s="141">
        <v>46049</v>
      </c>
      <c r="M70" s="50">
        <v>180.5</v>
      </c>
      <c r="N70" s="55">
        <f t="shared" si="8"/>
        <v>1441653.5</v>
      </c>
      <c r="O70" s="50">
        <v>6957</v>
      </c>
      <c r="P70" s="62" t="s">
        <v>27</v>
      </c>
      <c r="Q70" s="59" t="s">
        <v>190</v>
      </c>
      <c r="R70" s="65"/>
    </row>
    <row r="71" spans="1:18" x14ac:dyDescent="0.25">
      <c r="A71" s="54">
        <v>66</v>
      </c>
      <c r="B71" s="54">
        <v>4007</v>
      </c>
      <c r="C71" s="21">
        <v>44644</v>
      </c>
      <c r="D71" s="124" t="s">
        <v>266</v>
      </c>
      <c r="E71" s="65">
        <v>577</v>
      </c>
      <c r="F71" s="15">
        <v>240</v>
      </c>
      <c r="G71" s="15">
        <v>240</v>
      </c>
      <c r="H71" s="64">
        <f t="shared" si="9"/>
        <v>0</v>
      </c>
      <c r="I71" s="64">
        <f t="shared" si="10"/>
        <v>6000</v>
      </c>
      <c r="J71" s="60">
        <v>6000</v>
      </c>
      <c r="K71" s="64">
        <f t="shared" si="7"/>
        <v>0</v>
      </c>
      <c r="L71" s="141">
        <v>46049</v>
      </c>
      <c r="M71" s="50">
        <v>25</v>
      </c>
      <c r="N71" s="55">
        <f t="shared" si="8"/>
        <v>150000</v>
      </c>
      <c r="O71" s="50">
        <v>6958</v>
      </c>
      <c r="P71" s="62" t="s">
        <v>27</v>
      </c>
      <c r="Q71" s="59" t="s">
        <v>269</v>
      </c>
      <c r="R71" s="65"/>
    </row>
    <row r="72" spans="1:18" x14ac:dyDescent="0.25">
      <c r="A72" s="54">
        <v>67</v>
      </c>
      <c r="B72" s="54">
        <v>1032</v>
      </c>
      <c r="C72" s="21">
        <v>44644</v>
      </c>
      <c r="D72" s="18" t="s">
        <v>87</v>
      </c>
      <c r="E72" s="65">
        <v>199</v>
      </c>
      <c r="F72" s="15">
        <v>330</v>
      </c>
      <c r="G72" s="15">
        <v>330</v>
      </c>
      <c r="H72" s="64">
        <f t="shared" si="9"/>
        <v>0</v>
      </c>
      <c r="I72" s="64">
        <f t="shared" si="10"/>
        <v>8250</v>
      </c>
      <c r="J72" s="60">
        <v>8250</v>
      </c>
      <c r="K72" s="64">
        <f t="shared" si="7"/>
        <v>0</v>
      </c>
      <c r="L72" s="141">
        <v>46047</v>
      </c>
      <c r="M72" s="50">
        <v>172</v>
      </c>
      <c r="N72" s="55">
        <f t="shared" si="8"/>
        <v>1419000</v>
      </c>
      <c r="O72" s="50">
        <v>6964</v>
      </c>
      <c r="P72" s="62" t="s">
        <v>43</v>
      </c>
      <c r="Q72" s="59" t="s">
        <v>125</v>
      </c>
      <c r="R72" s="65"/>
    </row>
    <row r="73" spans="1:18" x14ac:dyDescent="0.25">
      <c r="A73" s="54">
        <v>68</v>
      </c>
      <c r="B73" s="54">
        <v>1107</v>
      </c>
      <c r="C73" s="21">
        <v>44645</v>
      </c>
      <c r="D73" s="18" t="s">
        <v>84</v>
      </c>
      <c r="E73" s="65">
        <v>59</v>
      </c>
      <c r="F73" s="15">
        <v>187</v>
      </c>
      <c r="G73" s="15">
        <v>187</v>
      </c>
      <c r="H73" s="64">
        <f t="shared" si="9"/>
        <v>0</v>
      </c>
      <c r="I73" s="64">
        <f t="shared" si="10"/>
        <v>4675</v>
      </c>
      <c r="J73" s="60">
        <v>4675</v>
      </c>
      <c r="K73" s="64">
        <f t="shared" si="7"/>
        <v>0</v>
      </c>
      <c r="L73" s="141">
        <v>46052</v>
      </c>
      <c r="M73" s="50">
        <v>105</v>
      </c>
      <c r="N73" s="55">
        <f t="shared" si="8"/>
        <v>490875</v>
      </c>
      <c r="O73" s="50">
        <v>6965</v>
      </c>
      <c r="P73" s="65" t="s">
        <v>92</v>
      </c>
      <c r="Q73" s="59" t="s">
        <v>147</v>
      </c>
      <c r="R73" s="65"/>
    </row>
    <row r="74" spans="1:18" x14ac:dyDescent="0.25">
      <c r="A74" s="54">
        <v>69</v>
      </c>
      <c r="B74" s="54">
        <v>1032</v>
      </c>
      <c r="C74" s="21">
        <v>44645</v>
      </c>
      <c r="D74" s="18" t="s">
        <v>87</v>
      </c>
      <c r="E74" s="65">
        <v>201</v>
      </c>
      <c r="F74" s="15">
        <v>150</v>
      </c>
      <c r="G74" s="15">
        <v>150</v>
      </c>
      <c r="H74" s="64">
        <f t="shared" si="9"/>
        <v>0</v>
      </c>
      <c r="I74" s="64">
        <f t="shared" si="10"/>
        <v>3750</v>
      </c>
      <c r="J74" s="60">
        <v>3750</v>
      </c>
      <c r="K74" s="64">
        <f t="shared" si="7"/>
        <v>0</v>
      </c>
      <c r="L74" s="141">
        <v>46053</v>
      </c>
      <c r="M74" s="50">
        <v>173</v>
      </c>
      <c r="N74" s="55">
        <f t="shared" si="8"/>
        <v>648750</v>
      </c>
      <c r="O74" s="50">
        <v>6966</v>
      </c>
      <c r="P74" s="62" t="s">
        <v>43</v>
      </c>
      <c r="Q74" s="59" t="s">
        <v>142</v>
      </c>
      <c r="R74" s="65"/>
    </row>
    <row r="75" spans="1:18" x14ac:dyDescent="0.25">
      <c r="A75" s="54">
        <v>70</v>
      </c>
      <c r="B75" s="54">
        <v>4009</v>
      </c>
      <c r="C75" s="21">
        <v>44645</v>
      </c>
      <c r="D75" s="127" t="s">
        <v>246</v>
      </c>
      <c r="E75" s="65">
        <v>578</v>
      </c>
      <c r="F75" s="15">
        <v>90</v>
      </c>
      <c r="G75" s="15">
        <v>90</v>
      </c>
      <c r="H75" s="64">
        <f t="shared" si="9"/>
        <v>0</v>
      </c>
      <c r="I75" s="64">
        <f t="shared" si="10"/>
        <v>2250</v>
      </c>
      <c r="J75" s="60">
        <v>2250</v>
      </c>
      <c r="K75" s="64">
        <f t="shared" si="7"/>
        <v>0</v>
      </c>
      <c r="L75" s="141">
        <v>46054</v>
      </c>
      <c r="M75" s="50">
        <v>180.5</v>
      </c>
      <c r="N75" s="55">
        <f t="shared" si="8"/>
        <v>406125</v>
      </c>
      <c r="O75" s="50">
        <v>6960</v>
      </c>
      <c r="P75" s="62" t="s">
        <v>27</v>
      </c>
      <c r="Q75" s="59" t="s">
        <v>142</v>
      </c>
      <c r="R75" s="65"/>
    </row>
    <row r="76" spans="1:18" x14ac:dyDescent="0.25">
      <c r="A76" s="54">
        <v>71</v>
      </c>
      <c r="B76" s="54">
        <v>4007</v>
      </c>
      <c r="C76" s="21">
        <v>44645</v>
      </c>
      <c r="D76" s="124" t="s">
        <v>266</v>
      </c>
      <c r="E76" s="65">
        <v>578</v>
      </c>
      <c r="F76" s="15">
        <v>80</v>
      </c>
      <c r="G76" s="15">
        <v>40</v>
      </c>
      <c r="H76" s="64">
        <f t="shared" si="9"/>
        <v>40</v>
      </c>
      <c r="I76" s="64">
        <f t="shared" si="10"/>
        <v>2000</v>
      </c>
      <c r="J76" s="60">
        <v>1000</v>
      </c>
      <c r="K76" s="64">
        <f t="shared" si="7"/>
        <v>1000</v>
      </c>
      <c r="L76" s="141">
        <v>46054</v>
      </c>
      <c r="M76" s="50">
        <v>24</v>
      </c>
      <c r="N76" s="55">
        <f t="shared" si="8"/>
        <v>24000</v>
      </c>
      <c r="O76" s="50">
        <v>6960</v>
      </c>
      <c r="P76" s="62" t="s">
        <v>27</v>
      </c>
      <c r="Q76" s="59" t="s">
        <v>142</v>
      </c>
      <c r="R76" s="65"/>
    </row>
    <row r="77" spans="1:18" x14ac:dyDescent="0.25">
      <c r="A77" s="54">
        <v>72</v>
      </c>
      <c r="B77" s="54">
        <v>2002</v>
      </c>
      <c r="C77" s="21">
        <v>44645</v>
      </c>
      <c r="D77" s="18" t="s">
        <v>351</v>
      </c>
      <c r="E77" s="65">
        <v>578</v>
      </c>
      <c r="F77" s="15">
        <v>73</v>
      </c>
      <c r="G77" s="15">
        <v>73</v>
      </c>
      <c r="H77" s="64">
        <f t="shared" si="9"/>
        <v>0</v>
      </c>
      <c r="I77" s="64">
        <f t="shared" si="10"/>
        <v>1825</v>
      </c>
      <c r="J77" s="60">
        <v>1825</v>
      </c>
      <c r="K77" s="64">
        <f t="shared" si="7"/>
        <v>0</v>
      </c>
      <c r="L77" s="141">
        <v>46050</v>
      </c>
      <c r="M77" s="50">
        <v>202</v>
      </c>
      <c r="N77" s="55">
        <f t="shared" si="8"/>
        <v>368650</v>
      </c>
      <c r="O77" s="50">
        <v>6959</v>
      </c>
      <c r="P77" s="62" t="s">
        <v>27</v>
      </c>
      <c r="Q77" s="59" t="s">
        <v>142</v>
      </c>
      <c r="R77" s="65"/>
    </row>
    <row r="78" spans="1:18" x14ac:dyDescent="0.25">
      <c r="A78" s="54">
        <v>73</v>
      </c>
      <c r="B78" s="54">
        <v>4009</v>
      </c>
      <c r="C78" s="21">
        <v>44647</v>
      </c>
      <c r="D78" s="124" t="s">
        <v>266</v>
      </c>
      <c r="E78" s="65">
        <v>423</v>
      </c>
      <c r="F78" s="15">
        <v>40</v>
      </c>
      <c r="G78" s="15">
        <v>40</v>
      </c>
      <c r="H78" s="64">
        <f t="shared" si="9"/>
        <v>0</v>
      </c>
      <c r="I78" s="64">
        <f t="shared" si="10"/>
        <v>1000</v>
      </c>
      <c r="J78" s="60">
        <v>1000</v>
      </c>
      <c r="K78" s="64">
        <f t="shared" si="7"/>
        <v>0</v>
      </c>
      <c r="L78" s="122">
        <v>46054</v>
      </c>
      <c r="M78" s="50">
        <v>24</v>
      </c>
      <c r="N78" s="55">
        <f t="shared" si="8"/>
        <v>24000</v>
      </c>
      <c r="O78" s="50">
        <v>6968</v>
      </c>
      <c r="P78" s="62" t="s">
        <v>27</v>
      </c>
      <c r="Q78" s="59" t="s">
        <v>316</v>
      </c>
      <c r="R78" s="65"/>
    </row>
    <row r="79" spans="1:18" x14ac:dyDescent="0.25">
      <c r="A79" s="54">
        <v>74</v>
      </c>
      <c r="B79" s="54">
        <v>1107</v>
      </c>
      <c r="C79" s="21">
        <v>44647</v>
      </c>
      <c r="D79" s="18" t="s">
        <v>84</v>
      </c>
      <c r="E79" s="65">
        <v>60</v>
      </c>
      <c r="F79" s="15">
        <v>187</v>
      </c>
      <c r="G79" s="15">
        <v>187</v>
      </c>
      <c r="H79" s="64">
        <f t="shared" si="9"/>
        <v>0</v>
      </c>
      <c r="I79" s="64">
        <f t="shared" si="10"/>
        <v>4675</v>
      </c>
      <c r="J79" s="60">
        <v>4675</v>
      </c>
      <c r="K79" s="64">
        <f t="shared" si="7"/>
        <v>0</v>
      </c>
      <c r="L79" s="122">
        <v>46057</v>
      </c>
      <c r="M79" s="50">
        <v>105</v>
      </c>
      <c r="N79" s="55">
        <f t="shared" si="8"/>
        <v>490875</v>
      </c>
      <c r="O79" s="50">
        <v>6969</v>
      </c>
      <c r="P79" s="65" t="s">
        <v>92</v>
      </c>
      <c r="Q79" s="59" t="s">
        <v>190</v>
      </c>
      <c r="R79" s="65"/>
    </row>
    <row r="80" spans="1:18" x14ac:dyDescent="0.25">
      <c r="A80" s="54">
        <v>75</v>
      </c>
      <c r="B80" s="54">
        <v>1032</v>
      </c>
      <c r="C80" s="21">
        <v>44648</v>
      </c>
      <c r="D80" s="18" t="s">
        <v>87</v>
      </c>
      <c r="E80" s="65">
        <v>579</v>
      </c>
      <c r="F80" s="15">
        <v>240</v>
      </c>
      <c r="G80" s="15">
        <v>240</v>
      </c>
      <c r="H80" s="64">
        <f t="shared" si="9"/>
        <v>0</v>
      </c>
      <c r="I80" s="64">
        <f t="shared" si="10"/>
        <v>6000</v>
      </c>
      <c r="J80" s="60">
        <v>6000</v>
      </c>
      <c r="K80" s="64">
        <f t="shared" si="7"/>
        <v>0</v>
      </c>
      <c r="L80" s="122">
        <v>46058</v>
      </c>
      <c r="M80" s="50">
        <v>171</v>
      </c>
      <c r="N80" s="55">
        <f t="shared" si="8"/>
        <v>1026000</v>
      </c>
      <c r="O80" s="50">
        <v>6971</v>
      </c>
      <c r="P80" s="62" t="s">
        <v>27</v>
      </c>
      <c r="Q80" s="59" t="s">
        <v>125</v>
      </c>
      <c r="R80" s="65"/>
    </row>
    <row r="81" spans="1:18" x14ac:dyDescent="0.25">
      <c r="A81" s="54">
        <v>76</v>
      </c>
      <c r="B81" s="54">
        <v>1015</v>
      </c>
      <c r="C81" s="21">
        <v>44648</v>
      </c>
      <c r="D81" s="18" t="s">
        <v>355</v>
      </c>
      <c r="E81" s="65">
        <v>1098</v>
      </c>
      <c r="F81" s="15">
        <v>17</v>
      </c>
      <c r="G81" s="15">
        <v>17</v>
      </c>
      <c r="H81" s="64">
        <f t="shared" si="9"/>
        <v>0</v>
      </c>
      <c r="I81" s="64">
        <f t="shared" si="10"/>
        <v>425</v>
      </c>
      <c r="J81" s="60">
        <v>425</v>
      </c>
      <c r="K81" s="64">
        <f t="shared" si="7"/>
        <v>0</v>
      </c>
      <c r="L81" s="122">
        <v>46069</v>
      </c>
      <c r="M81" s="50">
        <v>400</v>
      </c>
      <c r="N81" s="55">
        <f t="shared" si="8"/>
        <v>170000</v>
      </c>
      <c r="O81" s="50">
        <v>6984</v>
      </c>
      <c r="P81" s="62" t="s">
        <v>157</v>
      </c>
      <c r="Q81" s="59" t="s">
        <v>89</v>
      </c>
      <c r="R81" s="65"/>
    </row>
    <row r="82" spans="1:18" x14ac:dyDescent="0.25">
      <c r="A82" s="54">
        <v>77</v>
      </c>
      <c r="B82" s="54">
        <v>1021</v>
      </c>
      <c r="C82" s="21">
        <v>44648</v>
      </c>
      <c r="D82" s="18" t="s">
        <v>356</v>
      </c>
      <c r="E82" s="65">
        <v>1098</v>
      </c>
      <c r="F82" s="15">
        <v>1</v>
      </c>
      <c r="G82" s="15">
        <v>1</v>
      </c>
      <c r="H82" s="64">
        <f t="shared" si="9"/>
        <v>0</v>
      </c>
      <c r="I82" s="64">
        <f t="shared" si="10"/>
        <v>25</v>
      </c>
      <c r="J82" s="60">
        <v>25</v>
      </c>
      <c r="K82" s="64">
        <f t="shared" si="7"/>
        <v>0</v>
      </c>
      <c r="L82" s="122">
        <v>46069</v>
      </c>
      <c r="M82" s="50">
        <v>400</v>
      </c>
      <c r="N82" s="55">
        <f t="shared" si="8"/>
        <v>10000</v>
      </c>
      <c r="O82" s="50">
        <v>6984</v>
      </c>
      <c r="P82" s="62" t="s">
        <v>157</v>
      </c>
      <c r="Q82" s="59" t="s">
        <v>89</v>
      </c>
      <c r="R82" s="65"/>
    </row>
    <row r="83" spans="1:18" x14ac:dyDescent="0.25">
      <c r="A83" s="54">
        <v>78</v>
      </c>
      <c r="B83" s="54">
        <v>4009</v>
      </c>
      <c r="C83" s="21">
        <v>44649</v>
      </c>
      <c r="D83" s="127" t="s">
        <v>246</v>
      </c>
      <c r="E83" s="65">
        <v>580</v>
      </c>
      <c r="F83" s="15">
        <v>150</v>
      </c>
      <c r="G83" s="15">
        <v>150</v>
      </c>
      <c r="H83" s="64">
        <f t="shared" si="9"/>
        <v>0</v>
      </c>
      <c r="I83" s="64">
        <f t="shared" si="10"/>
        <v>3750</v>
      </c>
      <c r="J83" s="60">
        <v>3750</v>
      </c>
      <c r="K83" s="64">
        <f t="shared" si="7"/>
        <v>0</v>
      </c>
      <c r="L83" s="122">
        <v>46059</v>
      </c>
      <c r="M83" s="50">
        <v>180</v>
      </c>
      <c r="N83" s="55">
        <f t="shared" si="8"/>
        <v>675000</v>
      </c>
      <c r="O83" s="50">
        <v>6976</v>
      </c>
      <c r="P83" s="62" t="s">
        <v>27</v>
      </c>
      <c r="Q83" s="59" t="s">
        <v>163</v>
      </c>
      <c r="R83" s="65"/>
    </row>
    <row r="84" spans="1:18" x14ac:dyDescent="0.25">
      <c r="A84" s="54">
        <v>79</v>
      </c>
      <c r="B84" s="54">
        <v>4007</v>
      </c>
      <c r="C84" s="21">
        <v>44649</v>
      </c>
      <c r="D84" s="124" t="s">
        <v>266</v>
      </c>
      <c r="E84" s="65">
        <v>580</v>
      </c>
      <c r="F84" s="15">
        <v>320</v>
      </c>
      <c r="G84" s="15">
        <v>330</v>
      </c>
      <c r="H84" s="64">
        <f t="shared" si="9"/>
        <v>-10</v>
      </c>
      <c r="I84" s="64">
        <f t="shared" si="10"/>
        <v>8000</v>
      </c>
      <c r="J84" s="60">
        <v>8250</v>
      </c>
      <c r="K84" s="64">
        <f t="shared" si="7"/>
        <v>-250</v>
      </c>
      <c r="L84" s="122">
        <v>46059</v>
      </c>
      <c r="M84" s="50">
        <v>24</v>
      </c>
      <c r="N84" s="55">
        <f t="shared" si="8"/>
        <v>198000</v>
      </c>
      <c r="O84" s="50">
        <v>6976</v>
      </c>
      <c r="P84" s="62" t="s">
        <v>27</v>
      </c>
      <c r="Q84" s="59" t="s">
        <v>163</v>
      </c>
      <c r="R84" s="65"/>
    </row>
    <row r="85" spans="1:18" x14ac:dyDescent="0.25">
      <c r="A85" s="54">
        <v>80</v>
      </c>
      <c r="B85" s="54">
        <v>2002</v>
      </c>
      <c r="C85" s="21">
        <v>44649</v>
      </c>
      <c r="D85" s="18" t="s">
        <v>351</v>
      </c>
      <c r="E85" s="65">
        <v>280</v>
      </c>
      <c r="F85" s="15">
        <v>20</v>
      </c>
      <c r="G85" s="15">
        <v>20</v>
      </c>
      <c r="H85" s="64">
        <f t="shared" si="9"/>
        <v>0</v>
      </c>
      <c r="I85" s="64">
        <f t="shared" si="10"/>
        <v>500</v>
      </c>
      <c r="J85" s="60">
        <v>496.5</v>
      </c>
      <c r="K85" s="64">
        <f t="shared" si="7"/>
        <v>3.5</v>
      </c>
      <c r="L85" s="122">
        <v>46061</v>
      </c>
      <c r="M85" s="50">
        <v>202</v>
      </c>
      <c r="N85" s="55">
        <f t="shared" si="8"/>
        <v>100293</v>
      </c>
      <c r="O85" s="50">
        <v>6977</v>
      </c>
      <c r="P85" s="62" t="s">
        <v>27</v>
      </c>
      <c r="Q85" s="59" t="s">
        <v>163</v>
      </c>
      <c r="R85" s="65"/>
    </row>
    <row r="86" spans="1:18" x14ac:dyDescent="0.25">
      <c r="A86" s="54">
        <v>81</v>
      </c>
      <c r="B86" s="54">
        <v>4009</v>
      </c>
      <c r="C86" s="21">
        <v>44649</v>
      </c>
      <c r="D86" s="127" t="s">
        <v>246</v>
      </c>
      <c r="E86" s="65">
        <v>202</v>
      </c>
      <c r="F86" s="15">
        <v>166</v>
      </c>
      <c r="G86" s="15">
        <v>166</v>
      </c>
      <c r="H86" s="64">
        <f t="shared" si="9"/>
        <v>0</v>
      </c>
      <c r="I86" s="64">
        <f t="shared" si="10"/>
        <v>4150</v>
      </c>
      <c r="J86" s="60">
        <v>4150</v>
      </c>
      <c r="K86" s="64">
        <f t="shared" si="7"/>
        <v>0</v>
      </c>
      <c r="L86" s="122">
        <v>46060</v>
      </c>
      <c r="M86" s="50">
        <v>180</v>
      </c>
      <c r="N86" s="55">
        <f t="shared" si="8"/>
        <v>747000</v>
      </c>
      <c r="O86" s="50">
        <v>6978</v>
      </c>
      <c r="P86" s="62" t="s">
        <v>43</v>
      </c>
      <c r="Q86" s="59" t="s">
        <v>169</v>
      </c>
      <c r="R86" s="65"/>
    </row>
    <row r="87" spans="1:18" x14ac:dyDescent="0.25">
      <c r="A87" s="54">
        <v>82</v>
      </c>
      <c r="B87" s="54">
        <v>1021</v>
      </c>
      <c r="C87" s="21">
        <v>44650</v>
      </c>
      <c r="D87" s="18" t="s">
        <v>356</v>
      </c>
      <c r="E87" s="65">
        <v>1099</v>
      </c>
      <c r="F87" s="15">
        <v>12</v>
      </c>
      <c r="G87" s="15">
        <v>12</v>
      </c>
      <c r="H87" s="64">
        <f t="shared" si="9"/>
        <v>0</v>
      </c>
      <c r="I87" s="64">
        <f t="shared" si="10"/>
        <v>300</v>
      </c>
      <c r="J87" s="60">
        <v>300</v>
      </c>
      <c r="K87" s="64">
        <f t="shared" si="7"/>
        <v>0</v>
      </c>
      <c r="L87" s="122">
        <v>46069</v>
      </c>
      <c r="M87" s="50">
        <v>400</v>
      </c>
      <c r="N87" s="55">
        <f t="shared" si="8"/>
        <v>120000</v>
      </c>
      <c r="O87" s="50">
        <v>6993</v>
      </c>
      <c r="P87" s="62" t="s">
        <v>157</v>
      </c>
      <c r="Q87" s="59" t="s">
        <v>357</v>
      </c>
      <c r="R87" s="65"/>
    </row>
    <row r="88" spans="1:18" x14ac:dyDescent="0.25">
      <c r="A88" s="54">
        <v>83</v>
      </c>
      <c r="B88" s="54">
        <v>1023</v>
      </c>
      <c r="C88" s="21">
        <v>44651</v>
      </c>
      <c r="D88" s="18" t="s">
        <v>87</v>
      </c>
      <c r="E88" s="65">
        <v>583</v>
      </c>
      <c r="F88" s="15">
        <v>55</v>
      </c>
      <c r="G88" s="15">
        <v>55</v>
      </c>
      <c r="H88" s="64">
        <f t="shared" si="9"/>
        <v>0</v>
      </c>
      <c r="I88" s="64">
        <f t="shared" si="10"/>
        <v>1375</v>
      </c>
      <c r="J88" s="60">
        <v>1375</v>
      </c>
      <c r="K88" s="64">
        <f t="shared" si="7"/>
        <v>0</v>
      </c>
      <c r="L88" s="122">
        <v>46070</v>
      </c>
      <c r="M88" s="50">
        <v>170</v>
      </c>
      <c r="N88" s="55">
        <f t="shared" si="8"/>
        <v>233750</v>
      </c>
      <c r="O88" s="50">
        <v>6986</v>
      </c>
      <c r="P88" s="62" t="s">
        <v>27</v>
      </c>
      <c r="Q88" s="59" t="s">
        <v>142</v>
      </c>
      <c r="R88" s="65"/>
    </row>
    <row r="89" spans="1:18" x14ac:dyDescent="0.25">
      <c r="A89" s="54">
        <v>84</v>
      </c>
      <c r="B89" s="54">
        <v>2019</v>
      </c>
      <c r="C89" s="21">
        <v>44651</v>
      </c>
      <c r="D89" s="127" t="s">
        <v>341</v>
      </c>
      <c r="E89" s="65">
        <v>583</v>
      </c>
      <c r="F89" s="15">
        <v>80</v>
      </c>
      <c r="G89" s="15">
        <v>80</v>
      </c>
      <c r="H89" s="64">
        <f t="shared" si="9"/>
        <v>0</v>
      </c>
      <c r="I89" s="64">
        <f t="shared" si="10"/>
        <v>2000</v>
      </c>
      <c r="J89" s="60">
        <v>2000</v>
      </c>
      <c r="K89" s="64">
        <f t="shared" si="7"/>
        <v>0</v>
      </c>
      <c r="L89" s="122">
        <v>46074</v>
      </c>
      <c r="M89" s="50">
        <v>168</v>
      </c>
      <c r="N89" s="55">
        <f t="shared" si="8"/>
        <v>336000</v>
      </c>
      <c r="O89" s="50">
        <v>6988</v>
      </c>
      <c r="P89" s="62" t="s">
        <v>27</v>
      </c>
      <c r="Q89" s="59" t="s">
        <v>142</v>
      </c>
      <c r="R89" s="65"/>
    </row>
    <row r="90" spans="1:18" x14ac:dyDescent="0.25">
      <c r="A90" s="54">
        <v>85</v>
      </c>
      <c r="B90" s="54">
        <v>5005</v>
      </c>
      <c r="C90" s="21">
        <v>44651</v>
      </c>
      <c r="D90" s="138" t="s">
        <v>349</v>
      </c>
      <c r="E90" s="65">
        <v>583</v>
      </c>
      <c r="F90" s="15">
        <v>80</v>
      </c>
      <c r="G90" s="15">
        <v>80</v>
      </c>
      <c r="H90" s="64">
        <f t="shared" si="9"/>
        <v>0</v>
      </c>
      <c r="I90" s="64">
        <f t="shared" si="10"/>
        <v>2000</v>
      </c>
      <c r="J90" s="60">
        <v>2000</v>
      </c>
      <c r="K90" s="64">
        <f t="shared" si="7"/>
        <v>0</v>
      </c>
      <c r="L90" s="122">
        <v>46073</v>
      </c>
      <c r="M90" s="50">
        <v>231</v>
      </c>
      <c r="N90" s="55">
        <f t="shared" si="8"/>
        <v>462000</v>
      </c>
      <c r="O90" s="50">
        <v>6987</v>
      </c>
      <c r="P90" s="62" t="s">
        <v>27</v>
      </c>
      <c r="Q90" s="59" t="s">
        <v>142</v>
      </c>
      <c r="R90" s="65"/>
    </row>
    <row r="91" spans="1:18" x14ac:dyDescent="0.25">
      <c r="A91" s="54">
        <v>86</v>
      </c>
      <c r="B91" s="54">
        <v>1107</v>
      </c>
      <c r="C91" s="21">
        <v>44651</v>
      </c>
      <c r="D91" s="18" t="s">
        <v>84</v>
      </c>
      <c r="E91" s="65">
        <v>61</v>
      </c>
      <c r="F91" s="15">
        <v>322</v>
      </c>
      <c r="G91" s="15">
        <v>322</v>
      </c>
      <c r="H91" s="64">
        <f t="shared" si="9"/>
        <v>0</v>
      </c>
      <c r="I91" s="64">
        <f t="shared" si="10"/>
        <v>8050</v>
      </c>
      <c r="J91" s="60">
        <v>8050</v>
      </c>
      <c r="K91" s="64">
        <f t="shared" si="7"/>
        <v>0</v>
      </c>
      <c r="L91" s="122">
        <v>46072</v>
      </c>
      <c r="M91" s="50">
        <v>105</v>
      </c>
      <c r="N91" s="55">
        <f t="shared" si="8"/>
        <v>845250</v>
      </c>
      <c r="O91" s="50">
        <v>6989</v>
      </c>
      <c r="P91" s="65" t="s">
        <v>92</v>
      </c>
      <c r="Q91" s="59" t="s">
        <v>163</v>
      </c>
      <c r="R91" s="65"/>
    </row>
    <row r="92" spans="1:18" x14ac:dyDescent="0.25">
      <c r="A92" s="54">
        <v>87</v>
      </c>
      <c r="B92" s="54">
        <v>9461</v>
      </c>
      <c r="C92" s="21">
        <v>44651</v>
      </c>
      <c r="D92" s="127" t="s">
        <v>358</v>
      </c>
      <c r="E92" s="65">
        <v>61</v>
      </c>
      <c r="F92" s="15">
        <v>40</v>
      </c>
      <c r="G92" s="15">
        <v>40</v>
      </c>
      <c r="H92" s="64">
        <f t="shared" si="9"/>
        <v>0</v>
      </c>
      <c r="I92" s="64">
        <f t="shared" si="10"/>
        <v>1000</v>
      </c>
      <c r="J92" s="60">
        <v>1000</v>
      </c>
      <c r="K92" s="64">
        <f t="shared" si="7"/>
        <v>0</v>
      </c>
      <c r="L92" s="122">
        <v>46075</v>
      </c>
      <c r="M92" s="50">
        <v>135</v>
      </c>
      <c r="N92" s="55">
        <f t="shared" si="8"/>
        <v>135000</v>
      </c>
      <c r="O92" s="50">
        <v>6990</v>
      </c>
      <c r="P92" s="65" t="s">
        <v>92</v>
      </c>
      <c r="Q92" s="59" t="s">
        <v>163</v>
      </c>
      <c r="R92" s="65"/>
    </row>
    <row r="93" spans="1:18" x14ac:dyDescent="0.25">
      <c r="A93" s="54">
        <v>88</v>
      </c>
      <c r="B93" s="54">
        <v>1032</v>
      </c>
      <c r="C93" s="21">
        <v>44651</v>
      </c>
      <c r="D93" s="18" t="s">
        <v>87</v>
      </c>
      <c r="E93" s="65">
        <v>200</v>
      </c>
      <c r="F93" s="15">
        <v>222</v>
      </c>
      <c r="G93" s="15">
        <v>222</v>
      </c>
      <c r="H93" s="64">
        <f t="shared" si="9"/>
        <v>0</v>
      </c>
      <c r="I93" s="64">
        <f t="shared" si="10"/>
        <v>5550</v>
      </c>
      <c r="J93" s="60">
        <v>5550</v>
      </c>
      <c r="K93" s="64">
        <f t="shared" si="7"/>
        <v>0</v>
      </c>
      <c r="L93" s="122">
        <v>46071</v>
      </c>
      <c r="M93" s="50">
        <v>170</v>
      </c>
      <c r="N93" s="55">
        <f t="shared" si="8"/>
        <v>943500</v>
      </c>
      <c r="O93" s="50">
        <v>6991</v>
      </c>
      <c r="P93" s="62" t="s">
        <v>43</v>
      </c>
      <c r="Q93" s="59" t="s">
        <v>269</v>
      </c>
      <c r="R93" s="65"/>
    </row>
    <row r="94" spans="1:18" x14ac:dyDescent="0.25">
      <c r="A94" s="27"/>
      <c r="B94" s="27"/>
      <c r="C94" s="28"/>
      <c r="D94" s="29"/>
      <c r="E94" s="30"/>
      <c r="F94" s="31"/>
      <c r="G94" s="31"/>
      <c r="H94" s="34">
        <f>SUM(H6:H93)</f>
        <v>31</v>
      </c>
      <c r="I94" s="32"/>
      <c r="J94" s="32"/>
      <c r="K94" s="32">
        <f>SUM(K6:K93)</f>
        <v>803.5</v>
      </c>
      <c r="L94" s="121"/>
      <c r="M94" s="121"/>
      <c r="N94" s="32">
        <f>SUM(N6:N93)</f>
        <v>33963181</v>
      </c>
      <c r="O94" s="32"/>
      <c r="P94" s="32"/>
      <c r="Q94" s="32"/>
      <c r="R94" s="67"/>
    </row>
  </sheetData>
  <autoFilter ref="D1:D137"/>
  <mergeCells count="4">
    <mergeCell ref="A1:R1"/>
    <mergeCell ref="A2:R2"/>
    <mergeCell ref="A3:R3"/>
    <mergeCell ref="A4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Augt-2021</vt:lpstr>
      <vt:lpstr>OCT-2021</vt:lpstr>
      <vt:lpstr>Nov-2021</vt:lpstr>
      <vt:lpstr>Dec-2021</vt:lpstr>
      <vt:lpstr>Cost save-Dec-201</vt:lpstr>
      <vt:lpstr>Jan-2022</vt:lpstr>
      <vt:lpstr>Feb-22</vt:lpstr>
      <vt:lpstr>Sheet1</vt:lpstr>
      <vt:lpstr>Mar-2022</vt:lpstr>
      <vt:lpstr>April-22</vt:lpstr>
      <vt:lpstr>May-2022</vt:lpstr>
      <vt:lpstr>June-2022</vt:lpstr>
      <vt:lpstr>Sheet2</vt:lpstr>
      <vt:lpstr>Costing Save</vt:lpstr>
      <vt:lpstr>Sep-2021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2022-06-21T04:34:54Z</dcterms:modified>
</cp:coreProperties>
</file>