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/Desktop/Adam/Achievement 4/Instacart Analysis/04 Analysis/"/>
    </mc:Choice>
  </mc:AlternateContent>
  <xr:revisionPtr revIDLastSave="0" documentId="8_{B1344D11-97E8-A04D-A8FD-AD6EB725AEBA}" xr6:coauthVersionLast="36" xr6:coauthVersionMax="36" xr10:uidLastSave="{00000000-0000-0000-0000-000000000000}"/>
  <bookViews>
    <workbookView xWindow="0" yWindow="700" windowWidth="25440" windowHeight="14900" xr2:uid="{EF03FC08-50F6-7D48-AB6A-83359F24B1B8}"/>
  </bookViews>
  <sheets>
    <sheet name="Frequency Flag Analysis" sheetId="2" r:id="rId1"/>
    <sheet name="Spending Flag Analysis" sheetId="1" r:id="rId2"/>
    <sheet name="Order Profile Analysis" sheetId="3" r:id="rId3"/>
    <sheet name="Department Analysis" sheetId="4" r:id="rId4"/>
    <sheet name="Region Analysis" sheetId="5" r:id="rId5"/>
    <sheet name="Loyalty and Order Habits" sheetId="6" r:id="rId6"/>
    <sheet name="Region and Order Habits" sheetId="7" r:id="rId7"/>
    <sheet name="Age and Order Habits" sheetId="8" r:id="rId8"/>
    <sheet name="Family and Order Habits" sheetId="9" r:id="rId9"/>
  </sheets>
  <definedNames>
    <definedName name="_xlchart.v2.0" hidden="1">'Family and Order Habits'!$A$28</definedName>
    <definedName name="_xlchart.v2.1" hidden="1">'Family and Order Habits'!$A$29</definedName>
    <definedName name="_xlchart.v2.2" hidden="1">'Family and Order Habits'!$A$30</definedName>
    <definedName name="_xlchart.v2.3" hidden="1">'Family and Order Habits'!$B$27:$E$27</definedName>
    <definedName name="_xlchart.v2.4" hidden="1">'Family and Order Habits'!$B$28:$E$28</definedName>
    <definedName name="_xlchart.v2.5" hidden="1">'Family and Order Habits'!$B$29:$E$29</definedName>
    <definedName name="_xlchart.v2.6" hidden="1">'Family and Order Habits'!$B$30:$E$30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9" l="1"/>
  <c r="D28" i="9"/>
  <c r="E28" i="9"/>
  <c r="C29" i="9"/>
  <c r="D29" i="9"/>
  <c r="E29" i="9"/>
  <c r="C30" i="9"/>
  <c r="D30" i="9"/>
  <c r="E30" i="9"/>
  <c r="B29" i="9"/>
  <c r="B30" i="9"/>
  <c r="B28" i="9"/>
  <c r="C23" i="9"/>
  <c r="D23" i="9"/>
  <c r="E23" i="9"/>
  <c r="B23" i="9"/>
  <c r="B11" i="9"/>
  <c r="C4" i="9"/>
  <c r="C10" i="9" s="1"/>
  <c r="D4" i="9"/>
  <c r="D10" i="9" s="1"/>
  <c r="E4" i="9"/>
  <c r="E10" i="9" s="1"/>
  <c r="B4" i="9"/>
  <c r="B10" i="9" s="1"/>
  <c r="C28" i="8"/>
  <c r="D28" i="8"/>
  <c r="C29" i="8"/>
  <c r="D29" i="8"/>
  <c r="C30" i="8"/>
  <c r="D30" i="8"/>
  <c r="B29" i="8"/>
  <c r="B30" i="8"/>
  <c r="B28" i="8"/>
  <c r="C24" i="8"/>
  <c r="D24" i="8"/>
  <c r="B24" i="8"/>
  <c r="C10" i="8"/>
  <c r="D10" i="8"/>
  <c r="C11" i="8"/>
  <c r="D11" i="8"/>
  <c r="B11" i="8"/>
  <c r="B10" i="8"/>
  <c r="C4" i="8"/>
  <c r="D4" i="8"/>
  <c r="B4" i="8"/>
  <c r="C27" i="7"/>
  <c r="D27" i="7"/>
  <c r="E27" i="7"/>
  <c r="C28" i="7"/>
  <c r="D28" i="7"/>
  <c r="E28" i="7"/>
  <c r="C29" i="7"/>
  <c r="D29" i="7"/>
  <c r="E29" i="7"/>
  <c r="B28" i="7"/>
  <c r="B29" i="7"/>
  <c r="B27" i="7"/>
  <c r="C23" i="7"/>
  <c r="D23" i="7"/>
  <c r="E23" i="7"/>
  <c r="B23" i="7"/>
  <c r="C10" i="7"/>
  <c r="D10" i="7"/>
  <c r="E10" i="7"/>
  <c r="C11" i="7"/>
  <c r="D11" i="7"/>
  <c r="E11" i="7"/>
  <c r="B11" i="7"/>
  <c r="B10" i="7"/>
  <c r="C4" i="7"/>
  <c r="D4" i="7"/>
  <c r="E4" i="7"/>
  <c r="B4" i="7"/>
  <c r="C41" i="6"/>
  <c r="D41" i="6"/>
  <c r="C42" i="6"/>
  <c r="D42" i="6"/>
  <c r="C43" i="6"/>
  <c r="D43" i="6"/>
  <c r="B42" i="6"/>
  <c r="B43" i="6"/>
  <c r="B41" i="6"/>
  <c r="C34" i="6"/>
  <c r="D34" i="6"/>
  <c r="B34" i="6"/>
  <c r="D24" i="6"/>
  <c r="E24" i="6"/>
  <c r="D25" i="6"/>
  <c r="E25" i="6"/>
  <c r="C25" i="6"/>
  <c r="C24" i="6"/>
  <c r="D17" i="6"/>
  <c r="E17" i="6"/>
  <c r="C17" i="6"/>
  <c r="B7" i="6"/>
  <c r="C7" i="6"/>
  <c r="D7" i="6"/>
  <c r="C6" i="6"/>
  <c r="D6" i="6"/>
  <c r="B6" i="6"/>
  <c r="E3" i="6"/>
  <c r="E2" i="6"/>
  <c r="C20" i="5"/>
  <c r="D20" i="5"/>
  <c r="E20" i="5"/>
  <c r="C21" i="5"/>
  <c r="D21" i="5"/>
  <c r="E21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D26" i="5"/>
  <c r="E26" i="5"/>
  <c r="C27" i="5"/>
  <c r="D27" i="5"/>
  <c r="E27" i="5"/>
  <c r="C28" i="5"/>
  <c r="D28" i="5"/>
  <c r="E28" i="5"/>
  <c r="B21" i="5"/>
  <c r="B22" i="5"/>
  <c r="B23" i="5"/>
  <c r="B24" i="5"/>
  <c r="B25" i="5"/>
  <c r="B26" i="5"/>
  <c r="B27" i="5"/>
  <c r="B28" i="5"/>
  <c r="B20" i="5"/>
  <c r="F3" i="5"/>
  <c r="F4" i="5"/>
  <c r="F5" i="5"/>
  <c r="F6" i="5"/>
  <c r="F7" i="5"/>
  <c r="F8" i="5"/>
  <c r="F9" i="5"/>
  <c r="F10" i="5"/>
  <c r="F2" i="5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B21" i="4"/>
  <c r="B22" i="4"/>
  <c r="B23" i="4"/>
  <c r="B24" i="4"/>
  <c r="B25" i="4"/>
  <c r="B26" i="4"/>
  <c r="B27" i="4"/>
  <c r="B28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B20" i="4"/>
  <c r="W3" i="4"/>
  <c r="W4" i="4"/>
  <c r="W5" i="4"/>
  <c r="W6" i="4"/>
  <c r="W7" i="4"/>
  <c r="W8" i="4"/>
  <c r="W9" i="4"/>
  <c r="W10" i="4"/>
  <c r="W2" i="4"/>
  <c r="F27" i="3"/>
  <c r="C27" i="3"/>
  <c r="D27" i="3"/>
  <c r="E27" i="3"/>
  <c r="B27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B23" i="3"/>
  <c r="C23" i="3"/>
  <c r="D23" i="3"/>
  <c r="E23" i="3"/>
  <c r="F23" i="3"/>
  <c r="B24" i="3"/>
  <c r="C24" i="3"/>
  <c r="D24" i="3"/>
  <c r="E24" i="3"/>
  <c r="F24" i="3"/>
  <c r="B25" i="3"/>
  <c r="C25" i="3"/>
  <c r="D25" i="3"/>
  <c r="E25" i="3"/>
  <c r="F25" i="3"/>
  <c r="B26" i="3"/>
  <c r="C26" i="3"/>
  <c r="D26" i="3"/>
  <c r="E26" i="3"/>
  <c r="F26" i="3"/>
  <c r="C19" i="3"/>
  <c r="D19" i="3"/>
  <c r="E19" i="3"/>
  <c r="F19" i="3"/>
  <c r="B19" i="3"/>
  <c r="C15" i="3"/>
  <c r="D15" i="3"/>
  <c r="E15" i="3"/>
  <c r="F15" i="3"/>
  <c r="B15" i="3"/>
  <c r="G14" i="3"/>
  <c r="G3" i="3"/>
  <c r="G4" i="3"/>
  <c r="G5" i="3"/>
  <c r="G6" i="3"/>
  <c r="G7" i="3"/>
  <c r="G8" i="3"/>
  <c r="G9" i="3"/>
  <c r="G10" i="3"/>
  <c r="G2" i="3"/>
  <c r="C14" i="1"/>
  <c r="B14" i="1"/>
  <c r="D13" i="1"/>
  <c r="C14" i="2"/>
  <c r="D14" i="2"/>
  <c r="B14" i="2"/>
  <c r="E13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C17" i="2"/>
  <c r="D17" i="2"/>
  <c r="B17" i="2"/>
  <c r="E3" i="2"/>
  <c r="E4" i="2"/>
  <c r="E5" i="2"/>
  <c r="E6" i="2"/>
  <c r="E7" i="2"/>
  <c r="E8" i="2"/>
  <c r="E9" i="2"/>
  <c r="E10" i="2"/>
  <c r="E2" i="2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C19" i="1"/>
  <c r="B19" i="1"/>
  <c r="D3" i="1"/>
  <c r="D4" i="1"/>
  <c r="D5" i="1"/>
  <c r="D6" i="1"/>
  <c r="D7" i="1"/>
  <c r="D8" i="1"/>
  <c r="D9" i="1"/>
  <c r="D10" i="1"/>
  <c r="D2" i="1"/>
  <c r="E11" i="9" l="1"/>
  <c r="D11" i="9"/>
  <c r="C11" i="9"/>
</calcChain>
</file>

<file path=xl/sharedStrings.xml><?xml version="1.0" encoding="utf-8"?>
<sst xmlns="http://schemas.openxmlformats.org/spreadsheetml/2006/main" count="238" uniqueCount="36">
  <si>
    <t>customer_profile</t>
  </si>
  <si>
    <t>High Spender</t>
  </si>
  <si>
    <t>Low Spender</t>
  </si>
  <si>
    <t>Middle Age High Earning Parent</t>
  </si>
  <si>
    <t>Middle Age Moderate Earning Non-Parent</t>
  </si>
  <si>
    <t>Middle Age Moderate Earning Parent</t>
  </si>
  <si>
    <t>Old High Earning Non-Parent</t>
  </si>
  <si>
    <t>Old High Earning Parent</t>
  </si>
  <si>
    <t>Old Moderate Earning Non-Parent</t>
  </si>
  <si>
    <t>Old Moderate Earning Parent</t>
  </si>
  <si>
    <t>Young Moderate Earning Non-Parent</t>
  </si>
  <si>
    <t>Young Moderate Earning Parent</t>
  </si>
  <si>
    <t>Frequent Customer</t>
  </si>
  <si>
    <t>Non Frequent Customer</t>
  </si>
  <si>
    <t>Regular Customer</t>
  </si>
  <si>
    <t>base line</t>
  </si>
  <si>
    <t>Drinker</t>
  </si>
  <si>
    <t>Meat Eater</t>
  </si>
  <si>
    <t>None Assigned</t>
  </si>
  <si>
    <t>Parent w/ New Baby</t>
  </si>
  <si>
    <t>Pet Owner</t>
  </si>
  <si>
    <t>Midwest</t>
  </si>
  <si>
    <t>Northeast</t>
  </si>
  <si>
    <t>South</t>
  </si>
  <si>
    <t>West</t>
  </si>
  <si>
    <t>Loyal Customer</t>
  </si>
  <si>
    <t>New Customer</t>
  </si>
  <si>
    <t>spending_flag</t>
  </si>
  <si>
    <t>frequency_flag</t>
  </si>
  <si>
    <t>Middle Age</t>
  </si>
  <si>
    <t>Old</t>
  </si>
  <si>
    <t>Young</t>
  </si>
  <si>
    <t>divorced/widowed</t>
  </si>
  <si>
    <t>living with parents and siblings</t>
  </si>
  <si>
    <t>married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</si>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</sst>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165" fontId="0" fillId="0" borderId="0" xfId="1" applyNumberFormat="1" applyFont="1"/>
    <xf numFmtId="165" fontId="0" fillId="0" borderId="0" xfId="1" applyNumberFormat="1" applyFont="1" applyAlignment="1"/>
    <xf numFmtId="9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Loyalty and Order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'Loyalty and Order Habits'!$A$41</c:f>
              <c:strCache>
                <c:ptCount val="1"/>
                <c:pt idx="0">
                  <c:v>Frequent Customer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'Loyalty and Order Habits'!$B$40:$D$40</c:f>
              <c:strCache>
                <c:ptCount val="3"/>
                <c:pt idx="0">
                  <c:v>Loyal Customer</c:v>
                </c:pt>
                <c:pt idx="1">
                  <c:v>New Customer</c:v>
                </c:pt>
                <c:pt idx="2">
                  <c:v>Regular Customer</c:v>
                </c:pt>
              </c:strCache>
            </c:strRef>
          </c:cat>
          <c:val>
            <c:numRef>
              <c:f>'Loyalty and Order Habits'!$B$41:$D$41</c:f>
              <c:numCache>
                <c:formatCode>0.00%</c:formatCode>
                <c:ptCount val="3"/>
                <c:pt idx="0">
                  <c:v>0.99959811720878056</c:v>
                </c:pt>
                <c:pt idx="1">
                  <c:v>0.26404147351411</c:v>
                </c:pt>
                <c:pt idx="2">
                  <c:v>0.60662328422344691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C-834D-B6E1-794D42191FC5}"/>
            </c:ext>
          </c:extLst>
        </c:ser>
        <c:ser>
          <c:idx val="1"/>
          <c:order val="1"/>
          <c:tx>
            <c:strRef>
              <c:f>'Loyalty and Order Habits'!$A$42</c:f>
              <c:strCache>
                <c:ptCount val="1"/>
                <c:pt idx="0">
                  <c:v>Non Frequent Customer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'Loyalty and Order Habits'!$B$40:$D$40</c:f>
              <c:strCache>
                <c:ptCount val="3"/>
                <c:pt idx="0">
                  <c:v>Loyal Customer</c:v>
                </c:pt>
                <c:pt idx="1">
                  <c:v>New Customer</c:v>
                </c:pt>
                <c:pt idx="2">
                  <c:v>Regular Customer</c:v>
                </c:pt>
              </c:strCache>
            </c:strRef>
          </c:cat>
          <c:val>
            <c:numRef>
              <c:f>'Loyalty and Order Habits'!$B$42:$D$42</c:f>
              <c:numCache>
                <c:formatCode>0.00%</c:formatCode>
                <c:ptCount val="3"/>
                <c:pt idx="0">
                  <c:v>0</c:v>
                </c:pt>
                <c:pt idx="1">
                  <c:v>0.43641392476119018</c:v>
                </c:pt>
                <c:pt idx="2">
                  <c:v>5.7409325419719971E-2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C-834D-B6E1-794D42191FC5}"/>
            </c:ext>
          </c:extLst>
        </c:ser>
        <c:ser>
          <c:idx val="2"/>
          <c:order val="2"/>
          <c:tx>
            <c:strRef>
              <c:f>'Loyalty and Order Habits'!$A$43</c:f>
              <c:strCache>
                <c:ptCount val="1"/>
                <c:pt idx="0">
                  <c:v>Regular Customer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'Loyalty and Order Habits'!$B$40:$D$40</c:f>
              <c:strCache>
                <c:ptCount val="3"/>
                <c:pt idx="0">
                  <c:v>Loyal Customer</c:v>
                </c:pt>
                <c:pt idx="1">
                  <c:v>New Customer</c:v>
                </c:pt>
                <c:pt idx="2">
                  <c:v>Regular Customer</c:v>
                </c:pt>
              </c:strCache>
            </c:strRef>
          </c:cat>
          <c:val>
            <c:numRef>
              <c:f>'Loyalty and Order Habits'!$B$43:$D$43</c:f>
              <c:numCache>
                <c:formatCode>0.00%</c:formatCode>
                <c:ptCount val="3"/>
                <c:pt idx="0">
                  <c:v>4.0188279121941041E-4</c:v>
                </c:pt>
                <c:pt idx="1">
                  <c:v>0.29954460172469988</c:v>
                </c:pt>
                <c:pt idx="2">
                  <c:v>0.33596739035683315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C-834D-B6E1-794D42191FC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7308479"/>
        <c:axId val="145633055"/>
      </c:barChart>
      <c:catAx>
        <c:axId val="197308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33055"/>
        <c:crosses val="autoZero"/>
        <c:auto val="1"/>
        <c:lblAlgn val="ctr"/>
        <c:lblOffset val="100"/>
        <c:noMultiLvlLbl val="0"/>
      </c:catAx>
      <c:valAx>
        <c:axId val="14563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0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Loyalty and Spending Habits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'Loyalty and Order Habits'!$B$24</c:f>
              <c:strCache>
                <c:ptCount val="1"/>
                <c:pt idx="0">
                  <c:v>High Spender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'Loyalty and Order Habits'!$C$23:$E$23</c:f>
              <c:strCache>
                <c:ptCount val="3"/>
                <c:pt idx="0">
                  <c:v>Loyal Customer</c:v>
                </c:pt>
                <c:pt idx="1">
                  <c:v>New Customer</c:v>
                </c:pt>
                <c:pt idx="2">
                  <c:v>Regular Customer</c:v>
                </c:pt>
              </c:strCache>
            </c:strRef>
          </c:cat>
          <c:val>
            <c:numRef>
              <c:f>'Loyalty and Order Habits'!$C$24:$E$24</c:f>
              <c:numCache>
                <c:formatCode>0.00%</c:formatCode>
                <c:ptCount val="3"/>
                <c:pt idx="0">
                  <c:v>2.1061653176415267E-2</c:v>
                </c:pt>
                <c:pt idx="1">
                  <c:v>1.8390644443697059E-2</c:v>
                </c:pt>
                <c:pt idx="2">
                  <c:v>1.9072763891107365E-2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9-4A44-98CB-596CCC40E786}"/>
            </c:ext>
          </c:extLst>
        </c:ser>
        <c:ser>
          <c:idx val="1"/>
          <c:order val="1"/>
          <c:tx>
            <c:strRef>
              <c:f>'Loyalty and Order Habits'!$B$25</c:f>
              <c:strCache>
                <c:ptCount val="1"/>
                <c:pt idx="0">
                  <c:v>Low Spender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'Loyalty and Order Habits'!$C$23:$E$23</c:f>
              <c:strCache>
                <c:ptCount val="3"/>
                <c:pt idx="0">
                  <c:v>Loyal Customer</c:v>
                </c:pt>
                <c:pt idx="1">
                  <c:v>New Customer</c:v>
                </c:pt>
                <c:pt idx="2">
                  <c:v>Regular Customer</c:v>
                </c:pt>
              </c:strCache>
            </c:strRef>
          </c:cat>
          <c:val>
            <c:numRef>
              <c:f>'Loyalty and Order Habits'!$C$25:$E$25</c:f>
              <c:numCache>
                <c:formatCode>0.00%</c:formatCode>
                <c:ptCount val="3"/>
                <c:pt idx="0">
                  <c:v>0.97893834682358472</c:v>
                </c:pt>
                <c:pt idx="1">
                  <c:v>0.98160935555630291</c:v>
                </c:pt>
                <c:pt idx="2">
                  <c:v>0.98092723610889265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09-4A44-98CB-596CCC40E7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0484655"/>
        <c:axId val="210486335"/>
      </c:barChart>
      <c:catAx>
        <c:axId val="210484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86335"/>
        <c:crosses val="autoZero"/>
        <c:auto val="1"/>
        <c:lblAlgn val="ctr"/>
        <c:lblOffset val="100"/>
        <c:noMultiLvlLbl val="0"/>
      </c:catAx>
      <c:valAx>
        <c:axId val="21048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8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Region and Spending Habits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'Region and Order Habits'!$A$10</c:f>
              <c:strCache>
                <c:ptCount val="1"/>
                <c:pt idx="0">
                  <c:v>High Spender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'Region and Order Habits'!$B$9:$E$9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'Region and Order Habits'!$B$10:$E$10</c:f>
              <c:numCache>
                <c:formatCode>0.00%</c:formatCode>
                <c:ptCount val="4"/>
                <c:pt idx="0">
                  <c:v>2.0530252424373053E-2</c:v>
                </c:pt>
                <c:pt idx="1">
                  <c:v>1.8911408808653763E-2</c:v>
                </c:pt>
                <c:pt idx="2">
                  <c:v>1.9430433144904714E-2</c:v>
                </c:pt>
                <c:pt idx="3">
                  <c:v>1.9336269414619446E-2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6-B143-9FEA-98ABD08B670C}"/>
            </c:ext>
          </c:extLst>
        </c:ser>
        <c:ser>
          <c:idx val="1"/>
          <c:order val="1"/>
          <c:tx>
            <c:strRef>
              <c:f>'Region and Order Habits'!$A$11</c:f>
              <c:strCache>
                <c:ptCount val="1"/>
                <c:pt idx="0">
                  <c:v>Low Spender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'Region and Order Habits'!$B$9:$E$9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'Region and Order Habits'!$B$11:$E$11</c:f>
              <c:numCache>
                <c:formatCode>0.00%</c:formatCode>
                <c:ptCount val="4"/>
                <c:pt idx="0">
                  <c:v>0.97946974757562699</c:v>
                </c:pt>
                <c:pt idx="1">
                  <c:v>0.98108859119134628</c:v>
                </c:pt>
                <c:pt idx="2">
                  <c:v>0.98056956685509533</c:v>
                </c:pt>
                <c:pt idx="3">
                  <c:v>0.98066373058538059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6-B143-9FEA-98ABD08B670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0072127"/>
        <c:axId val="210503919"/>
      </c:barChart>
      <c:catAx>
        <c:axId val="210072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3919"/>
        <c:crosses val="autoZero"/>
        <c:auto val="1"/>
        <c:lblAlgn val="ctr"/>
        <c:lblOffset val="100"/>
        <c:noMultiLvlLbl val="0"/>
      </c:catAx>
      <c:valAx>
        <c:axId val="21050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7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Region and Order</a:t>
            </a:r>
            <a:r>
              <a:rPr lang="en-US" baseline="0"/>
              <a:t>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'Region and Order Habits'!$A$27</c:f>
              <c:strCache>
                <c:ptCount val="1"/>
                <c:pt idx="0">
                  <c:v>Frequent Customer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'Region and Order Habits'!$B$26:$E$26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'Region and Order Habits'!$B$27:$E$27</c:f>
              <c:numCache>
                <c:formatCode>0.00%</c:formatCode>
                <c:ptCount val="4"/>
                <c:pt idx="0">
                  <c:v>0.66045733202146806</c:v>
                </c:pt>
                <c:pt idx="1">
                  <c:v>0.66481592021718283</c:v>
                </c:pt>
                <c:pt idx="2">
                  <c:v>0.66646145064622664</c:v>
                </c:pt>
                <c:pt idx="3">
                  <c:v>0.66866805427718823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C-8947-B569-CD4084B23E13}"/>
            </c:ext>
          </c:extLst>
        </c:ser>
        <c:ser>
          <c:idx val="1"/>
          <c:order val="1"/>
          <c:tx>
            <c:strRef>
              <c:f>'Region and Order Habits'!$A$28</c:f>
              <c:strCache>
                <c:ptCount val="1"/>
                <c:pt idx="0">
                  <c:v>Non Frequent Customer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'Region and Order Habits'!$B$26:$E$26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'Region and Order Habits'!$B$28:$E$28</c:f>
              <c:numCache>
                <c:formatCode>0.00%</c:formatCode>
                <c:ptCount val="4"/>
                <c:pt idx="0">
                  <c:v>0.11364776418015551</c:v>
                </c:pt>
                <c:pt idx="1">
                  <c:v>0.11011900601390663</c:v>
                </c:pt>
                <c:pt idx="2">
                  <c:v>0.11259280125427637</c:v>
                </c:pt>
                <c:pt idx="3">
                  <c:v>0.11187239031688866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C-8947-B569-CD4084B23E13}"/>
            </c:ext>
          </c:extLst>
        </c:ser>
        <c:ser>
          <c:idx val="2"/>
          <c:order val="2"/>
          <c:tx>
            <c:strRef>
              <c:f>'Region and Order Habits'!$A$29</c:f>
              <c:strCache>
                <c:ptCount val="1"/>
                <c:pt idx="0">
                  <c:v>Regular Customer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'Region and Order Habits'!$B$26:$E$26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'Region and Order Habits'!$B$29:$E$29</c:f>
              <c:numCache>
                <c:formatCode>0.00%</c:formatCode>
                <c:ptCount val="4"/>
                <c:pt idx="0">
                  <c:v>0.2258949037983764</c:v>
                </c:pt>
                <c:pt idx="1">
                  <c:v>0.22506507376891052</c:v>
                </c:pt>
                <c:pt idx="2">
                  <c:v>0.22094574809949702</c:v>
                </c:pt>
                <c:pt idx="3">
                  <c:v>0.2194595554059231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0C-8947-B569-CD4084B23E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8835151"/>
        <c:axId val="218306511"/>
      </c:barChart>
      <c:catAx>
        <c:axId val="218835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06511"/>
        <c:crosses val="autoZero"/>
        <c:auto val="1"/>
        <c:lblAlgn val="ctr"/>
        <c:lblOffset val="100"/>
        <c:noMultiLvlLbl val="0"/>
      </c:catAx>
      <c:valAx>
        <c:axId val="21830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3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and Order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'Age and Order Habits'!$A$28</c:f>
              <c:strCache>
                <c:ptCount val="1"/>
                <c:pt idx="0">
                  <c:v>Frequent Customer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and Order Habits'!$B$27:$D$27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'Age and Order Habits'!$B$28:$D$28</c:f>
              <c:numCache>
                <c:formatCode>0.00%</c:formatCode>
                <c:ptCount val="3"/>
                <c:pt idx="0">
                  <c:v>0.66444014271646001</c:v>
                </c:pt>
                <c:pt idx="1">
                  <c:v>0.66542503219647364</c:v>
                </c:pt>
                <c:pt idx="2">
                  <c:v>0.66655485210348475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9-0A49-8367-B7FC705433F8}"/>
            </c:ext>
          </c:extLst>
        </c:ser>
        <c:ser>
          <c:idx val="1"/>
          <c:order val="1"/>
          <c:tx>
            <c:strRef>
              <c:f>'Age and Order Habits'!$A$29</c:f>
              <c:strCache>
                <c:ptCount val="1"/>
                <c:pt idx="0">
                  <c:v>Non Frequent Customer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and Order Habits'!$B$27:$D$27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'Age and Order Habits'!$B$29:$D$29</c:f>
              <c:numCache>
                <c:formatCode>0.00%</c:formatCode>
                <c:ptCount val="3"/>
                <c:pt idx="0">
                  <c:v>0.1125186438400988</c:v>
                </c:pt>
                <c:pt idx="1">
                  <c:v>0.11210423133728112</c:v>
                </c:pt>
                <c:pt idx="2">
                  <c:v>0.11202144475252285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29-0A49-8367-B7FC705433F8}"/>
            </c:ext>
          </c:extLst>
        </c:ser>
        <c:ser>
          <c:idx val="2"/>
          <c:order val="2"/>
          <c:tx>
            <c:strRef>
              <c:f>'Age and Order Habits'!$A$30</c:f>
              <c:strCache>
                <c:ptCount val="1"/>
                <c:pt idx="0">
                  <c:v>Regular Customer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and Order Habits'!$B$27:$D$27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'Age and Order Habits'!$B$30:$D$30</c:f>
              <c:numCache>
                <c:formatCode>0.00%</c:formatCode>
                <c:ptCount val="3"/>
                <c:pt idx="0">
                  <c:v>0.22304121344344116</c:v>
                </c:pt>
                <c:pt idx="1">
                  <c:v>0.22247073646624524</c:v>
                </c:pt>
                <c:pt idx="2">
                  <c:v>0.22142370314399237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29-0A49-8367-B7FC705433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8885791"/>
        <c:axId val="230229935"/>
      </c:barChart>
      <c:catAx>
        <c:axId val="22888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29935"/>
        <c:crosses val="autoZero"/>
        <c:auto val="1"/>
        <c:lblAlgn val="ctr"/>
        <c:lblOffset val="100"/>
        <c:noMultiLvlLbl val="0"/>
      </c:catAx>
      <c:valAx>
        <c:axId val="2302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8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and Spending Habits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'Age and Order Habits'!$A$10</c:f>
              <c:strCache>
                <c:ptCount val="1"/>
                <c:pt idx="0">
                  <c:v>High Spender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'Age and Order Habits'!$B$9:$D$9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'Age and Order Habits'!$B$10:$D$10</c:f>
              <c:numCache>
                <c:formatCode>0.00%</c:formatCode>
                <c:ptCount val="3"/>
                <c:pt idx="0">
                  <c:v>2.0685775137906478E-2</c:v>
                </c:pt>
                <c:pt idx="1">
                  <c:v>1.9140646551483658E-2</c:v>
                </c:pt>
                <c:pt idx="2">
                  <c:v>1.8855120671885665E-2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2-9746-A92E-81571C761583}"/>
            </c:ext>
          </c:extLst>
        </c:ser>
        <c:ser>
          <c:idx val="1"/>
          <c:order val="1"/>
          <c:tx>
            <c:strRef>
              <c:f>'Age and Order Habits'!$A$11</c:f>
              <c:strCache>
                <c:ptCount val="1"/>
                <c:pt idx="0">
                  <c:v>Low Spender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 and Order Habits'!$B$9:$D$9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'Age and Order Habits'!$B$11:$D$11</c:f>
              <c:numCache>
                <c:formatCode>0.00%</c:formatCode>
                <c:ptCount val="3"/>
                <c:pt idx="0">
                  <c:v>0.97931422486209352</c:v>
                </c:pt>
                <c:pt idx="1">
                  <c:v>0.98085935344851638</c:v>
                </c:pt>
                <c:pt idx="2">
                  <c:v>0.98114487932811434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32-9746-A92E-81571C76158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0710943"/>
        <c:axId val="218652415"/>
      </c:barChart>
      <c:catAx>
        <c:axId val="21071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52415"/>
        <c:crosses val="autoZero"/>
        <c:auto val="1"/>
        <c:lblAlgn val="ctr"/>
        <c:lblOffset val="100"/>
        <c:noMultiLvlLbl val="0"/>
      </c:catAx>
      <c:valAx>
        <c:axId val="21865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Family Status and Spending</a:t>
            </a:r>
            <a:r>
              <a:rPr lang="en-US" baseline="0"/>
              <a:t> Habits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'Family and Order Habits'!$A$10</c:f>
              <c:strCache>
                <c:ptCount val="1"/>
                <c:pt idx="0">
                  <c:v>High Spender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'Family and Order Habits'!$B$9:$E$9</c:f>
              <c:strCache>
                <c:ptCount val="4"/>
                <c:pt idx="0">
                  <c:v>divorced/widowed</c:v>
                </c:pt>
                <c:pt idx="1">
                  <c:v>living with parents and siblings</c:v>
                </c:pt>
                <c:pt idx="2">
                  <c:v>married</c:v>
                </c:pt>
                <c:pt idx="3">
                  <c:v>single</c:v>
                </c:pt>
              </c:strCache>
            </c:strRef>
          </c:cat>
          <c:val>
            <c:numRef>
              <c:f>'Family and Order Habits'!$B$10:$E$10</c:f>
              <c:numCache>
                <c:formatCode>0.00%</c:formatCode>
                <c:ptCount val="4"/>
                <c:pt idx="0">
                  <c:v>1.9012111932555309E-2</c:v>
                </c:pt>
                <c:pt idx="1">
                  <c:v>1.8953271727192581E-2</c:v>
                </c:pt>
                <c:pt idx="2">
                  <c:v>1.983253058993082E-2</c:v>
                </c:pt>
                <c:pt idx="3">
                  <c:v>1.8933505530080511E-2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E-BE49-B14B-711AD008EBC7}"/>
            </c:ext>
          </c:extLst>
        </c:ser>
        <c:ser>
          <c:idx val="1"/>
          <c:order val="1"/>
          <c:tx>
            <c:strRef>
              <c:f>'Family and Order Habits'!$A$11</c:f>
              <c:strCache>
                <c:ptCount val="1"/>
                <c:pt idx="0">
                  <c:v>Low Spender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'Family and Order Habits'!$B$9:$E$9</c:f>
              <c:strCache>
                <c:ptCount val="4"/>
                <c:pt idx="0">
                  <c:v>divorced/widowed</c:v>
                </c:pt>
                <c:pt idx="1">
                  <c:v>living with parents and siblings</c:v>
                </c:pt>
                <c:pt idx="2">
                  <c:v>married</c:v>
                </c:pt>
                <c:pt idx="3">
                  <c:v>single</c:v>
                </c:pt>
              </c:strCache>
            </c:strRef>
          </c:cat>
          <c:val>
            <c:numRef>
              <c:f>'Family and Order Habits'!$B$11:$E$11</c:f>
              <c:numCache>
                <c:formatCode>0.00%</c:formatCode>
                <c:ptCount val="4"/>
                <c:pt idx="0">
                  <c:v>0.98098788806744464</c:v>
                </c:pt>
                <c:pt idx="1">
                  <c:v>0.98104672827280737</c:v>
                </c:pt>
                <c:pt idx="2">
                  <c:v>0.98016746941006916</c:v>
                </c:pt>
                <c:pt idx="3">
                  <c:v>0.98106649446991945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0E-BE49-B14B-711AD008EB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8687551"/>
        <c:axId val="215468111"/>
      </c:barChart>
      <c:catAx>
        <c:axId val="22868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468111"/>
        <c:crosses val="autoZero"/>
        <c:auto val="1"/>
        <c:lblAlgn val="ctr"/>
        <c:lblOffset val="100"/>
        <c:noMultiLvlLbl val="0"/>
      </c:catAx>
      <c:valAx>
        <c:axId val="21546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68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Family Status and Order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'Family and Order Habits'!$A$28</c:f>
              <c:strCache>
                <c:ptCount val="1"/>
                <c:pt idx="0">
                  <c:v>Frequent Customer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'Family and Order Habits'!$B$27:$E$27</c:f>
              <c:strCache>
                <c:ptCount val="4"/>
                <c:pt idx="0">
                  <c:v>divorced/widowed</c:v>
                </c:pt>
                <c:pt idx="1">
                  <c:v>living with parents and siblings</c:v>
                </c:pt>
                <c:pt idx="2">
                  <c:v>married</c:v>
                </c:pt>
                <c:pt idx="3">
                  <c:v>single</c:v>
                </c:pt>
              </c:strCache>
            </c:strRef>
          </c:cat>
          <c:val>
            <c:numRef>
              <c:f>'Family and Order Habits'!$B$28:$E$28</c:f>
              <c:numCache>
                <c:formatCode>0.00%</c:formatCode>
                <c:ptCount val="4"/>
                <c:pt idx="0">
                  <c:v>0.66819142135180887</c:v>
                </c:pt>
                <c:pt idx="1">
                  <c:v>0.6752856791841626</c:v>
                </c:pt>
                <c:pt idx="2">
                  <c:v>0.66518208137647783</c:v>
                </c:pt>
                <c:pt idx="3">
                  <c:v>0.66156128847880957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C-0C4F-B0EC-843A9461E150}"/>
            </c:ext>
          </c:extLst>
        </c:ser>
        <c:ser>
          <c:idx val="1"/>
          <c:order val="1"/>
          <c:tx>
            <c:strRef>
              <c:f>'Family and Order Habits'!$A$29</c:f>
              <c:strCache>
                <c:ptCount val="1"/>
                <c:pt idx="0">
                  <c:v>Non Frequent Customer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'Family and Order Habits'!$B$27:$E$27</c:f>
              <c:strCache>
                <c:ptCount val="4"/>
                <c:pt idx="0">
                  <c:v>divorced/widowed</c:v>
                </c:pt>
                <c:pt idx="1">
                  <c:v>living with parents and siblings</c:v>
                </c:pt>
                <c:pt idx="2">
                  <c:v>married</c:v>
                </c:pt>
                <c:pt idx="3">
                  <c:v>single</c:v>
                </c:pt>
              </c:strCache>
            </c:strRef>
          </c:cat>
          <c:val>
            <c:numRef>
              <c:f>'Family and Order Habits'!$B$29:$E$29</c:f>
              <c:numCache>
                <c:formatCode>0.00%</c:formatCode>
                <c:ptCount val="4"/>
                <c:pt idx="0">
                  <c:v>0.11072287730913929</c:v>
                </c:pt>
                <c:pt idx="1">
                  <c:v>0.11287157318797912</c:v>
                </c:pt>
                <c:pt idx="2">
                  <c:v>0.11269786878160272</c:v>
                </c:pt>
                <c:pt idx="3">
                  <c:v>0.11076083835881578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9C-0C4F-B0EC-843A9461E150}"/>
            </c:ext>
          </c:extLst>
        </c:ser>
        <c:ser>
          <c:idx val="2"/>
          <c:order val="2"/>
          <c:tx>
            <c:strRef>
              <c:f>'Family and Order Habits'!$A$30</c:f>
              <c:strCache>
                <c:ptCount val="1"/>
                <c:pt idx="0">
                  <c:v>Regular Customer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'Family and Order Habits'!$B$27:$E$27</c:f>
              <c:strCache>
                <c:ptCount val="4"/>
                <c:pt idx="0">
                  <c:v>divorced/widowed</c:v>
                </c:pt>
                <c:pt idx="1">
                  <c:v>living with parents and siblings</c:v>
                </c:pt>
                <c:pt idx="2">
                  <c:v>married</c:v>
                </c:pt>
                <c:pt idx="3">
                  <c:v>single</c:v>
                </c:pt>
              </c:strCache>
            </c:strRef>
          </c:cat>
          <c:val>
            <c:numRef>
              <c:f>'Family and Order Habits'!$B$30:$E$30</c:f>
              <c:numCache>
                <c:formatCode>0.00%</c:formatCode>
                <c:ptCount val="4"/>
                <c:pt idx="0">
                  <c:v>0.22108570133905187</c:v>
                </c:pt>
                <c:pt idx="1">
                  <c:v>0.21184274762785832</c:v>
                </c:pt>
                <c:pt idx="2">
                  <c:v>0.22212004984191941</c:v>
                </c:pt>
                <c:pt idx="3">
                  <c:v>0.22767787316237462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9C-0C4F-B0EC-843A9461E1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5128815"/>
        <c:axId val="270204175"/>
      </c:barChart>
      <c:catAx>
        <c:axId val="21512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04175"/>
        <c:crosses val="autoZero"/>
        <c:auto val="1"/>
        <c:lblAlgn val="ctr"/>
        <c:lblOffset val="100"/>
        <c:noMultiLvlLbl val="0"/>
      </c:catAx>
      <c:valAx>
        <c:axId val="27020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2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24</xdr:row>
      <xdr:rowOff>120650</xdr:rowOff>
    </xdr:from>
    <xdr:to>
      <xdr:col>13</xdr:col>
      <xdr:colOff>774700</xdr:colOff>
      <xdr:row>42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EA9AB4-B5CD-9A49-8327-1B558D958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692150</xdr:colOff>
      <xdr:row>3</xdr:row>
      <xdr:rowOff>107950</xdr:rowOff>
    </xdr:from>
    <xdr:to>
      <xdr:col>13</xdr:col>
      <xdr:colOff>311150</xdr:colOff>
      <xdr:row>17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471851-A86F-BF47-BCD6-4C1F4AECC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</xdr:colOff>
      <xdr:row>1</xdr:row>
      <xdr:rowOff>95250</xdr:rowOff>
    </xdr:from>
    <xdr:to>
      <xdr:col>12</xdr:col>
      <xdr:colOff>488950</xdr:colOff>
      <xdr:row>14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8FA50E-1674-BA4B-BD43-1A29EC57F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177800</xdr:colOff>
      <xdr:row>18</xdr:row>
      <xdr:rowOff>69850</xdr:rowOff>
    </xdr:from>
    <xdr:to>
      <xdr:col>12</xdr:col>
      <xdr:colOff>438150</xdr:colOff>
      <xdr:row>33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3EF5B9-1982-FE4C-BDDC-28A96B893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603250</xdr:colOff>
      <xdr:row>21</xdr:row>
      <xdr:rowOff>171450</xdr:rowOff>
    </xdr:from>
    <xdr:to>
      <xdr:col>13</xdr:col>
      <xdr:colOff>222250</xdr:colOff>
      <xdr:row>35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82793-9926-4348-858C-B91C9895D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622300</xdr:colOff>
      <xdr:row>0</xdr:row>
      <xdr:rowOff>95250</xdr:rowOff>
    </xdr:from>
    <xdr:to>
      <xdr:col>12</xdr:col>
      <xdr:colOff>381000</xdr:colOff>
      <xdr:row>15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FDFED5-2AE4-A440-B9B6-E6F17E2ED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0</xdr:row>
      <xdr:rowOff>0</xdr:rowOff>
    </xdr:from>
    <xdr:to>
      <xdr:col>13</xdr:col>
      <xdr:colOff>654050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A128A5-5707-3A4D-B564-4DC22246F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736600</xdr:colOff>
      <xdr:row>17</xdr:row>
      <xdr:rowOff>184150</xdr:rowOff>
    </xdr:from>
    <xdr:to>
      <xdr:col>13</xdr:col>
      <xdr:colOff>190500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BBC602-435C-864F-A92A-CA7549089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ED1B4-0FD4-814B-8E5B-CA90140BAFA8}">
  <dimension ref="A1:E25"/>
  <sheetViews>
    <sheetView tabSelected="1" workbookViewId="0">
      <selection activeCell="E21" sqref="E21"/>
    </sheetView>
  </sheetViews>
  <sheetFormatPr baseColWidth="10" defaultRowHeight="16"/>
  <cols>
    <col min="1" max="1" width="36" customWidth="1"/>
    <col min="2" max="2" width="17" bestFit="1" customWidth="1"/>
    <col min="3" max="3" width="20.83203125" bestFit="1" customWidth="1"/>
    <col min="4" max="4" width="15.83203125" bestFit="1" customWidth="1"/>
  </cols>
  <sheetData>
    <row r="1" spans="1:5">
      <c r="A1" t="s">
        <v>0</v>
      </c>
      <c r="B1" t="s">
        <v>12</v>
      </c>
      <c r="C1" t="s">
        <v>13</v>
      </c>
      <c r="D1" t="s">
        <v>14</v>
      </c>
    </row>
    <row r="2" spans="1:5">
      <c r="A2" t="s">
        <v>3</v>
      </c>
      <c r="B2">
        <v>951503</v>
      </c>
      <c r="C2">
        <v>159644</v>
      </c>
      <c r="D2">
        <v>312214</v>
      </c>
      <c r="E2">
        <f>SUM(B2:D2)</f>
        <v>1423361</v>
      </c>
    </row>
    <row r="3" spans="1:5">
      <c r="A3" t="s">
        <v>4</v>
      </c>
      <c r="B3">
        <v>1254758</v>
      </c>
      <c r="C3">
        <v>210425</v>
      </c>
      <c r="D3">
        <v>431073</v>
      </c>
      <c r="E3">
        <f t="shared" ref="E3:E10" si="0">SUM(B3:D3)</f>
        <v>1896256</v>
      </c>
    </row>
    <row r="4" spans="1:5">
      <c r="A4" t="s">
        <v>5</v>
      </c>
      <c r="B4">
        <v>3851208</v>
      </c>
      <c r="C4">
        <v>636017</v>
      </c>
      <c r="D4">
        <v>1257547</v>
      </c>
      <c r="E4">
        <f t="shared" si="0"/>
        <v>5744772</v>
      </c>
    </row>
    <row r="5" spans="1:5">
      <c r="A5" t="s">
        <v>6</v>
      </c>
      <c r="B5">
        <v>1111458</v>
      </c>
      <c r="C5">
        <v>175314</v>
      </c>
      <c r="D5">
        <v>361204</v>
      </c>
      <c r="E5">
        <f t="shared" si="0"/>
        <v>1647976</v>
      </c>
    </row>
    <row r="6" spans="1:5">
      <c r="A6" t="s">
        <v>7</v>
      </c>
      <c r="B6">
        <v>3241906</v>
      </c>
      <c r="C6">
        <v>530959</v>
      </c>
      <c r="D6">
        <v>1073146</v>
      </c>
      <c r="E6">
        <f t="shared" si="0"/>
        <v>4846011</v>
      </c>
    </row>
    <row r="7" spans="1:5">
      <c r="A7" t="s">
        <v>8</v>
      </c>
      <c r="B7">
        <v>1467784</v>
      </c>
      <c r="C7">
        <v>243107</v>
      </c>
      <c r="D7">
        <v>484999</v>
      </c>
      <c r="E7">
        <f t="shared" si="0"/>
        <v>2195890</v>
      </c>
    </row>
    <row r="8" spans="1:5">
      <c r="A8" t="s">
        <v>9</v>
      </c>
      <c r="B8">
        <v>4396634</v>
      </c>
      <c r="C8">
        <v>755839</v>
      </c>
      <c r="D8">
        <v>1479298</v>
      </c>
      <c r="E8">
        <f t="shared" si="0"/>
        <v>6631771</v>
      </c>
    </row>
    <row r="9" spans="1:5">
      <c r="A9" t="s">
        <v>10</v>
      </c>
      <c r="B9">
        <v>914668</v>
      </c>
      <c r="C9">
        <v>155006</v>
      </c>
      <c r="D9">
        <v>316031</v>
      </c>
      <c r="E9">
        <f t="shared" si="0"/>
        <v>1385705</v>
      </c>
    </row>
    <row r="10" spans="1:5">
      <c r="A10" t="s">
        <v>11</v>
      </c>
      <c r="B10">
        <v>2814888</v>
      </c>
      <c r="C10">
        <v>460682</v>
      </c>
      <c r="D10">
        <v>916740</v>
      </c>
      <c r="E10">
        <f t="shared" si="0"/>
        <v>4192310</v>
      </c>
    </row>
    <row r="13" spans="1:5">
      <c r="B13">
        <v>21559853</v>
      </c>
      <c r="C13">
        <v>3636437</v>
      </c>
      <c r="D13">
        <v>7208564</v>
      </c>
      <c r="E13">
        <f t="shared" ref="E13" si="1">SUM(B13:D13)</f>
        <v>32404854</v>
      </c>
    </row>
    <row r="14" spans="1:5">
      <c r="B14" s="1">
        <f>B13/$E13</f>
        <v>0.66532788575439961</v>
      </c>
      <c r="C14" s="1">
        <f t="shared" ref="C14:D14" si="2">C13/$E13</f>
        <v>0.11221889782314712</v>
      </c>
      <c r="D14" s="1">
        <f t="shared" si="2"/>
        <v>0.22245321642245325</v>
      </c>
    </row>
    <row r="16" spans="1:5">
      <c r="A16" t="s">
        <v>0</v>
      </c>
    </row>
    <row r="17" spans="1:4">
      <c r="A17" t="s">
        <v>3</v>
      </c>
      <c r="B17" s="1">
        <f>B2/$E2</f>
        <v>0.66849028461507654</v>
      </c>
      <c r="C17" s="1">
        <f t="shared" ref="C17:D17" si="3">C2/$E2</f>
        <v>0.11215988073299746</v>
      </c>
      <c r="D17" s="1">
        <f t="shared" si="3"/>
        <v>0.21934983465192598</v>
      </c>
    </row>
    <row r="18" spans="1:4">
      <c r="A18" t="s">
        <v>4</v>
      </c>
      <c r="B18" s="1">
        <f t="shared" ref="B18:D18" si="4">B3/$E3</f>
        <v>0.66170285024806774</v>
      </c>
      <c r="C18" s="1">
        <f t="shared" si="4"/>
        <v>0.11096866667791691</v>
      </c>
      <c r="D18" s="1">
        <f t="shared" si="4"/>
        <v>0.22732848307401532</v>
      </c>
    </row>
    <row r="19" spans="1:4">
      <c r="A19" t="s">
        <v>5</v>
      </c>
      <c r="B19" s="1">
        <f t="shared" ref="B19:D19" si="5">B4/$E4</f>
        <v>0.67038482989403236</v>
      </c>
      <c r="C19" s="1">
        <f t="shared" si="5"/>
        <v>0.11071231373499245</v>
      </c>
      <c r="D19" s="1">
        <f t="shared" si="5"/>
        <v>0.2189028563709752</v>
      </c>
    </row>
    <row r="20" spans="1:4">
      <c r="A20" t="s">
        <v>6</v>
      </c>
      <c r="B20" s="1">
        <f t="shared" ref="B20:D20" si="6">B5/$E5</f>
        <v>0.67443821997407727</v>
      </c>
      <c r="C20" s="1">
        <f t="shared" si="6"/>
        <v>0.10638140361267397</v>
      </c>
      <c r="D20" s="1">
        <f t="shared" si="6"/>
        <v>0.21918037641324872</v>
      </c>
    </row>
    <row r="21" spans="1:4">
      <c r="A21" t="s">
        <v>7</v>
      </c>
      <c r="B21" s="1">
        <f t="shared" ref="B21:D21" si="7">B6/$E6</f>
        <v>0.66898444927178247</v>
      </c>
      <c r="C21" s="1">
        <f t="shared" si="7"/>
        <v>0.10956619784808577</v>
      </c>
      <c r="D21" s="1">
        <f t="shared" si="7"/>
        <v>0.22144935288013173</v>
      </c>
    </row>
    <row r="22" spans="1:4">
      <c r="A22" t="s">
        <v>8</v>
      </c>
      <c r="B22" s="1">
        <f t="shared" ref="B22:D22" si="8">B7/$E7</f>
        <v>0.66842328167622245</v>
      </c>
      <c r="C22" s="1">
        <f t="shared" si="8"/>
        <v>0.11071000824267153</v>
      </c>
      <c r="D22" s="1">
        <f t="shared" si="8"/>
        <v>0.22086671008110606</v>
      </c>
    </row>
    <row r="23" spans="1:4">
      <c r="A23" t="s">
        <v>9</v>
      </c>
      <c r="B23" s="1">
        <f t="shared" ref="B23:D23" si="9">B8/$E8</f>
        <v>0.6629652923781596</v>
      </c>
      <c r="C23" s="1">
        <f t="shared" si="9"/>
        <v>0.11397242154471257</v>
      </c>
      <c r="D23" s="1">
        <f t="shared" si="9"/>
        <v>0.2230622860771278</v>
      </c>
    </row>
    <row r="24" spans="1:4">
      <c r="A24" t="s">
        <v>10</v>
      </c>
      <c r="B24" s="1">
        <f t="shared" ref="B24:D24" si="10">B9/$E9</f>
        <v>0.66007411389870141</v>
      </c>
      <c r="C24" s="1">
        <f t="shared" si="10"/>
        <v>0.11186074958234256</v>
      </c>
      <c r="D24" s="1">
        <f t="shared" si="10"/>
        <v>0.22806513651895605</v>
      </c>
    </row>
    <row r="25" spans="1:4">
      <c r="A25" t="s">
        <v>11</v>
      </c>
      <c r="B25" s="1">
        <f t="shared" ref="B25:D25" si="11">B10/$E10</f>
        <v>0.6714408047114836</v>
      </c>
      <c r="C25" s="1">
        <f t="shared" si="11"/>
        <v>0.10988738905281337</v>
      </c>
      <c r="D25" s="1">
        <f t="shared" si="11"/>
        <v>0.21867180623570298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27868-DED1-FF43-924F-2FD028A3EBBE}">
  <dimension ref="A1:D27"/>
  <sheetViews>
    <sheetView workbookViewId="0">
      <selection activeCell="F13" sqref="F13"/>
    </sheetView>
  </sheetViews>
  <sheetFormatPr baseColWidth="10" defaultRowHeight="16"/>
  <cols>
    <col min="1" max="1" width="40.83203125" customWidth="1"/>
    <col min="2" max="2" width="11" bestFit="1" customWidth="1"/>
    <col min="3" max="3" width="11.1640625" bestFit="1" customWidth="1"/>
  </cols>
  <sheetData>
    <row r="1" spans="1:4">
      <c r="A1" t="s">
        <v>0</v>
      </c>
      <c r="B1" t="s">
        <v>1</v>
      </c>
      <c r="C1" t="s">
        <v>2</v>
      </c>
    </row>
    <row r="2" spans="1:4">
      <c r="A2" t="s">
        <v>3</v>
      </c>
      <c r="B2">
        <v>71325</v>
      </c>
      <c r="C2">
        <v>1352036</v>
      </c>
      <c r="D2">
        <f>SUM(B2:C2)</f>
        <v>1423361</v>
      </c>
    </row>
    <row r="3" spans="1:4">
      <c r="A3" t="s">
        <v>4</v>
      </c>
      <c r="B3">
        <v>12889</v>
      </c>
      <c r="C3">
        <v>1883367</v>
      </c>
      <c r="D3">
        <f t="shared" ref="D3:D10" si="0">SUM(B3:C3)</f>
        <v>1896256</v>
      </c>
    </row>
    <row r="4" spans="1:4">
      <c r="A4" t="s">
        <v>5</v>
      </c>
      <c r="B4">
        <v>44961</v>
      </c>
      <c r="C4">
        <v>5699811</v>
      </c>
      <c r="D4">
        <f t="shared" si="0"/>
        <v>5744772</v>
      </c>
    </row>
    <row r="5" spans="1:4">
      <c r="A5" t="s">
        <v>6</v>
      </c>
      <c r="B5">
        <v>34522</v>
      </c>
      <c r="C5">
        <v>1613454</v>
      </c>
      <c r="D5">
        <f t="shared" si="0"/>
        <v>1647976</v>
      </c>
    </row>
    <row r="6" spans="1:4">
      <c r="A6" t="s">
        <v>7</v>
      </c>
      <c r="B6">
        <v>107253</v>
      </c>
      <c r="C6">
        <v>4738763</v>
      </c>
      <c r="D6">
        <f t="shared" si="0"/>
        <v>4846016</v>
      </c>
    </row>
    <row r="7" spans="1:4">
      <c r="A7" t="s">
        <v>8</v>
      </c>
      <c r="B7">
        <v>14759</v>
      </c>
      <c r="C7">
        <v>2181131</v>
      </c>
      <c r="D7">
        <f t="shared" si="0"/>
        <v>2195890</v>
      </c>
    </row>
    <row r="8" spans="1:4">
      <c r="A8" t="s">
        <v>9</v>
      </c>
      <c r="B8">
        <v>44972</v>
      </c>
      <c r="C8">
        <v>6586799</v>
      </c>
      <c r="D8">
        <f t="shared" si="0"/>
        <v>6631771</v>
      </c>
    </row>
    <row r="9" spans="1:4">
      <c r="A9" t="s">
        <v>10</v>
      </c>
      <c r="B9">
        <v>10047</v>
      </c>
      <c r="C9">
        <v>1375658</v>
      </c>
      <c r="D9">
        <f t="shared" si="0"/>
        <v>1385705</v>
      </c>
    </row>
    <row r="10" spans="1:4">
      <c r="A10" t="s">
        <v>11</v>
      </c>
      <c r="B10">
        <v>34707</v>
      </c>
      <c r="C10">
        <v>4157603</v>
      </c>
      <c r="D10">
        <f t="shared" si="0"/>
        <v>4192310</v>
      </c>
    </row>
    <row r="13" spans="1:4">
      <c r="A13" t="s">
        <v>15</v>
      </c>
      <c r="B13">
        <v>634245</v>
      </c>
      <c r="C13">
        <v>31770614</v>
      </c>
      <c r="D13">
        <f>B13+C13</f>
        <v>32404859</v>
      </c>
    </row>
    <row r="14" spans="1:4">
      <c r="B14" s="3">
        <f>B13/D13</f>
        <v>1.9572527687900139E-2</v>
      </c>
      <c r="C14" s="3">
        <f>C13/D13</f>
        <v>0.98042747231209981</v>
      </c>
    </row>
    <row r="19" spans="1:3">
      <c r="A19" t="s">
        <v>3</v>
      </c>
      <c r="B19" s="2">
        <f>B2/$D2</f>
        <v>5.0110267177476409E-2</v>
      </c>
      <c r="C19" s="2">
        <f>C2/$D2</f>
        <v>0.94988973282252354</v>
      </c>
    </row>
    <row r="20" spans="1:3">
      <c r="A20" t="s">
        <v>4</v>
      </c>
      <c r="B20" s="2">
        <f t="shared" ref="B20:C20" si="1">B3/$D3</f>
        <v>6.7970780316581724E-3</v>
      </c>
      <c r="C20" s="2">
        <f t="shared" si="1"/>
        <v>0.99320292196834181</v>
      </c>
    </row>
    <row r="21" spans="1:3">
      <c r="A21" t="s">
        <v>5</v>
      </c>
      <c r="B21" s="2">
        <f t="shared" ref="B21:C21" si="2">B4/$D4</f>
        <v>7.8264202652429029E-3</v>
      </c>
      <c r="C21" s="2">
        <f t="shared" si="2"/>
        <v>0.99217357973475706</v>
      </c>
    </row>
    <row r="22" spans="1:3">
      <c r="A22" t="s">
        <v>6</v>
      </c>
      <c r="B22" s="2">
        <f t="shared" ref="B22:C22" si="3">B5/$D5</f>
        <v>2.0948120603698113E-2</v>
      </c>
      <c r="C22" s="2">
        <f t="shared" si="3"/>
        <v>0.97905187939630189</v>
      </c>
    </row>
    <row r="23" spans="1:3">
      <c r="A23" t="s">
        <v>7</v>
      </c>
      <c r="B23" s="2">
        <f t="shared" ref="B23:C23" si="4">B6/$D6</f>
        <v>2.2132200966732261E-2</v>
      </c>
      <c r="C23" s="2">
        <f t="shared" si="4"/>
        <v>0.9778677990332677</v>
      </c>
    </row>
    <row r="24" spans="1:3">
      <c r="A24" t="s">
        <v>8</v>
      </c>
      <c r="B24" s="2">
        <f t="shared" ref="B24:C24" si="5">B7/$D7</f>
        <v>6.721192773772821E-3</v>
      </c>
      <c r="C24" s="2">
        <f t="shared" si="5"/>
        <v>0.99327880722622719</v>
      </c>
    </row>
    <row r="25" spans="1:3">
      <c r="A25" t="s">
        <v>9</v>
      </c>
      <c r="B25" s="2">
        <f t="shared" ref="B25:C25" si="6">B8/$D8</f>
        <v>6.7812956750165224E-3</v>
      </c>
      <c r="C25" s="2">
        <f t="shared" si="6"/>
        <v>0.99321870432498349</v>
      </c>
    </row>
    <row r="26" spans="1:3">
      <c r="A26" t="s">
        <v>10</v>
      </c>
      <c r="B26" s="2">
        <f t="shared" ref="B26:C26" si="7">B9/$D9</f>
        <v>7.2504609566971323E-3</v>
      </c>
      <c r="C26" s="2">
        <f t="shared" si="7"/>
        <v>0.99274953904330288</v>
      </c>
    </row>
    <row r="27" spans="1:3">
      <c r="A27" t="s">
        <v>11</v>
      </c>
      <c r="B27" s="2">
        <f t="shared" ref="B27:C27" si="8">B10/$D10</f>
        <v>8.2787293878553835E-3</v>
      </c>
      <c r="C27" s="2">
        <f t="shared" si="8"/>
        <v>0.99172127061214466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0D2FD-5E70-BB49-9F01-E2CDA2DE265A}">
  <dimension ref="A1:G27"/>
  <sheetViews>
    <sheetView workbookViewId="0">
      <selection activeCell="H24" sqref="H24"/>
    </sheetView>
  </sheetViews>
  <sheetFormatPr baseColWidth="10" defaultRowHeight="16"/>
  <cols>
    <col min="1" max="1" width="36.1640625" bestFit="1" customWidth="1"/>
  </cols>
  <sheetData>
    <row r="1" spans="1:7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7">
      <c r="A2" t="s">
        <v>3</v>
      </c>
      <c r="B2">
        <v>7005</v>
      </c>
      <c r="C2">
        <v>34675</v>
      </c>
      <c r="D2">
        <v>1358325</v>
      </c>
      <c r="E2">
        <v>18621</v>
      </c>
      <c r="F2">
        <v>4735</v>
      </c>
      <c r="G2">
        <f>SUM(B2:F2)</f>
        <v>1423361</v>
      </c>
    </row>
    <row r="3" spans="1:7">
      <c r="A3" t="s">
        <v>4</v>
      </c>
      <c r="B3">
        <v>8910</v>
      </c>
      <c r="C3">
        <v>41211</v>
      </c>
      <c r="D3">
        <v>1815063</v>
      </c>
      <c r="E3">
        <v>25691</v>
      </c>
      <c r="F3">
        <v>5381</v>
      </c>
      <c r="G3">
        <f t="shared" ref="G3:G10" si="0">SUM(B3:F3)</f>
        <v>1896256</v>
      </c>
    </row>
    <row r="4" spans="1:7">
      <c r="A4" t="s">
        <v>5</v>
      </c>
      <c r="B4">
        <v>25489</v>
      </c>
      <c r="C4">
        <v>127660</v>
      </c>
      <c r="D4">
        <v>5497499</v>
      </c>
      <c r="E4">
        <v>78281</v>
      </c>
      <c r="F4">
        <v>15843</v>
      </c>
      <c r="G4">
        <f t="shared" si="0"/>
        <v>5744772</v>
      </c>
    </row>
    <row r="5" spans="1:7">
      <c r="A5" t="s">
        <v>6</v>
      </c>
      <c r="B5">
        <v>7736</v>
      </c>
      <c r="C5">
        <v>37139</v>
      </c>
      <c r="D5">
        <v>1576029</v>
      </c>
      <c r="E5">
        <v>21944</v>
      </c>
      <c r="F5">
        <v>5128</v>
      </c>
      <c r="G5">
        <f t="shared" si="0"/>
        <v>1647976</v>
      </c>
    </row>
    <row r="6" spans="1:7">
      <c r="A6" t="s">
        <v>7</v>
      </c>
      <c r="B6">
        <v>21087</v>
      </c>
      <c r="C6">
        <v>115908</v>
      </c>
      <c r="D6">
        <v>4627640</v>
      </c>
      <c r="E6">
        <v>67126</v>
      </c>
      <c r="F6">
        <v>14255</v>
      </c>
      <c r="G6">
        <f t="shared" si="0"/>
        <v>4846016</v>
      </c>
    </row>
    <row r="7" spans="1:7">
      <c r="A7" t="s">
        <v>8</v>
      </c>
      <c r="B7">
        <v>9745</v>
      </c>
      <c r="C7">
        <v>47952</v>
      </c>
      <c r="D7">
        <v>2103648</v>
      </c>
      <c r="E7">
        <v>28411</v>
      </c>
      <c r="F7">
        <v>6134</v>
      </c>
      <c r="G7">
        <f t="shared" si="0"/>
        <v>2195890</v>
      </c>
    </row>
    <row r="8" spans="1:7">
      <c r="A8" t="s">
        <v>9</v>
      </c>
      <c r="B8">
        <v>29278</v>
      </c>
      <c r="C8">
        <v>145279</v>
      </c>
      <c r="D8">
        <v>6351991</v>
      </c>
      <c r="E8">
        <v>84435</v>
      </c>
      <c r="F8">
        <v>20788</v>
      </c>
      <c r="G8">
        <f t="shared" si="0"/>
        <v>6631771</v>
      </c>
    </row>
    <row r="9" spans="1:7">
      <c r="A9" t="s">
        <v>10</v>
      </c>
      <c r="B9">
        <v>5916</v>
      </c>
      <c r="C9">
        <v>31388</v>
      </c>
      <c r="D9">
        <v>1323945</v>
      </c>
      <c r="E9">
        <v>20247</v>
      </c>
      <c r="F9">
        <v>4209</v>
      </c>
      <c r="G9">
        <f t="shared" si="0"/>
        <v>1385705</v>
      </c>
    </row>
    <row r="10" spans="1:7">
      <c r="A10" t="s">
        <v>11</v>
      </c>
      <c r="B10">
        <v>19667</v>
      </c>
      <c r="C10">
        <v>96518</v>
      </c>
      <c r="D10">
        <v>4006909</v>
      </c>
      <c r="E10">
        <v>56194</v>
      </c>
      <c r="F10">
        <v>13022</v>
      </c>
      <c r="G10">
        <f t="shared" si="0"/>
        <v>4192310</v>
      </c>
    </row>
    <row r="14" spans="1:7">
      <c r="B14">
        <v>153696</v>
      </c>
      <c r="C14">
        <v>708927</v>
      </c>
      <c r="D14">
        <v>31020718</v>
      </c>
      <c r="E14">
        <v>423802</v>
      </c>
      <c r="F14">
        <v>97716</v>
      </c>
      <c r="G14">
        <f>SUM(B14:F14)</f>
        <v>32404859</v>
      </c>
    </row>
    <row r="15" spans="1:7">
      <c r="B15" s="1">
        <f>B14/$G14</f>
        <v>4.742992401232173E-3</v>
      </c>
      <c r="C15" s="1">
        <f t="shared" ref="C15:F15" si="1">C14/$G14</f>
        <v>2.1877182060875501E-2</v>
      </c>
      <c r="D15" s="1">
        <f t="shared" si="1"/>
        <v>0.95728600454641699</v>
      </c>
      <c r="E15" s="1">
        <f t="shared" si="1"/>
        <v>1.3078347293533972E-2</v>
      </c>
      <c r="F15" s="1">
        <f t="shared" si="1"/>
        <v>3.0154736979414107E-3</v>
      </c>
    </row>
    <row r="16" spans="1:7">
      <c r="B16" s="1"/>
      <c r="C16" s="1"/>
      <c r="D16" s="1"/>
      <c r="E16" s="1"/>
      <c r="F16" s="1"/>
    </row>
    <row r="17" spans="1:6">
      <c r="B17" s="1"/>
      <c r="C17" s="1"/>
      <c r="D17" s="1"/>
      <c r="E17" s="1"/>
      <c r="F17" s="1"/>
    </row>
    <row r="18" spans="1:6">
      <c r="A18" t="s">
        <v>0</v>
      </c>
      <c r="B18" s="1"/>
      <c r="C18" s="1"/>
      <c r="D18" s="1"/>
      <c r="E18" s="1"/>
      <c r="F18" s="1"/>
    </row>
    <row r="19" spans="1:6">
      <c r="A19" t="s">
        <v>3</v>
      </c>
      <c r="B19" s="1">
        <f>B2/$G2</f>
        <v>4.9214500046017842E-3</v>
      </c>
      <c r="C19" s="1">
        <f t="shared" ref="C19:F19" si="2">C2/$G2</f>
        <v>2.4361353163392843E-2</v>
      </c>
      <c r="D19" s="1">
        <f t="shared" si="2"/>
        <v>0.95430814810859643</v>
      </c>
      <c r="E19" s="1">
        <f t="shared" si="2"/>
        <v>1.308241549403138E-2</v>
      </c>
      <c r="F19" s="1">
        <f t="shared" si="2"/>
        <v>3.3266332293775086E-3</v>
      </c>
    </row>
    <row r="20" spans="1:6">
      <c r="A20" t="s">
        <v>4</v>
      </c>
      <c r="B20" s="1">
        <f t="shared" ref="B20:F20" si="3">B3/$G3</f>
        <v>4.6987326605690367E-3</v>
      </c>
      <c r="C20" s="1">
        <f t="shared" si="3"/>
        <v>2.1732825103783455E-2</v>
      </c>
      <c r="D20" s="1">
        <f t="shared" si="3"/>
        <v>0.95718246903371695</v>
      </c>
      <c r="E20" s="1">
        <f t="shared" si="3"/>
        <v>1.354827618211887E-2</v>
      </c>
      <c r="F20" s="1">
        <f t="shared" si="3"/>
        <v>2.8376970198116711E-3</v>
      </c>
    </row>
    <row r="21" spans="1:6">
      <c r="A21" t="s">
        <v>5</v>
      </c>
      <c r="B21" s="1">
        <f t="shared" ref="B21:F21" si="4">B4/$G4</f>
        <v>4.4369036752024277E-3</v>
      </c>
      <c r="C21" s="1">
        <f t="shared" si="4"/>
        <v>2.2221943708122794E-2</v>
      </c>
      <c r="D21" s="1">
        <f t="shared" si="4"/>
        <v>0.95695686443256578</v>
      </c>
      <c r="E21" s="1">
        <f t="shared" si="4"/>
        <v>1.3626476385833938E-2</v>
      </c>
      <c r="F21" s="1">
        <f t="shared" si="4"/>
        <v>2.7578117982750231E-3</v>
      </c>
    </row>
    <row r="22" spans="1:6">
      <c r="A22" t="s">
        <v>6</v>
      </c>
      <c r="B22" s="1">
        <f t="shared" ref="B22:F22" si="5">B5/$G5</f>
        <v>4.6942431200454379E-3</v>
      </c>
      <c r="C22" s="1">
        <f t="shared" si="5"/>
        <v>2.2536129166929614E-2</v>
      </c>
      <c r="D22" s="1">
        <f t="shared" si="5"/>
        <v>0.95634220401267978</v>
      </c>
      <c r="E22" s="1">
        <f t="shared" si="5"/>
        <v>1.3315727898949985E-2</v>
      </c>
      <c r="F22" s="1">
        <f t="shared" si="5"/>
        <v>3.1116958013951658E-3</v>
      </c>
    </row>
    <row r="23" spans="1:6">
      <c r="A23" t="s">
        <v>7</v>
      </c>
      <c r="B23" s="1">
        <f t="shared" ref="B23:F23" si="6">B6/$G6</f>
        <v>4.3514094877111428E-3</v>
      </c>
      <c r="C23" s="1">
        <f t="shared" si="6"/>
        <v>2.3918204149552952E-2</v>
      </c>
      <c r="D23" s="1">
        <f t="shared" si="6"/>
        <v>0.95493700392239733</v>
      </c>
      <c r="E23" s="1">
        <f t="shared" si="6"/>
        <v>1.38517908318916E-2</v>
      </c>
      <c r="F23" s="1">
        <f t="shared" si="6"/>
        <v>2.9415916084470214E-3</v>
      </c>
    </row>
    <row r="24" spans="1:6">
      <c r="A24" t="s">
        <v>8</v>
      </c>
      <c r="B24" s="1">
        <f t="shared" ref="B24:F24" si="7">B7/$G7</f>
        <v>4.4378361393330266E-3</v>
      </c>
      <c r="C24" s="1">
        <f t="shared" si="7"/>
        <v>2.1837159420553854E-2</v>
      </c>
      <c r="D24" s="1">
        <f t="shared" si="7"/>
        <v>0.95799334210730047</v>
      </c>
      <c r="E24" s="1">
        <f t="shared" si="7"/>
        <v>1.293826193479637E-2</v>
      </c>
      <c r="F24" s="1">
        <f t="shared" si="7"/>
        <v>2.7934003980162941E-3</v>
      </c>
    </row>
    <row r="25" spans="1:6">
      <c r="A25" t="s">
        <v>9</v>
      </c>
      <c r="B25" s="1">
        <f t="shared" ref="B25:F25" si="8">B8/$G8</f>
        <v>4.4148086536763709E-3</v>
      </c>
      <c r="C25" s="1">
        <f t="shared" si="8"/>
        <v>2.1906516373982155E-2</v>
      </c>
      <c r="D25" s="1">
        <f t="shared" si="8"/>
        <v>0.95781217415378184</v>
      </c>
      <c r="E25" s="1">
        <f t="shared" si="8"/>
        <v>1.2731893185093393E-2</v>
      </c>
      <c r="F25" s="1">
        <f t="shared" si="8"/>
        <v>3.1346076334662341E-3</v>
      </c>
    </row>
    <row r="26" spans="1:6">
      <c r="A26" t="s">
        <v>10</v>
      </c>
      <c r="B26" s="1">
        <f t="shared" ref="B26:F27" si="9">B9/$G9</f>
        <v>4.2693069592734381E-3</v>
      </c>
      <c r="C26" s="1">
        <f t="shared" si="9"/>
        <v>2.2651285807585308E-2</v>
      </c>
      <c r="D26" s="1">
        <f t="shared" si="9"/>
        <v>0.9554306291743192</v>
      </c>
      <c r="E26" s="1">
        <f t="shared" si="9"/>
        <v>1.4611335024409958E-2</v>
      </c>
      <c r="F26" s="1">
        <f t="shared" si="9"/>
        <v>3.0374430344120864E-3</v>
      </c>
    </row>
    <row r="27" spans="1:6">
      <c r="A27" t="s">
        <v>11</v>
      </c>
      <c r="B27" s="1">
        <f t="shared" si="9"/>
        <v>4.6912084268577467E-3</v>
      </c>
      <c r="C27" s="1">
        <f t="shared" si="9"/>
        <v>2.3022629528827783E-2</v>
      </c>
      <c r="D27" s="1">
        <f t="shared" si="9"/>
        <v>0.95577593260040405</v>
      </c>
      <c r="E27" s="1">
        <f t="shared" si="9"/>
        <v>1.3404066016110449E-2</v>
      </c>
      <c r="F27" s="1">
        <f>F10/$G10</f>
        <v>3.1061634277999481E-3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36B61-2C4E-9643-90E9-8CB4053449EF}">
  <dimension ref="A1:W28"/>
  <sheetViews>
    <sheetView topLeftCell="F1" workbookViewId="0">
      <selection activeCell="V18" sqref="V18"/>
    </sheetView>
  </sheetViews>
  <sheetFormatPr baseColWidth="10" defaultRowHeight="16"/>
  <cols>
    <col min="1" max="1" width="36.1640625" bestFit="1" customWidth="1"/>
  </cols>
  <sheetData>
    <row r="1" spans="1:2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</row>
    <row r="2" spans="1:23">
      <c r="A2" t="s">
        <v>3</v>
      </c>
      <c r="B2">
        <v>98768</v>
      </c>
      <c r="C2">
        <v>1448</v>
      </c>
      <c r="D2">
        <v>52350</v>
      </c>
      <c r="E2">
        <v>420601</v>
      </c>
      <c r="F2">
        <v>7005</v>
      </c>
      <c r="G2">
        <v>12445</v>
      </c>
      <c r="H2">
        <v>111788</v>
      </c>
      <c r="I2">
        <v>4735</v>
      </c>
      <c r="J2">
        <v>39283</v>
      </c>
      <c r="K2">
        <v>1313</v>
      </c>
      <c r="L2">
        <v>19061</v>
      </c>
      <c r="M2">
        <v>34675</v>
      </c>
      <c r="N2">
        <v>84171</v>
      </c>
      <c r="O2">
        <v>30293</v>
      </c>
      <c r="P2">
        <v>49342</v>
      </c>
      <c r="Q2">
        <v>245427</v>
      </c>
      <c r="R2">
        <v>32270</v>
      </c>
      <c r="S2">
        <v>18621</v>
      </c>
      <c r="T2">
        <v>109933</v>
      </c>
      <c r="U2">
        <v>46732</v>
      </c>
      <c r="V2">
        <v>3100</v>
      </c>
      <c r="W2">
        <f>SUM(B2:V2)</f>
        <v>1423361</v>
      </c>
    </row>
    <row r="3" spans="1:23">
      <c r="A3" t="s">
        <v>4</v>
      </c>
      <c r="B3">
        <v>130159</v>
      </c>
      <c r="C3">
        <v>2186</v>
      </c>
      <c r="D3">
        <v>70855</v>
      </c>
      <c r="E3">
        <v>565150</v>
      </c>
      <c r="F3">
        <v>8910</v>
      </c>
      <c r="G3">
        <v>16241</v>
      </c>
      <c r="H3">
        <v>154950</v>
      </c>
      <c r="I3">
        <v>5381</v>
      </c>
      <c r="J3">
        <v>50253</v>
      </c>
      <c r="K3">
        <v>2010</v>
      </c>
      <c r="L3">
        <v>26486</v>
      </c>
      <c r="M3">
        <v>41211</v>
      </c>
      <c r="N3">
        <v>108511</v>
      </c>
      <c r="O3">
        <v>39989</v>
      </c>
      <c r="P3">
        <v>63424</v>
      </c>
      <c r="Q3">
        <v>317472</v>
      </c>
      <c r="R3">
        <v>41286</v>
      </c>
      <c r="S3">
        <v>25691</v>
      </c>
      <c r="T3">
        <v>159347</v>
      </c>
      <c r="U3">
        <v>62566</v>
      </c>
      <c r="V3">
        <v>4178</v>
      </c>
      <c r="W3">
        <f t="shared" ref="W3:W10" si="0">SUM(B3:V3)</f>
        <v>1896256</v>
      </c>
    </row>
    <row r="4" spans="1:23">
      <c r="A4" t="s">
        <v>5</v>
      </c>
      <c r="B4">
        <v>392823</v>
      </c>
      <c r="C4">
        <v>6109</v>
      </c>
      <c r="D4">
        <v>206522</v>
      </c>
      <c r="E4">
        <v>1709612</v>
      </c>
      <c r="F4">
        <v>25489</v>
      </c>
      <c r="G4">
        <v>48261</v>
      </c>
      <c r="H4">
        <v>461153</v>
      </c>
      <c r="I4">
        <v>15843</v>
      </c>
      <c r="J4">
        <v>155069</v>
      </c>
      <c r="K4">
        <v>6313</v>
      </c>
      <c r="L4">
        <v>79714</v>
      </c>
      <c r="M4">
        <v>127660</v>
      </c>
      <c r="N4">
        <v>334848</v>
      </c>
      <c r="O4">
        <v>121902</v>
      </c>
      <c r="P4">
        <v>189474</v>
      </c>
      <c r="Q4">
        <v>969253</v>
      </c>
      <c r="R4">
        <v>129137</v>
      </c>
      <c r="S4">
        <v>78281</v>
      </c>
      <c r="T4">
        <v>489580</v>
      </c>
      <c r="U4">
        <v>185575</v>
      </c>
      <c r="V4">
        <v>12154</v>
      </c>
      <c r="W4">
        <f t="shared" si="0"/>
        <v>5744772</v>
      </c>
    </row>
    <row r="5" spans="1:23">
      <c r="A5" t="s">
        <v>6</v>
      </c>
      <c r="B5">
        <v>115897</v>
      </c>
      <c r="C5">
        <v>1789</v>
      </c>
      <c r="D5">
        <v>61037</v>
      </c>
      <c r="E5">
        <v>494631</v>
      </c>
      <c r="F5">
        <v>7736</v>
      </c>
      <c r="G5">
        <v>14187</v>
      </c>
      <c r="H5">
        <v>132075</v>
      </c>
      <c r="I5">
        <v>5128</v>
      </c>
      <c r="J5">
        <v>45121</v>
      </c>
      <c r="K5">
        <v>1591</v>
      </c>
      <c r="L5">
        <v>22741</v>
      </c>
      <c r="M5">
        <v>37139</v>
      </c>
      <c r="N5">
        <v>97273</v>
      </c>
      <c r="O5">
        <v>34001</v>
      </c>
      <c r="P5">
        <v>55094</v>
      </c>
      <c r="Q5">
        <v>278030</v>
      </c>
      <c r="R5">
        <v>36048</v>
      </c>
      <c r="S5">
        <v>21944</v>
      </c>
      <c r="T5">
        <v>129033</v>
      </c>
      <c r="U5">
        <v>54158</v>
      </c>
      <c r="V5">
        <v>3323</v>
      </c>
      <c r="W5">
        <f t="shared" si="0"/>
        <v>1647976</v>
      </c>
    </row>
    <row r="6" spans="1:23">
      <c r="A6" t="s">
        <v>7</v>
      </c>
      <c r="B6">
        <v>339528</v>
      </c>
      <c r="C6">
        <v>5422</v>
      </c>
      <c r="D6">
        <v>180096</v>
      </c>
      <c r="E6">
        <v>1451260</v>
      </c>
      <c r="F6">
        <v>21087</v>
      </c>
      <c r="G6">
        <v>40777</v>
      </c>
      <c r="H6">
        <v>383797</v>
      </c>
      <c r="I6">
        <v>14255</v>
      </c>
      <c r="J6">
        <v>135065</v>
      </c>
      <c r="K6">
        <v>4903</v>
      </c>
      <c r="L6">
        <v>66921</v>
      </c>
      <c r="M6">
        <v>115908</v>
      </c>
      <c r="N6">
        <v>287505</v>
      </c>
      <c r="O6">
        <v>101453</v>
      </c>
      <c r="P6">
        <v>168498</v>
      </c>
      <c r="Q6">
        <v>815117</v>
      </c>
      <c r="R6">
        <v>108020</v>
      </c>
      <c r="S6">
        <v>67126</v>
      </c>
      <c r="T6">
        <v>371659</v>
      </c>
      <c r="U6">
        <v>156984</v>
      </c>
      <c r="V6">
        <v>10635</v>
      </c>
      <c r="W6">
        <f t="shared" si="0"/>
        <v>4846016</v>
      </c>
    </row>
    <row r="7" spans="1:23">
      <c r="A7" t="s">
        <v>8</v>
      </c>
      <c r="B7">
        <v>151811</v>
      </c>
      <c r="C7">
        <v>2432</v>
      </c>
      <c r="D7">
        <v>79162</v>
      </c>
      <c r="E7">
        <v>645505</v>
      </c>
      <c r="F7">
        <v>9745</v>
      </c>
      <c r="G7">
        <v>18128</v>
      </c>
      <c r="H7">
        <v>181605</v>
      </c>
      <c r="I7">
        <v>6134</v>
      </c>
      <c r="J7">
        <v>58810</v>
      </c>
      <c r="K7">
        <v>2233</v>
      </c>
      <c r="L7">
        <v>30238</v>
      </c>
      <c r="M7">
        <v>47952</v>
      </c>
      <c r="N7">
        <v>126268</v>
      </c>
      <c r="O7">
        <v>47566</v>
      </c>
      <c r="P7">
        <v>71602</v>
      </c>
      <c r="Q7">
        <v>365671</v>
      </c>
      <c r="R7">
        <v>48299</v>
      </c>
      <c r="S7">
        <v>28411</v>
      </c>
      <c r="T7">
        <v>197734</v>
      </c>
      <c r="U7">
        <v>72304</v>
      </c>
      <c r="V7">
        <v>4280</v>
      </c>
      <c r="W7">
        <f t="shared" si="0"/>
        <v>2195890</v>
      </c>
    </row>
    <row r="8" spans="1:23">
      <c r="A8" t="s">
        <v>9</v>
      </c>
      <c r="B8">
        <v>457278</v>
      </c>
      <c r="C8">
        <v>7351</v>
      </c>
      <c r="D8">
        <v>236672</v>
      </c>
      <c r="E8">
        <v>1938532</v>
      </c>
      <c r="F8">
        <v>29278</v>
      </c>
      <c r="G8">
        <v>54751</v>
      </c>
      <c r="H8">
        <v>557847</v>
      </c>
      <c r="I8">
        <v>20788</v>
      </c>
      <c r="J8">
        <v>177364</v>
      </c>
      <c r="K8">
        <v>7343</v>
      </c>
      <c r="L8">
        <v>91205</v>
      </c>
      <c r="M8">
        <v>145279</v>
      </c>
      <c r="N8">
        <v>383073</v>
      </c>
      <c r="O8">
        <v>142857</v>
      </c>
      <c r="P8">
        <v>216671</v>
      </c>
      <c r="Q8">
        <v>1093783</v>
      </c>
      <c r="R8">
        <v>152246</v>
      </c>
      <c r="S8">
        <v>84435</v>
      </c>
      <c r="T8">
        <v>606412</v>
      </c>
      <c r="U8">
        <v>214455</v>
      </c>
      <c r="V8">
        <v>14151</v>
      </c>
      <c r="W8">
        <f t="shared" si="0"/>
        <v>6631771</v>
      </c>
    </row>
    <row r="9" spans="1:23">
      <c r="A9" t="s">
        <v>10</v>
      </c>
      <c r="B9">
        <v>93495</v>
      </c>
      <c r="C9">
        <v>1534</v>
      </c>
      <c r="D9">
        <v>50461</v>
      </c>
      <c r="E9">
        <v>413057</v>
      </c>
      <c r="F9">
        <v>5916</v>
      </c>
      <c r="G9">
        <v>11925</v>
      </c>
      <c r="H9">
        <v>112201</v>
      </c>
      <c r="I9">
        <v>4209</v>
      </c>
      <c r="J9">
        <v>38171</v>
      </c>
      <c r="K9">
        <v>1380</v>
      </c>
      <c r="L9">
        <v>19045</v>
      </c>
      <c r="M9">
        <v>31388</v>
      </c>
      <c r="N9">
        <v>81171</v>
      </c>
      <c r="O9">
        <v>29377</v>
      </c>
      <c r="P9">
        <v>46673</v>
      </c>
      <c r="Q9">
        <v>231837</v>
      </c>
      <c r="R9">
        <v>30550</v>
      </c>
      <c r="S9">
        <v>20247</v>
      </c>
      <c r="T9">
        <v>114812</v>
      </c>
      <c r="U9">
        <v>45104</v>
      </c>
      <c r="V9">
        <v>3152</v>
      </c>
      <c r="W9">
        <f t="shared" si="0"/>
        <v>1385705</v>
      </c>
    </row>
    <row r="10" spans="1:23">
      <c r="A10" t="s">
        <v>11</v>
      </c>
      <c r="B10">
        <v>292018</v>
      </c>
      <c r="C10">
        <v>4849</v>
      </c>
      <c r="D10">
        <v>152880</v>
      </c>
      <c r="E10">
        <v>1244050</v>
      </c>
      <c r="F10">
        <v>19667</v>
      </c>
      <c r="G10">
        <v>35623</v>
      </c>
      <c r="H10">
        <v>329922</v>
      </c>
      <c r="I10">
        <v>13022</v>
      </c>
      <c r="J10">
        <v>115621</v>
      </c>
      <c r="K10">
        <v>4617</v>
      </c>
      <c r="L10">
        <v>56994</v>
      </c>
      <c r="M10">
        <v>96518</v>
      </c>
      <c r="N10">
        <v>245581</v>
      </c>
      <c r="O10">
        <v>90678</v>
      </c>
      <c r="P10">
        <v>143441</v>
      </c>
      <c r="Q10">
        <v>708753</v>
      </c>
      <c r="R10">
        <v>92988</v>
      </c>
      <c r="S10">
        <v>56194</v>
      </c>
      <c r="T10">
        <v>343137</v>
      </c>
      <c r="U10">
        <v>136440</v>
      </c>
      <c r="V10">
        <v>9317</v>
      </c>
      <c r="W10">
        <f t="shared" si="0"/>
        <v>4192310</v>
      </c>
    </row>
    <row r="19" spans="1:22">
      <c r="A19" t="s">
        <v>0</v>
      </c>
    </row>
    <row r="20" spans="1:22">
      <c r="A20" t="s">
        <v>3</v>
      </c>
      <c r="B20" s="4">
        <f>B2/$W2</f>
        <v>6.9390688658745037E-2</v>
      </c>
      <c r="C20" s="4">
        <f t="shared" ref="C20:V28" si="1">C2/$W2</f>
        <v>1.0173104363545159E-3</v>
      </c>
      <c r="D20" s="4">
        <f t="shared" si="1"/>
        <v>3.6779144574004767E-2</v>
      </c>
      <c r="E20" s="4">
        <f t="shared" si="1"/>
        <v>0.2954984715753769</v>
      </c>
      <c r="F20" s="4">
        <f t="shared" si="1"/>
        <v>4.9214500046017842E-3</v>
      </c>
      <c r="G20" s="4">
        <f t="shared" si="1"/>
        <v>8.7433897654916777E-3</v>
      </c>
      <c r="H20" s="4">
        <f t="shared" si="1"/>
        <v>7.8538051836463132E-2</v>
      </c>
      <c r="I20" s="4">
        <f t="shared" si="1"/>
        <v>3.3266332293775086E-3</v>
      </c>
      <c r="J20" s="4">
        <f t="shared" si="1"/>
        <v>2.7598760960852519E-2</v>
      </c>
      <c r="K20" s="4">
        <f t="shared" si="1"/>
        <v>9.2246450478831446E-4</v>
      </c>
      <c r="L20" s="4">
        <f t="shared" si="1"/>
        <v>1.3391542974691592E-2</v>
      </c>
      <c r="M20" s="4">
        <f t="shared" si="1"/>
        <v>2.4361353163392843E-2</v>
      </c>
      <c r="N20" s="4">
        <f t="shared" si="1"/>
        <v>5.9135384487842509E-2</v>
      </c>
      <c r="O20" s="4">
        <f t="shared" si="1"/>
        <v>2.1282724480999549E-2</v>
      </c>
      <c r="P20" s="4">
        <f t="shared" si="1"/>
        <v>3.4665836706218589E-2</v>
      </c>
      <c r="Q20" s="4">
        <f t="shared" si="1"/>
        <v>0.17242779589998602</v>
      </c>
      <c r="R20" s="4">
        <f t="shared" si="1"/>
        <v>2.2671690456602365E-2</v>
      </c>
      <c r="S20" s="4">
        <f t="shared" si="1"/>
        <v>1.308241549403138E-2</v>
      </c>
      <c r="T20" s="4">
        <f t="shared" si="1"/>
        <v>7.7234798480497927E-2</v>
      </c>
      <c r="U20" s="4">
        <f t="shared" si="1"/>
        <v>3.2832148695938694E-2</v>
      </c>
      <c r="V20" s="4">
        <f t="shared" si="1"/>
        <v>2.1779436137424027E-3</v>
      </c>
    </row>
    <row r="21" spans="1:22">
      <c r="A21" t="s">
        <v>4</v>
      </c>
      <c r="B21" s="4">
        <f t="shared" ref="B21:Q28" si="2">B3/$W3</f>
        <v>6.8639993756117318E-2</v>
      </c>
      <c r="C21" s="4">
        <f t="shared" si="2"/>
        <v>1.1527979344561072E-3</v>
      </c>
      <c r="D21" s="4">
        <f t="shared" si="2"/>
        <v>3.736573542812785E-2</v>
      </c>
      <c r="E21" s="4">
        <f t="shared" si="2"/>
        <v>0.29803465354888792</v>
      </c>
      <c r="F21" s="4">
        <f t="shared" si="2"/>
        <v>4.6987326605690367E-3</v>
      </c>
      <c r="G21" s="4">
        <f t="shared" si="2"/>
        <v>8.5647718451517096E-3</v>
      </c>
      <c r="H21" s="4">
        <f t="shared" si="2"/>
        <v>8.1713650477572647E-2</v>
      </c>
      <c r="I21" s="4">
        <f t="shared" si="2"/>
        <v>2.8376970198116711E-3</v>
      </c>
      <c r="J21" s="4">
        <f t="shared" si="2"/>
        <v>2.6501168618583145E-2</v>
      </c>
      <c r="K21" s="4">
        <f t="shared" si="2"/>
        <v>1.0599834621485707E-3</v>
      </c>
      <c r="L21" s="4">
        <f t="shared" si="2"/>
        <v>1.3967523372371662E-2</v>
      </c>
      <c r="M21" s="4">
        <f t="shared" si="2"/>
        <v>2.1732825103783455E-2</v>
      </c>
      <c r="N21" s="4">
        <f t="shared" si="2"/>
        <v>5.7223813662290325E-2</v>
      </c>
      <c r="O21" s="4">
        <f t="shared" si="2"/>
        <v>2.1088397347193626E-2</v>
      </c>
      <c r="P21" s="4">
        <f t="shared" si="2"/>
        <v>3.3446960747915894E-2</v>
      </c>
      <c r="Q21" s="4">
        <f t="shared" si="2"/>
        <v>0.16742043268419454</v>
      </c>
      <c r="R21" s="4">
        <f t="shared" si="1"/>
        <v>2.1772376725505416E-2</v>
      </c>
      <c r="S21" s="4">
        <f t="shared" si="1"/>
        <v>1.354827618211887E-2</v>
      </c>
      <c r="T21" s="4">
        <f t="shared" si="1"/>
        <v>8.4032430220392182E-2</v>
      </c>
      <c r="U21" s="4">
        <f t="shared" si="1"/>
        <v>3.2994490195416649E-2</v>
      </c>
      <c r="V21" s="4">
        <f t="shared" si="1"/>
        <v>2.2032890073914071E-3</v>
      </c>
    </row>
    <row r="22" spans="1:22">
      <c r="A22" t="s">
        <v>5</v>
      </c>
      <c r="B22" s="4">
        <f t="shared" si="2"/>
        <v>6.8379215049787875E-2</v>
      </c>
      <c r="C22" s="4">
        <f t="shared" si="1"/>
        <v>1.0634016458790706E-3</v>
      </c>
      <c r="D22" s="4">
        <f t="shared" si="1"/>
        <v>3.5949555526311572E-2</v>
      </c>
      <c r="E22" s="4">
        <f t="shared" si="1"/>
        <v>0.29759440409471427</v>
      </c>
      <c r="F22" s="4">
        <f t="shared" si="1"/>
        <v>4.4369036752024277E-3</v>
      </c>
      <c r="G22" s="4">
        <f t="shared" si="1"/>
        <v>8.4008555953134431E-3</v>
      </c>
      <c r="H22" s="4">
        <f t="shared" si="1"/>
        <v>8.0273507808490921E-2</v>
      </c>
      <c r="I22" s="4">
        <f t="shared" si="1"/>
        <v>2.7578117982750231E-3</v>
      </c>
      <c r="J22" s="4">
        <f t="shared" si="1"/>
        <v>2.6993064302638991E-2</v>
      </c>
      <c r="K22" s="4">
        <f t="shared" si="1"/>
        <v>1.0989121935561586E-3</v>
      </c>
      <c r="L22" s="4">
        <f t="shared" si="1"/>
        <v>1.3875920576134265E-2</v>
      </c>
      <c r="M22" s="4">
        <f t="shared" si="1"/>
        <v>2.2221943708122794E-2</v>
      </c>
      <c r="N22" s="4">
        <f t="shared" si="1"/>
        <v>5.8287430728321335E-2</v>
      </c>
      <c r="O22" s="4">
        <f t="shared" si="1"/>
        <v>2.1219641092805771E-2</v>
      </c>
      <c r="P22" s="4">
        <f t="shared" si="1"/>
        <v>3.2981987796904734E-2</v>
      </c>
      <c r="Q22" s="4">
        <f t="shared" si="1"/>
        <v>0.16871914150813994</v>
      </c>
      <c r="R22" s="4">
        <f t="shared" si="1"/>
        <v>2.2479047036157395E-2</v>
      </c>
      <c r="S22" s="4">
        <f t="shared" si="1"/>
        <v>1.3626476385833938E-2</v>
      </c>
      <c r="T22" s="4">
        <f t="shared" si="1"/>
        <v>8.5221832998768274E-2</v>
      </c>
      <c r="U22" s="4">
        <f t="shared" si="1"/>
        <v>3.2303283750860785E-2</v>
      </c>
      <c r="V22" s="4">
        <f t="shared" si="1"/>
        <v>2.1156627277810155E-3</v>
      </c>
    </row>
    <row r="23" spans="1:22">
      <c r="A23" t="s">
        <v>6</v>
      </c>
      <c r="B23" s="4">
        <f t="shared" si="2"/>
        <v>7.0326873692335326E-2</v>
      </c>
      <c r="C23" s="4">
        <f t="shared" si="1"/>
        <v>1.085574061758181E-3</v>
      </c>
      <c r="D23" s="4">
        <f t="shared" si="1"/>
        <v>3.7037553944960361E-2</v>
      </c>
      <c r="E23" s="4">
        <f t="shared" si="1"/>
        <v>0.3001445409399166</v>
      </c>
      <c r="F23" s="4">
        <f t="shared" si="1"/>
        <v>4.6942431200454379E-3</v>
      </c>
      <c r="G23" s="4">
        <f t="shared" si="1"/>
        <v>8.6087418748816737E-3</v>
      </c>
      <c r="H23" s="4">
        <f t="shared" si="1"/>
        <v>8.0143764229576156E-2</v>
      </c>
      <c r="I23" s="4">
        <f t="shared" si="1"/>
        <v>3.1116958013951658E-3</v>
      </c>
      <c r="J23" s="4">
        <f t="shared" si="1"/>
        <v>2.7379646305528721E-2</v>
      </c>
      <c r="K23" s="4">
        <f t="shared" si="1"/>
        <v>9.6542668097108206E-4</v>
      </c>
      <c r="L23" s="4">
        <f t="shared" si="1"/>
        <v>1.3799351446865732E-2</v>
      </c>
      <c r="M23" s="4">
        <f t="shared" si="1"/>
        <v>2.2536129166929614E-2</v>
      </c>
      <c r="N23" s="4">
        <f t="shared" si="1"/>
        <v>5.9025738238906389E-2</v>
      </c>
      <c r="O23" s="4">
        <f t="shared" si="1"/>
        <v>2.0631975222940139E-2</v>
      </c>
      <c r="P23" s="4">
        <f t="shared" si="1"/>
        <v>3.3431312106486991E-2</v>
      </c>
      <c r="Q23" s="4">
        <f t="shared" si="1"/>
        <v>0.16870998121331865</v>
      </c>
      <c r="R23" s="4">
        <f t="shared" si="1"/>
        <v>2.1874104962693632E-2</v>
      </c>
      <c r="S23" s="4">
        <f t="shared" si="1"/>
        <v>1.3315727898949985E-2</v>
      </c>
      <c r="T23" s="4">
        <f t="shared" si="1"/>
        <v>7.8297863561119826E-2</v>
      </c>
      <c r="U23" s="4">
        <f t="shared" si="1"/>
        <v>3.2863342670038882E-2</v>
      </c>
      <c r="V23" s="4">
        <f t="shared" si="1"/>
        <v>2.0164128603814618E-3</v>
      </c>
    </row>
    <row r="24" spans="1:22">
      <c r="A24" t="s">
        <v>7</v>
      </c>
      <c r="B24" s="4">
        <f t="shared" si="2"/>
        <v>7.0063326245724325E-2</v>
      </c>
      <c r="C24" s="4">
        <f t="shared" si="1"/>
        <v>1.1188572220974921E-3</v>
      </c>
      <c r="D24" s="4">
        <f t="shared" si="1"/>
        <v>3.716372376814274E-2</v>
      </c>
      <c r="E24" s="4">
        <f t="shared" si="1"/>
        <v>0.29947486760258324</v>
      </c>
      <c r="F24" s="4">
        <f t="shared" si="1"/>
        <v>4.3514094877111428E-3</v>
      </c>
      <c r="G24" s="4">
        <f t="shared" si="1"/>
        <v>8.414540934243717E-3</v>
      </c>
      <c r="H24" s="4">
        <f t="shared" si="1"/>
        <v>7.9198459105376456E-2</v>
      </c>
      <c r="I24" s="4">
        <f t="shared" si="1"/>
        <v>2.9415916084470214E-3</v>
      </c>
      <c r="J24" s="4">
        <f t="shared" si="1"/>
        <v>2.787134834057502E-2</v>
      </c>
      <c r="K24" s="4">
        <f t="shared" si="1"/>
        <v>1.0117589376510518E-3</v>
      </c>
      <c r="L24" s="4">
        <f t="shared" si="1"/>
        <v>1.3809488041310635E-2</v>
      </c>
      <c r="M24" s="4">
        <f t="shared" si="1"/>
        <v>2.3918204149552952E-2</v>
      </c>
      <c r="N24" s="4">
        <f t="shared" si="1"/>
        <v>5.9328116126731729E-2</v>
      </c>
      <c r="O24" s="4">
        <f t="shared" si="1"/>
        <v>2.0935341525904989E-2</v>
      </c>
      <c r="P24" s="4">
        <f t="shared" si="1"/>
        <v>3.4770417596640207E-2</v>
      </c>
      <c r="Q24" s="4">
        <f t="shared" si="1"/>
        <v>0.16820353048772435</v>
      </c>
      <c r="R24" s="4">
        <f t="shared" si="1"/>
        <v>2.2290475310027865E-2</v>
      </c>
      <c r="S24" s="4">
        <f t="shared" si="1"/>
        <v>1.38517908318916E-2</v>
      </c>
      <c r="T24" s="4">
        <f t="shared" si="1"/>
        <v>7.6693721192831396E-2</v>
      </c>
      <c r="U24" s="4">
        <f t="shared" si="1"/>
        <v>3.2394445251522075E-2</v>
      </c>
      <c r="V24" s="4">
        <f t="shared" si="1"/>
        <v>2.1945862333100016E-3</v>
      </c>
    </row>
    <row r="25" spans="1:22">
      <c r="A25" t="s">
        <v>8</v>
      </c>
      <c r="B25" s="4">
        <f t="shared" si="2"/>
        <v>6.9134155171707137E-2</v>
      </c>
      <c r="C25" s="4">
        <f t="shared" si="1"/>
        <v>1.1075236009089708E-3</v>
      </c>
      <c r="D25" s="4">
        <f t="shared" si="1"/>
        <v>3.6050075368073996E-2</v>
      </c>
      <c r="E25" s="4">
        <f t="shared" si="1"/>
        <v>0.2939605353637933</v>
      </c>
      <c r="F25" s="4">
        <f t="shared" si="1"/>
        <v>4.4378361393330266E-3</v>
      </c>
      <c r="G25" s="4">
        <f t="shared" si="1"/>
        <v>8.2554226304596308E-3</v>
      </c>
      <c r="H25" s="4">
        <f t="shared" si="1"/>
        <v>8.2702230075276995E-2</v>
      </c>
      <c r="I25" s="4">
        <f t="shared" si="1"/>
        <v>2.7934003980162941E-3</v>
      </c>
      <c r="J25" s="4">
        <f t="shared" si="1"/>
        <v>2.6781851549941026E-2</v>
      </c>
      <c r="K25" s="4">
        <f t="shared" si="1"/>
        <v>1.0168997536306463E-3</v>
      </c>
      <c r="L25" s="4">
        <f t="shared" si="1"/>
        <v>1.3770270824130534E-2</v>
      </c>
      <c r="M25" s="4">
        <f t="shared" si="1"/>
        <v>2.1837159420553854E-2</v>
      </c>
      <c r="N25" s="4">
        <f t="shared" si="1"/>
        <v>5.7501969588640595E-2</v>
      </c>
      <c r="O25" s="4">
        <f t="shared" si="1"/>
        <v>2.1661376480606953E-2</v>
      </c>
      <c r="P25" s="4">
        <f t="shared" si="1"/>
        <v>3.2607279963932617E-2</v>
      </c>
      <c r="Q25" s="4">
        <f t="shared" si="1"/>
        <v>0.16652519024176984</v>
      </c>
      <c r="R25" s="4">
        <f t="shared" si="1"/>
        <v>2.1995181908019072E-2</v>
      </c>
      <c r="S25" s="4">
        <f t="shared" si="1"/>
        <v>1.293826193479637E-2</v>
      </c>
      <c r="T25" s="4">
        <f t="shared" si="1"/>
        <v>9.0047315666996072E-2</v>
      </c>
      <c r="U25" s="4">
        <f t="shared" si="1"/>
        <v>3.2926968108602891E-2</v>
      </c>
      <c r="V25" s="4">
        <f t="shared" si="1"/>
        <v>1.9490958108101953E-3</v>
      </c>
    </row>
    <row r="26" spans="1:22">
      <c r="A26" t="s">
        <v>9</v>
      </c>
      <c r="B26" s="4">
        <f t="shared" si="2"/>
        <v>6.8952622157791632E-2</v>
      </c>
      <c r="C26" s="4">
        <f t="shared" si="1"/>
        <v>1.1084520258615685E-3</v>
      </c>
      <c r="D26" s="4">
        <f t="shared" si="1"/>
        <v>3.5687601396369083E-2</v>
      </c>
      <c r="E26" s="4">
        <f t="shared" si="1"/>
        <v>0.29230985207420462</v>
      </c>
      <c r="F26" s="4">
        <f t="shared" si="1"/>
        <v>4.4148086536763709E-3</v>
      </c>
      <c r="G26" s="4">
        <f t="shared" si="1"/>
        <v>8.2558640821584466E-3</v>
      </c>
      <c r="H26" s="4">
        <f t="shared" si="1"/>
        <v>8.4117349649135961E-2</v>
      </c>
      <c r="I26" s="4">
        <f t="shared" si="1"/>
        <v>3.1346076334662341E-3</v>
      </c>
      <c r="J26" s="4">
        <f t="shared" si="1"/>
        <v>2.6744590547532476E-2</v>
      </c>
      <c r="K26" s="4">
        <f t="shared" si="1"/>
        <v>1.1072457115904636E-3</v>
      </c>
      <c r="L26" s="4">
        <f t="shared" si="1"/>
        <v>1.3752736637015964E-2</v>
      </c>
      <c r="M26" s="4">
        <f t="shared" si="1"/>
        <v>2.1906516373982155E-2</v>
      </c>
      <c r="N26" s="4">
        <f t="shared" si="1"/>
        <v>5.7763303346873705E-2</v>
      </c>
      <c r="O26" s="4">
        <f t="shared" si="1"/>
        <v>2.1541304728405129E-2</v>
      </c>
      <c r="P26" s="4">
        <f t="shared" si="1"/>
        <v>3.2671664929322802E-2</v>
      </c>
      <c r="Q26" s="4">
        <f t="shared" si="1"/>
        <v>0.16493075529899931</v>
      </c>
      <c r="R26" s="4">
        <f t="shared" si="1"/>
        <v>2.2957065314830685E-2</v>
      </c>
      <c r="S26" s="4">
        <f t="shared" si="1"/>
        <v>1.2731893185093393E-2</v>
      </c>
      <c r="T26" s="4">
        <f t="shared" si="1"/>
        <v>9.1440431221162494E-2</v>
      </c>
      <c r="U26" s="4">
        <f t="shared" si="1"/>
        <v>3.2337515876226727E-2</v>
      </c>
      <c r="V26" s="4">
        <f t="shared" si="1"/>
        <v>2.133819156300783E-3</v>
      </c>
    </row>
    <row r="27" spans="1:22">
      <c r="A27" t="s">
        <v>10</v>
      </c>
      <c r="B27" s="4">
        <f t="shared" si="2"/>
        <v>6.747107068243241E-2</v>
      </c>
      <c r="C27" s="4">
        <f t="shared" si="1"/>
        <v>1.1070177274383798E-3</v>
      </c>
      <c r="D27" s="4">
        <f t="shared" si="1"/>
        <v>3.6415398659887924E-2</v>
      </c>
      <c r="E27" s="4">
        <f t="shared" si="1"/>
        <v>0.29808436860659376</v>
      </c>
      <c r="F27" s="4">
        <f t="shared" si="1"/>
        <v>4.2693069592734381E-3</v>
      </c>
      <c r="G27" s="4">
        <f t="shared" si="1"/>
        <v>8.6057277703407292E-3</v>
      </c>
      <c r="H27" s="4">
        <f t="shared" si="1"/>
        <v>8.0970336399161444E-2</v>
      </c>
      <c r="I27" s="4">
        <f t="shared" si="1"/>
        <v>3.0374430344120864E-3</v>
      </c>
      <c r="J27" s="4">
        <f t="shared" si="1"/>
        <v>2.7546267062614337E-2</v>
      </c>
      <c r="K27" s="4">
        <f t="shared" si="1"/>
        <v>9.9588296210232339E-4</v>
      </c>
      <c r="L27" s="4">
        <f t="shared" si="1"/>
        <v>1.3743906531332426E-2</v>
      </c>
      <c r="M27" s="4">
        <f t="shared" si="1"/>
        <v>2.2651285807585308E-2</v>
      </c>
      <c r="N27" s="4">
        <f t="shared" si="1"/>
        <v>5.8577402838266443E-2</v>
      </c>
      <c r="O27" s="4">
        <f t="shared" si="1"/>
        <v>2.1200038969333299E-2</v>
      </c>
      <c r="P27" s="4">
        <f t="shared" si="1"/>
        <v>3.3681772094349083E-2</v>
      </c>
      <c r="Q27" s="4">
        <f t="shared" si="1"/>
        <v>0.16730617267022924</v>
      </c>
      <c r="R27" s="4">
        <f t="shared" si="1"/>
        <v>2.2046539487120275E-2</v>
      </c>
      <c r="S27" s="4">
        <f t="shared" si="1"/>
        <v>1.4611335024409958E-2</v>
      </c>
      <c r="T27" s="4">
        <f t="shared" si="1"/>
        <v>8.2854575829631849E-2</v>
      </c>
      <c r="U27" s="4">
        <f t="shared" si="1"/>
        <v>3.2549496465697964E-2</v>
      </c>
      <c r="V27" s="4">
        <f t="shared" si="1"/>
        <v>2.2746544177873356E-3</v>
      </c>
    </row>
    <row r="28" spans="1:22">
      <c r="A28" t="s">
        <v>11</v>
      </c>
      <c r="B28" s="4">
        <f t="shared" si="2"/>
        <v>6.9655631382221264E-2</v>
      </c>
      <c r="C28" s="4">
        <f t="shared" si="1"/>
        <v>1.1566415651514321E-3</v>
      </c>
      <c r="D28" s="4">
        <f t="shared" si="1"/>
        <v>3.6466768917374909E-2</v>
      </c>
      <c r="E28" s="4">
        <f t="shared" si="1"/>
        <v>0.29674570821337165</v>
      </c>
      <c r="F28" s="4">
        <f t="shared" si="1"/>
        <v>4.6912084268577467E-3</v>
      </c>
      <c r="G28" s="4">
        <f t="shared" si="1"/>
        <v>8.497224680426782E-3</v>
      </c>
      <c r="H28" s="4">
        <f t="shared" si="1"/>
        <v>7.8696947506267434E-2</v>
      </c>
      <c r="I28" s="4">
        <f t="shared" si="1"/>
        <v>3.1061634277999481E-3</v>
      </c>
      <c r="J28" s="4">
        <f t="shared" si="1"/>
        <v>2.7579305919648116E-2</v>
      </c>
      <c r="K28" s="4">
        <f t="shared" si="1"/>
        <v>1.1013021460722131E-3</v>
      </c>
      <c r="L28" s="4">
        <f t="shared" si="1"/>
        <v>1.3594891599142239E-2</v>
      </c>
      <c r="M28" s="4">
        <f t="shared" si="1"/>
        <v>2.3022629528827783E-2</v>
      </c>
      <c r="N28" s="4">
        <f t="shared" si="1"/>
        <v>5.8578921883162265E-2</v>
      </c>
      <c r="O28" s="4">
        <f t="shared" si="1"/>
        <v>2.1629602772695721E-2</v>
      </c>
      <c r="P28" s="4">
        <f t="shared" si="1"/>
        <v>3.4215265569578587E-2</v>
      </c>
      <c r="Q28" s="4">
        <f t="shared" si="1"/>
        <v>0.16906025556316207</v>
      </c>
      <c r="R28" s="4">
        <f t="shared" si="1"/>
        <v>2.2180611643700013E-2</v>
      </c>
      <c r="S28" s="4">
        <f t="shared" si="1"/>
        <v>1.3404066016110449E-2</v>
      </c>
      <c r="T28" s="4">
        <f t="shared" si="1"/>
        <v>8.1849147605973796E-2</v>
      </c>
      <c r="U28" s="4">
        <f t="shared" si="1"/>
        <v>3.2545303186071642E-2</v>
      </c>
      <c r="V28" s="4">
        <f t="shared" si="1"/>
        <v>2.2224024463839745E-3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A7550-6A5C-7144-A5E7-7E25616A64CF}">
  <dimension ref="A1:F28"/>
  <sheetViews>
    <sheetView workbookViewId="0">
      <selection activeCell="K22" sqref="K22"/>
    </sheetView>
  </sheetViews>
  <sheetFormatPr baseColWidth="10" defaultRowHeight="16"/>
  <cols>
    <col min="1" max="1" width="36.1640625" bestFit="1" customWidth="1"/>
  </cols>
  <sheetData>
    <row r="1" spans="1:6">
      <c r="A1" t="s">
        <v>0</v>
      </c>
      <c r="B1" t="s">
        <v>21</v>
      </c>
      <c r="C1" t="s">
        <v>22</v>
      </c>
      <c r="D1" t="s">
        <v>23</v>
      </c>
      <c r="E1" t="s">
        <v>24</v>
      </c>
    </row>
    <row r="2" spans="1:6">
      <c r="A2" t="s">
        <v>3</v>
      </c>
      <c r="B2">
        <v>332136</v>
      </c>
      <c r="C2">
        <v>262366</v>
      </c>
      <c r="D2">
        <v>442348</v>
      </c>
      <c r="E2">
        <v>386511</v>
      </c>
      <c r="F2">
        <f>SUM(B2:E2)</f>
        <v>1423361</v>
      </c>
    </row>
    <row r="3" spans="1:6">
      <c r="A3" t="s">
        <v>4</v>
      </c>
      <c r="B3">
        <v>446897</v>
      </c>
      <c r="C3">
        <v>323550</v>
      </c>
      <c r="D3">
        <v>633485</v>
      </c>
      <c r="E3">
        <v>492324</v>
      </c>
      <c r="F3">
        <f t="shared" ref="F3:F10" si="0">SUM(B3:E3)</f>
        <v>1896256</v>
      </c>
    </row>
    <row r="4" spans="1:6">
      <c r="A4" t="s">
        <v>5</v>
      </c>
      <c r="B4">
        <v>1346600</v>
      </c>
      <c r="C4">
        <v>1018518</v>
      </c>
      <c r="D4">
        <v>1940824</v>
      </c>
      <c r="E4">
        <v>1438830</v>
      </c>
      <c r="F4">
        <f t="shared" si="0"/>
        <v>5744772</v>
      </c>
    </row>
    <row r="5" spans="1:6">
      <c r="A5" t="s">
        <v>6</v>
      </c>
      <c r="B5">
        <v>386110</v>
      </c>
      <c r="C5">
        <v>294684</v>
      </c>
      <c r="D5">
        <v>531855</v>
      </c>
      <c r="E5">
        <v>435327</v>
      </c>
      <c r="F5">
        <f t="shared" si="0"/>
        <v>1647976</v>
      </c>
    </row>
    <row r="6" spans="1:6">
      <c r="A6" t="s">
        <v>7</v>
      </c>
      <c r="B6">
        <v>1156071</v>
      </c>
      <c r="C6">
        <v>868951</v>
      </c>
      <c r="D6">
        <v>1607605</v>
      </c>
      <c r="E6">
        <v>1213389</v>
      </c>
      <c r="F6">
        <f t="shared" si="0"/>
        <v>4846016</v>
      </c>
    </row>
    <row r="7" spans="1:6">
      <c r="A7" t="s">
        <v>8</v>
      </c>
      <c r="B7">
        <v>522641</v>
      </c>
      <c r="C7">
        <v>383516</v>
      </c>
      <c r="D7">
        <v>722160</v>
      </c>
      <c r="E7">
        <v>567573</v>
      </c>
      <c r="F7">
        <f t="shared" si="0"/>
        <v>2195890</v>
      </c>
    </row>
    <row r="8" spans="1:6">
      <c r="A8" t="s">
        <v>9</v>
      </c>
      <c r="B8">
        <v>1525560</v>
      </c>
      <c r="C8">
        <v>1170163</v>
      </c>
      <c r="D8">
        <v>2194206</v>
      </c>
      <c r="E8">
        <v>1741842</v>
      </c>
      <c r="F8">
        <f t="shared" si="0"/>
        <v>6631771</v>
      </c>
    </row>
    <row r="9" spans="1:6">
      <c r="A9" t="s">
        <v>10</v>
      </c>
      <c r="B9">
        <v>317193</v>
      </c>
      <c r="C9">
        <v>253759</v>
      </c>
      <c r="D9">
        <v>473538</v>
      </c>
      <c r="E9">
        <v>341215</v>
      </c>
      <c r="F9">
        <f t="shared" si="0"/>
        <v>1385705</v>
      </c>
    </row>
    <row r="10" spans="1:6">
      <c r="A10" t="s">
        <v>11</v>
      </c>
      <c r="B10">
        <v>983698</v>
      </c>
      <c r="C10">
        <v>730567</v>
      </c>
      <c r="D10">
        <v>1400972</v>
      </c>
      <c r="E10">
        <v>1077073</v>
      </c>
      <c r="F10">
        <f t="shared" si="0"/>
        <v>4192310</v>
      </c>
    </row>
    <row r="19" spans="1:5">
      <c r="A19" t="s">
        <v>0</v>
      </c>
    </row>
    <row r="20" spans="1:5">
      <c r="A20" t="s">
        <v>3</v>
      </c>
      <c r="B20" s="1">
        <f>B2/$F2</f>
        <v>0.23334628390127313</v>
      </c>
      <c r="C20" s="1">
        <f t="shared" ref="C20:E20" si="1">C2/$F2</f>
        <v>0.18432850134294815</v>
      </c>
      <c r="D20" s="1">
        <f t="shared" si="1"/>
        <v>0.31077709730700787</v>
      </c>
      <c r="E20" s="1">
        <f t="shared" si="1"/>
        <v>0.27154811744877089</v>
      </c>
    </row>
    <row r="21" spans="1:5">
      <c r="A21" t="s">
        <v>4</v>
      </c>
      <c r="B21" s="1">
        <f t="shared" ref="B21:E28" si="2">B3/$F3</f>
        <v>0.23567334790239292</v>
      </c>
      <c r="C21" s="1">
        <f t="shared" si="2"/>
        <v>0.17062569610854231</v>
      </c>
      <c r="D21" s="1">
        <f t="shared" si="2"/>
        <v>0.33407145448715786</v>
      </c>
      <c r="E21" s="1">
        <f t="shared" si="2"/>
        <v>0.25962950150190689</v>
      </c>
    </row>
    <row r="22" spans="1:5">
      <c r="A22" t="s">
        <v>5</v>
      </c>
      <c r="B22" s="1">
        <f t="shared" si="2"/>
        <v>0.23440442893120911</v>
      </c>
      <c r="C22" s="1">
        <f t="shared" si="2"/>
        <v>0.17729476470084451</v>
      </c>
      <c r="D22" s="1">
        <f t="shared" si="2"/>
        <v>0.33784178031782636</v>
      </c>
      <c r="E22" s="1">
        <f t="shared" si="2"/>
        <v>0.25045902605011999</v>
      </c>
    </row>
    <row r="23" spans="1:5">
      <c r="A23" t="s">
        <v>6</v>
      </c>
      <c r="B23" s="1">
        <f t="shared" si="2"/>
        <v>0.23429346058437744</v>
      </c>
      <c r="C23" s="1">
        <f t="shared" si="2"/>
        <v>0.17881571090841128</v>
      </c>
      <c r="D23" s="1">
        <f t="shared" si="2"/>
        <v>0.32273224852789117</v>
      </c>
      <c r="E23" s="1">
        <f t="shared" si="2"/>
        <v>0.26415857997932007</v>
      </c>
    </row>
    <row r="24" spans="1:5">
      <c r="A24" t="s">
        <v>7</v>
      </c>
      <c r="B24" s="1">
        <f t="shared" si="2"/>
        <v>0.23856111907183139</v>
      </c>
      <c r="C24" s="1">
        <f t="shared" si="2"/>
        <v>0.17931244964936147</v>
      </c>
      <c r="D24" s="1">
        <f t="shared" si="2"/>
        <v>0.33173745196053833</v>
      </c>
      <c r="E24" s="1">
        <f t="shared" si="2"/>
        <v>0.25038897931826887</v>
      </c>
    </row>
    <row r="25" spans="1:5">
      <c r="A25" t="s">
        <v>8</v>
      </c>
      <c r="B25" s="1">
        <f t="shared" si="2"/>
        <v>0.23800873449945126</v>
      </c>
      <c r="C25" s="1">
        <f t="shared" si="2"/>
        <v>0.17465173574268292</v>
      </c>
      <c r="D25" s="1">
        <f t="shared" si="2"/>
        <v>0.32886893241464737</v>
      </c>
      <c r="E25" s="1">
        <f t="shared" si="2"/>
        <v>0.25847059734321848</v>
      </c>
    </row>
    <row r="26" spans="1:5">
      <c r="A26" t="s">
        <v>9</v>
      </c>
      <c r="B26" s="1">
        <f t="shared" si="2"/>
        <v>0.23003809992836002</v>
      </c>
      <c r="C26" s="1">
        <f t="shared" si="2"/>
        <v>0.17644804080237392</v>
      </c>
      <c r="D26" s="1">
        <f t="shared" si="2"/>
        <v>0.33086275144301575</v>
      </c>
      <c r="E26" s="1">
        <f t="shared" si="2"/>
        <v>0.26265110782625034</v>
      </c>
    </row>
    <row r="27" spans="1:5">
      <c r="A27" t="s">
        <v>10</v>
      </c>
      <c r="B27" s="1">
        <f t="shared" si="2"/>
        <v>0.22890369883921902</v>
      </c>
      <c r="C27" s="1">
        <f t="shared" si="2"/>
        <v>0.18312627868124889</v>
      </c>
      <c r="D27" s="1">
        <f t="shared" si="2"/>
        <v>0.34173074355652899</v>
      </c>
      <c r="E27" s="1">
        <f t="shared" si="2"/>
        <v>0.2462392789230031</v>
      </c>
    </row>
    <row r="28" spans="1:5">
      <c r="A28" t="s">
        <v>11</v>
      </c>
      <c r="B28" s="1">
        <f t="shared" si="2"/>
        <v>0.23464343047150615</v>
      </c>
      <c r="C28" s="1">
        <f t="shared" si="2"/>
        <v>0.17426359214848139</v>
      </c>
      <c r="D28" s="1">
        <f t="shared" si="2"/>
        <v>0.33417662338901466</v>
      </c>
      <c r="E28" s="1">
        <f t="shared" si="2"/>
        <v>0.25691635399099783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905CD-9F84-7145-9B27-CEAE378DBF9D}">
  <dimension ref="A1:E43"/>
  <sheetViews>
    <sheetView topLeftCell="A31" workbookViewId="0">
      <selection activeCell="O29" sqref="O29"/>
    </sheetView>
  </sheetViews>
  <sheetFormatPr baseColWidth="10" defaultRowHeight="16"/>
  <cols>
    <col min="1" max="1" width="19.83203125" customWidth="1"/>
    <col min="2" max="2" width="13.6640625" bestFit="1" customWidth="1"/>
    <col min="3" max="3" width="13.33203125" bestFit="1" customWidth="1"/>
    <col min="4" max="4" width="15.83203125" bestFit="1" customWidth="1"/>
  </cols>
  <sheetData>
    <row r="1" spans="1:5">
      <c r="A1" t="s">
        <v>27</v>
      </c>
      <c r="B1" t="s">
        <v>25</v>
      </c>
      <c r="C1" t="s">
        <v>26</v>
      </c>
      <c r="D1" t="s">
        <v>14</v>
      </c>
    </row>
    <row r="2" spans="1:5">
      <c r="A2" t="s">
        <v>1</v>
      </c>
      <c r="B2">
        <v>216600</v>
      </c>
      <c r="C2">
        <v>114831</v>
      </c>
      <c r="D2">
        <v>302814</v>
      </c>
      <c r="E2">
        <f>SUM(B2:D2)</f>
        <v>634245</v>
      </c>
    </row>
    <row r="3" spans="1:5">
      <c r="A3" t="s">
        <v>2</v>
      </c>
      <c r="B3">
        <v>10067493</v>
      </c>
      <c r="C3">
        <v>6129159</v>
      </c>
      <c r="D3">
        <v>15573962</v>
      </c>
      <c r="E3">
        <f>SUM(B3:D3)</f>
        <v>31770614</v>
      </c>
    </row>
    <row r="5" spans="1:5">
      <c r="A5" t="s">
        <v>27</v>
      </c>
      <c r="B5" t="s">
        <v>25</v>
      </c>
      <c r="C5" t="s">
        <v>26</v>
      </c>
      <c r="D5" t="s">
        <v>14</v>
      </c>
    </row>
    <row r="6" spans="1:5">
      <c r="A6" t="s">
        <v>1</v>
      </c>
      <c r="B6" s="1">
        <f>B2/$E2</f>
        <v>0.34150840763427381</v>
      </c>
      <c r="C6" s="1">
        <f t="shared" ref="C6:D7" si="0">C2/$E2</f>
        <v>0.18105148641297922</v>
      </c>
      <c r="D6" s="1">
        <f t="shared" si="0"/>
        <v>0.47744010595274694</v>
      </c>
    </row>
    <row r="7" spans="1:5">
      <c r="A7" t="s">
        <v>2</v>
      </c>
      <c r="B7" s="1">
        <f>B3/$E3</f>
        <v>0.3168806558160947</v>
      </c>
      <c r="C7" s="1">
        <f t="shared" si="0"/>
        <v>0.19291912331313457</v>
      </c>
      <c r="D7" s="1">
        <f t="shared" si="0"/>
        <v>0.4902002208707707</v>
      </c>
    </row>
    <row r="14" spans="1:5">
      <c r="B14" t="s">
        <v>27</v>
      </c>
      <c r="C14" t="s">
        <v>25</v>
      </c>
      <c r="D14" t="s">
        <v>26</v>
      </c>
      <c r="E14" t="s">
        <v>14</v>
      </c>
    </row>
    <row r="15" spans="1:5">
      <c r="B15" t="s">
        <v>1</v>
      </c>
      <c r="C15">
        <v>216600</v>
      </c>
      <c r="D15">
        <v>114831</v>
      </c>
      <c r="E15">
        <v>302814</v>
      </c>
    </row>
    <row r="16" spans="1:5">
      <c r="B16" t="s">
        <v>2</v>
      </c>
      <c r="C16">
        <v>10067493</v>
      </c>
      <c r="D16">
        <v>6129159</v>
      </c>
      <c r="E16">
        <v>15573962</v>
      </c>
    </row>
    <row r="17" spans="1:5">
      <c r="C17">
        <f>SUM(C15:C16)</f>
        <v>10284093</v>
      </c>
      <c r="D17">
        <f t="shared" ref="D17:E17" si="1">SUM(D15:D16)</f>
        <v>6243990</v>
      </c>
      <c r="E17">
        <f t="shared" si="1"/>
        <v>15876776</v>
      </c>
    </row>
    <row r="23" spans="1:5">
      <c r="B23" t="s">
        <v>27</v>
      </c>
      <c r="C23" t="s">
        <v>25</v>
      </c>
      <c r="D23" t="s">
        <v>26</v>
      </c>
      <c r="E23" t="s">
        <v>14</v>
      </c>
    </row>
    <row r="24" spans="1:5">
      <c r="B24" t="s">
        <v>1</v>
      </c>
      <c r="C24" s="1">
        <f>C15/C17</f>
        <v>2.1061653176415267E-2</v>
      </c>
      <c r="D24" s="1">
        <f t="shared" ref="D24:E24" si="2">D15/D17</f>
        <v>1.8390644443697059E-2</v>
      </c>
      <c r="E24" s="1">
        <f t="shared" si="2"/>
        <v>1.9072763891107365E-2</v>
      </c>
    </row>
    <row r="25" spans="1:5">
      <c r="B25" t="s">
        <v>2</v>
      </c>
      <c r="C25" s="1">
        <f>C16/C17</f>
        <v>0.97893834682358472</v>
      </c>
      <c r="D25" s="1">
        <f t="shared" ref="D25:E25" si="3">D16/D17</f>
        <v>0.98160935555630291</v>
      </c>
      <c r="E25" s="1">
        <f t="shared" si="3"/>
        <v>0.98092723610889265</v>
      </c>
    </row>
    <row r="30" spans="1:5">
      <c r="A30" t="s">
        <v>28</v>
      </c>
      <c r="B30" t="s">
        <v>25</v>
      </c>
      <c r="C30" t="s">
        <v>26</v>
      </c>
      <c r="D30" t="s">
        <v>14</v>
      </c>
    </row>
    <row r="31" spans="1:5">
      <c r="A31" t="s">
        <v>12</v>
      </c>
      <c r="B31">
        <v>10279960</v>
      </c>
      <c r="C31">
        <v>1648671</v>
      </c>
      <c r="D31">
        <v>9631222</v>
      </c>
    </row>
    <row r="32" spans="1:5">
      <c r="A32" t="s">
        <v>13</v>
      </c>
      <c r="B32">
        <v>0</v>
      </c>
      <c r="C32">
        <v>2724962</v>
      </c>
      <c r="D32">
        <v>911475</v>
      </c>
    </row>
    <row r="33" spans="1:4">
      <c r="A33" t="s">
        <v>14</v>
      </c>
      <c r="B33">
        <v>4133</v>
      </c>
      <c r="C33">
        <v>1870352</v>
      </c>
      <c r="D33">
        <v>5334079</v>
      </c>
    </row>
    <row r="34" spans="1:4">
      <c r="B34">
        <f>SUM(B31:B33)</f>
        <v>10284093</v>
      </c>
      <c r="C34">
        <f t="shared" ref="C34:D34" si="4">SUM(C31:C33)</f>
        <v>6243985</v>
      </c>
      <c r="D34">
        <f t="shared" si="4"/>
        <v>15876776</v>
      </c>
    </row>
    <row r="40" spans="1:4">
      <c r="A40" t="s">
        <v>28</v>
      </c>
      <c r="B40" t="s">
        <v>25</v>
      </c>
      <c r="C40" t="s">
        <v>26</v>
      </c>
      <c r="D40" t="s">
        <v>14</v>
      </c>
    </row>
    <row r="41" spans="1:4">
      <c r="A41" t="s">
        <v>12</v>
      </c>
      <c r="B41" s="1">
        <f>B31/B$34</f>
        <v>0.99959811720878056</v>
      </c>
      <c r="C41" s="1">
        <f t="shared" ref="C41:D41" si="5">C31/C$34</f>
        <v>0.26404147351411</v>
      </c>
      <c r="D41" s="1">
        <f t="shared" si="5"/>
        <v>0.60662328422344691</v>
      </c>
    </row>
    <row r="42" spans="1:4">
      <c r="A42" t="s">
        <v>13</v>
      </c>
      <c r="B42" s="1">
        <f t="shared" ref="B42:D43" si="6">B32/B$34</f>
        <v>0</v>
      </c>
      <c r="C42" s="1">
        <f t="shared" si="6"/>
        <v>0.43641392476119018</v>
      </c>
      <c r="D42" s="1">
        <f t="shared" si="6"/>
        <v>5.7409325419719971E-2</v>
      </c>
    </row>
    <row r="43" spans="1:4">
      <c r="A43" t="s">
        <v>14</v>
      </c>
      <c r="B43" s="1">
        <f t="shared" si="6"/>
        <v>4.0188279121941041E-4</v>
      </c>
      <c r="C43" s="1">
        <f t="shared" si="6"/>
        <v>0.29954460172469988</v>
      </c>
      <c r="D43" s="1">
        <f t="shared" si="6"/>
        <v>0.33596739035683315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D047D-8721-E64D-A51A-5DC588A54300}">
  <dimension ref="A1:E29"/>
  <sheetViews>
    <sheetView topLeftCell="A9" workbookViewId="0">
      <selection activeCell="D35" sqref="D35"/>
    </sheetView>
  </sheetViews>
  <sheetFormatPr baseColWidth="10" defaultRowHeight="16"/>
  <cols>
    <col min="1" max="1" width="20.83203125" bestFit="1" customWidth="1"/>
  </cols>
  <sheetData>
    <row r="1" spans="1:5">
      <c r="A1" t="s">
        <v>27</v>
      </c>
      <c r="B1" t="s">
        <v>21</v>
      </c>
      <c r="C1" t="s">
        <v>22</v>
      </c>
      <c r="D1" t="s">
        <v>23</v>
      </c>
      <c r="E1" t="s">
        <v>24</v>
      </c>
    </row>
    <row r="2" spans="1:5">
      <c r="A2" t="s">
        <v>1</v>
      </c>
      <c r="B2">
        <v>155975</v>
      </c>
      <c r="C2">
        <v>108225</v>
      </c>
      <c r="D2">
        <v>209691</v>
      </c>
      <c r="E2">
        <v>160354</v>
      </c>
    </row>
    <row r="3" spans="1:5">
      <c r="A3" t="s">
        <v>2</v>
      </c>
      <c r="B3">
        <v>7441350</v>
      </c>
      <c r="C3">
        <v>5614511</v>
      </c>
      <c r="D3">
        <v>10582194</v>
      </c>
      <c r="E3">
        <v>8132559</v>
      </c>
    </row>
    <row r="4" spans="1:5">
      <c r="B4">
        <f>SUM(B2:B3)</f>
        <v>7597325</v>
      </c>
      <c r="C4">
        <f t="shared" ref="C4:E4" si="0">SUM(C2:C3)</f>
        <v>5722736</v>
      </c>
      <c r="D4">
        <f t="shared" si="0"/>
        <v>10791885</v>
      </c>
      <c r="E4">
        <f t="shared" si="0"/>
        <v>8292913</v>
      </c>
    </row>
    <row r="9" spans="1:5">
      <c r="A9" t="s">
        <v>27</v>
      </c>
      <c r="B9" t="s">
        <v>21</v>
      </c>
      <c r="C9" t="s">
        <v>22</v>
      </c>
      <c r="D9" t="s">
        <v>23</v>
      </c>
      <c r="E9" t="s">
        <v>24</v>
      </c>
    </row>
    <row r="10" spans="1:5">
      <c r="A10" t="s">
        <v>1</v>
      </c>
      <c r="B10" s="1">
        <f>B2/B$4</f>
        <v>2.0530252424373053E-2</v>
      </c>
      <c r="C10" s="1">
        <f t="shared" ref="C10:E10" si="1">C2/C$4</f>
        <v>1.8911408808653763E-2</v>
      </c>
      <c r="D10" s="1">
        <f t="shared" si="1"/>
        <v>1.9430433144904714E-2</v>
      </c>
      <c r="E10" s="1">
        <f t="shared" si="1"/>
        <v>1.9336269414619446E-2</v>
      </c>
    </row>
    <row r="11" spans="1:5">
      <c r="A11" t="s">
        <v>2</v>
      </c>
      <c r="B11" s="1">
        <f>B3/B$4</f>
        <v>0.97946974757562699</v>
      </c>
      <c r="C11" s="1">
        <f t="shared" ref="C11:E11" si="2">C3/C$4</f>
        <v>0.98108859119134628</v>
      </c>
      <c r="D11" s="1">
        <f t="shared" si="2"/>
        <v>0.98056956685509533</v>
      </c>
      <c r="E11" s="1">
        <f t="shared" si="2"/>
        <v>0.98066373058538059</v>
      </c>
    </row>
    <row r="19" spans="1:5">
      <c r="A19" t="s">
        <v>28</v>
      </c>
      <c r="B19" t="s">
        <v>21</v>
      </c>
      <c r="C19" t="s">
        <v>22</v>
      </c>
      <c r="D19" t="s">
        <v>23</v>
      </c>
      <c r="E19" t="s">
        <v>24</v>
      </c>
    </row>
    <row r="20" spans="1:5">
      <c r="A20" t="s">
        <v>12</v>
      </c>
      <c r="B20">
        <v>5017709</v>
      </c>
      <c r="C20">
        <v>3804566</v>
      </c>
      <c r="D20">
        <v>7192372</v>
      </c>
      <c r="E20">
        <v>5545206</v>
      </c>
    </row>
    <row r="21" spans="1:5">
      <c r="A21" t="s">
        <v>13</v>
      </c>
      <c r="B21">
        <v>863419</v>
      </c>
      <c r="C21">
        <v>630182</v>
      </c>
      <c r="D21">
        <v>1215088</v>
      </c>
      <c r="E21">
        <v>927748</v>
      </c>
    </row>
    <row r="22" spans="1:5">
      <c r="A22" t="s">
        <v>14</v>
      </c>
      <c r="B22">
        <v>1716197</v>
      </c>
      <c r="C22">
        <v>1287988</v>
      </c>
      <c r="D22">
        <v>2384420</v>
      </c>
      <c r="E22">
        <v>1819959</v>
      </c>
    </row>
    <row r="23" spans="1:5">
      <c r="B23">
        <f>SUM(B20:B22)</f>
        <v>7597325</v>
      </c>
      <c r="C23">
        <f t="shared" ref="C23:E23" si="3">SUM(C20:C22)</f>
        <v>5722736</v>
      </c>
      <c r="D23">
        <f t="shared" si="3"/>
        <v>10791880</v>
      </c>
      <c r="E23">
        <f t="shared" si="3"/>
        <v>8292913</v>
      </c>
    </row>
    <row r="26" spans="1:5">
      <c r="A26" t="s">
        <v>28</v>
      </c>
      <c r="B26" t="s">
        <v>21</v>
      </c>
      <c r="C26" t="s">
        <v>22</v>
      </c>
      <c r="D26" t="s">
        <v>23</v>
      </c>
      <c r="E26" t="s">
        <v>24</v>
      </c>
    </row>
    <row r="27" spans="1:5">
      <c r="A27" t="s">
        <v>12</v>
      </c>
      <c r="B27" s="1">
        <f>B20/B$23</f>
        <v>0.66045733202146806</v>
      </c>
      <c r="C27" s="1">
        <f t="shared" ref="C27:E27" si="4">C20/C$23</f>
        <v>0.66481592021718283</v>
      </c>
      <c r="D27" s="1">
        <f t="shared" si="4"/>
        <v>0.66646145064622664</v>
      </c>
      <c r="E27" s="1">
        <f t="shared" si="4"/>
        <v>0.66866805427718823</v>
      </c>
    </row>
    <row r="28" spans="1:5">
      <c r="A28" t="s">
        <v>13</v>
      </c>
      <c r="B28" s="1">
        <f t="shared" ref="B28:E29" si="5">B21/B$23</f>
        <v>0.11364776418015551</v>
      </c>
      <c r="C28" s="1">
        <f t="shared" si="5"/>
        <v>0.11011900601390663</v>
      </c>
      <c r="D28" s="1">
        <f t="shared" si="5"/>
        <v>0.11259280125427637</v>
      </c>
      <c r="E28" s="1">
        <f t="shared" si="5"/>
        <v>0.11187239031688866</v>
      </c>
    </row>
    <row r="29" spans="1:5">
      <c r="A29" t="s">
        <v>14</v>
      </c>
      <c r="B29" s="1">
        <f t="shared" si="5"/>
        <v>0.2258949037983764</v>
      </c>
      <c r="C29" s="1">
        <f t="shared" si="5"/>
        <v>0.22506507376891052</v>
      </c>
      <c r="D29" s="1">
        <f t="shared" si="5"/>
        <v>0.22094574809949702</v>
      </c>
      <c r="E29" s="1">
        <f t="shared" si="5"/>
        <v>0.2194595554059231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A6304-7B96-2043-8928-4824B56D7574}">
  <dimension ref="A1:D30"/>
  <sheetViews>
    <sheetView topLeftCell="A14" workbookViewId="0">
      <selection activeCell="H18" sqref="H18"/>
    </sheetView>
  </sheetViews>
  <sheetFormatPr baseColWidth="10" defaultRowHeight="16"/>
  <cols>
    <col min="1" max="1" width="20.83203125" bestFit="1" customWidth="1"/>
    <col min="2" max="4" width="11.6640625" bestFit="1" customWidth="1"/>
  </cols>
  <sheetData>
    <row r="1" spans="1:4">
      <c r="A1" t="s">
        <v>27</v>
      </c>
      <c r="B1" t="s">
        <v>29</v>
      </c>
      <c r="C1" t="s">
        <v>30</v>
      </c>
      <c r="D1" t="s">
        <v>31</v>
      </c>
    </row>
    <row r="2" spans="1:4">
      <c r="A2" t="s">
        <v>1</v>
      </c>
      <c r="B2">
        <v>210643</v>
      </c>
      <c r="C2">
        <v>308766</v>
      </c>
      <c r="D2">
        <v>114836</v>
      </c>
    </row>
    <row r="3" spans="1:4">
      <c r="A3" t="s">
        <v>2</v>
      </c>
      <c r="B3">
        <v>9972345</v>
      </c>
      <c r="C3">
        <v>15822664</v>
      </c>
      <c r="D3">
        <v>5975605</v>
      </c>
    </row>
    <row r="4" spans="1:4">
      <c r="B4">
        <f>SUM(B2:B3)</f>
        <v>10182988</v>
      </c>
      <c r="C4">
        <f t="shared" ref="C4:D4" si="0">SUM(C2:C3)</f>
        <v>16131430</v>
      </c>
      <c r="D4">
        <f t="shared" si="0"/>
        <v>6090441</v>
      </c>
    </row>
    <row r="9" spans="1:4">
      <c r="A9" t="s">
        <v>27</v>
      </c>
      <c r="B9" t="s">
        <v>29</v>
      </c>
      <c r="C9" t="s">
        <v>30</v>
      </c>
      <c r="D9" t="s">
        <v>31</v>
      </c>
    </row>
    <row r="10" spans="1:4">
      <c r="A10" t="s">
        <v>1</v>
      </c>
      <c r="B10" s="1">
        <f>B2/B$4</f>
        <v>2.0685775137906478E-2</v>
      </c>
      <c r="C10" s="1">
        <f t="shared" ref="C10:D10" si="1">C2/C$4</f>
        <v>1.9140646551483658E-2</v>
      </c>
      <c r="D10" s="1">
        <f t="shared" si="1"/>
        <v>1.8855120671885665E-2</v>
      </c>
    </row>
    <row r="11" spans="1:4">
      <c r="A11" t="s">
        <v>2</v>
      </c>
      <c r="B11" s="1">
        <f>B3/B$4</f>
        <v>0.97931422486209352</v>
      </c>
      <c r="C11" s="1">
        <f t="shared" ref="C11:D11" si="2">C3/C$4</f>
        <v>0.98085935344851638</v>
      </c>
      <c r="D11" s="1">
        <f t="shared" si="2"/>
        <v>0.98114487932811434</v>
      </c>
    </row>
    <row r="12" spans="1:4">
      <c r="B12" s="5"/>
      <c r="C12" s="5"/>
      <c r="D12" s="5"/>
    </row>
    <row r="20" spans="1:4">
      <c r="A20" t="s">
        <v>28</v>
      </c>
      <c r="B20" t="s">
        <v>29</v>
      </c>
      <c r="C20" t="s">
        <v>30</v>
      </c>
      <c r="D20" t="s">
        <v>31</v>
      </c>
    </row>
    <row r="21" spans="1:4">
      <c r="A21" t="s">
        <v>12</v>
      </c>
      <c r="B21">
        <v>6765986</v>
      </c>
      <c r="C21">
        <v>10734254</v>
      </c>
      <c r="D21">
        <v>4059613</v>
      </c>
    </row>
    <row r="22" spans="1:4">
      <c r="A22" t="s">
        <v>13</v>
      </c>
      <c r="B22">
        <v>1145776</v>
      </c>
      <c r="C22">
        <v>1808401</v>
      </c>
      <c r="D22">
        <v>682260</v>
      </c>
    </row>
    <row r="23" spans="1:4">
      <c r="A23" t="s">
        <v>14</v>
      </c>
      <c r="B23">
        <v>2271226</v>
      </c>
      <c r="C23">
        <v>3588770</v>
      </c>
      <c r="D23">
        <v>1348568</v>
      </c>
    </row>
    <row r="24" spans="1:4">
      <c r="B24">
        <f>SUM(B21:B23)</f>
        <v>10182988</v>
      </c>
      <c r="C24">
        <f t="shared" ref="C24:D24" si="3">SUM(C21:C23)</f>
        <v>16131425</v>
      </c>
      <c r="D24">
        <f t="shared" si="3"/>
        <v>6090441</v>
      </c>
    </row>
    <row r="27" spans="1:4">
      <c r="A27" t="s">
        <v>28</v>
      </c>
      <c r="B27" t="s">
        <v>29</v>
      </c>
      <c r="C27" t="s">
        <v>30</v>
      </c>
      <c r="D27" t="s">
        <v>31</v>
      </c>
    </row>
    <row r="28" spans="1:4">
      <c r="A28" t="s">
        <v>12</v>
      </c>
      <c r="B28" s="1">
        <f>B21/B$24</f>
        <v>0.66444014271646001</v>
      </c>
      <c r="C28" s="1">
        <f t="shared" ref="C28:D28" si="4">C21/C$24</f>
        <v>0.66542503219647364</v>
      </c>
      <c r="D28" s="1">
        <f t="shared" si="4"/>
        <v>0.66655485210348475</v>
      </c>
    </row>
    <row r="29" spans="1:4">
      <c r="A29" t="s">
        <v>13</v>
      </c>
      <c r="B29" s="1">
        <f t="shared" ref="B29:D30" si="5">B22/B$24</f>
        <v>0.1125186438400988</v>
      </c>
      <c r="C29" s="1">
        <f t="shared" si="5"/>
        <v>0.11210423133728112</v>
      </c>
      <c r="D29" s="1">
        <f t="shared" si="5"/>
        <v>0.11202144475252285</v>
      </c>
    </row>
    <row r="30" spans="1:4">
      <c r="A30" t="s">
        <v>14</v>
      </c>
      <c r="B30" s="1">
        <f t="shared" si="5"/>
        <v>0.22304121344344116</v>
      </c>
      <c r="C30" s="1">
        <f t="shared" si="5"/>
        <v>0.22247073646624524</v>
      </c>
      <c r="D30" s="1">
        <f t="shared" si="5"/>
        <v>0.22142370314399237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A9525-145F-B947-8AA5-80DFD4A33944}">
  <dimension ref="A1:E30"/>
  <sheetViews>
    <sheetView workbookViewId="0">
      <selection activeCell="E12" sqref="E12"/>
    </sheetView>
  </sheetViews>
  <sheetFormatPr baseColWidth="10" defaultRowHeight="16"/>
  <cols>
    <col min="1" max="1" width="16.83203125" customWidth="1"/>
  </cols>
  <sheetData>
    <row r="1" spans="1:5">
      <c r="A1" t="s">
        <v>27</v>
      </c>
      <c r="B1" t="s">
        <v>32</v>
      </c>
      <c r="C1" t="s">
        <v>33</v>
      </c>
      <c r="D1" t="s">
        <v>34</v>
      </c>
      <c r="E1" t="s">
        <v>35</v>
      </c>
    </row>
    <row r="2" spans="1:5">
      <c r="A2" t="s">
        <v>1</v>
      </c>
      <c r="B2">
        <v>52698</v>
      </c>
      <c r="C2">
        <v>29389</v>
      </c>
      <c r="D2">
        <v>451324</v>
      </c>
      <c r="E2">
        <v>100834</v>
      </c>
    </row>
    <row r="3" spans="1:5">
      <c r="A3" t="s">
        <v>2</v>
      </c>
      <c r="B3">
        <v>2719114</v>
      </c>
      <c r="C3">
        <v>1521214</v>
      </c>
      <c r="D3">
        <v>22305429</v>
      </c>
      <c r="E3">
        <v>5224857</v>
      </c>
    </row>
    <row r="4" spans="1:5">
      <c r="B4">
        <f>SUM(B2:B3)</f>
        <v>2771812</v>
      </c>
      <c r="C4">
        <f t="shared" ref="C4:E4" si="0">SUM(C2:C3)</f>
        <v>1550603</v>
      </c>
      <c r="D4">
        <f t="shared" si="0"/>
        <v>22756753</v>
      </c>
      <c r="E4">
        <f t="shared" si="0"/>
        <v>5325691</v>
      </c>
    </row>
    <row r="9" spans="1:5">
      <c r="A9" t="s">
        <v>27</v>
      </c>
      <c r="B9" t="s">
        <v>32</v>
      </c>
      <c r="C9" t="s">
        <v>33</v>
      </c>
      <c r="D9" t="s">
        <v>34</v>
      </c>
      <c r="E9" t="s">
        <v>35</v>
      </c>
    </row>
    <row r="10" spans="1:5">
      <c r="A10" t="s">
        <v>1</v>
      </c>
      <c r="B10" s="1">
        <f>B2/B$4</f>
        <v>1.9012111932555309E-2</v>
      </c>
      <c r="C10" s="1">
        <f t="shared" ref="C10:E10" si="1">C2/C$4</f>
        <v>1.8953271727192581E-2</v>
      </c>
      <c r="D10" s="1">
        <f t="shared" si="1"/>
        <v>1.983253058993082E-2</v>
      </c>
      <c r="E10" s="1">
        <f t="shared" si="1"/>
        <v>1.8933505530080511E-2</v>
      </c>
    </row>
    <row r="11" spans="1:5">
      <c r="A11" t="s">
        <v>2</v>
      </c>
      <c r="B11" s="1">
        <f>B3/B$4</f>
        <v>0.98098788806744464</v>
      </c>
      <c r="C11" s="1">
        <f t="shared" ref="C11:E11" si="2">C3/C$4</f>
        <v>0.98104672827280737</v>
      </c>
      <c r="D11" s="1">
        <f t="shared" si="2"/>
        <v>0.98016746941006916</v>
      </c>
      <c r="E11" s="1">
        <f t="shared" si="2"/>
        <v>0.98106649446991945</v>
      </c>
    </row>
    <row r="19" spans="1:5">
      <c r="A19" t="s">
        <v>28</v>
      </c>
      <c r="B19" t="s">
        <v>32</v>
      </c>
      <c r="C19" t="s">
        <v>33</v>
      </c>
      <c r="D19" t="s">
        <v>34</v>
      </c>
      <c r="E19" t="s">
        <v>35</v>
      </c>
    </row>
    <row r="20" spans="1:5">
      <c r="A20" t="s">
        <v>12</v>
      </c>
      <c r="B20">
        <v>1852101</v>
      </c>
      <c r="C20">
        <v>1047100</v>
      </c>
      <c r="D20">
        <v>15137381</v>
      </c>
      <c r="E20">
        <v>3523271</v>
      </c>
    </row>
    <row r="21" spans="1:5">
      <c r="A21" t="s">
        <v>13</v>
      </c>
      <c r="B21">
        <v>306903</v>
      </c>
      <c r="C21">
        <v>175019</v>
      </c>
      <c r="D21">
        <v>2564637</v>
      </c>
      <c r="E21">
        <v>589878</v>
      </c>
    </row>
    <row r="22" spans="1:5">
      <c r="A22" t="s">
        <v>14</v>
      </c>
      <c r="B22">
        <v>612808</v>
      </c>
      <c r="C22">
        <v>328484</v>
      </c>
      <c r="D22">
        <v>5054730</v>
      </c>
      <c r="E22">
        <v>1212542</v>
      </c>
    </row>
    <row r="23" spans="1:5">
      <c r="B23">
        <f>SUM(B20:B22)</f>
        <v>2771812</v>
      </c>
      <c r="C23">
        <f t="shared" ref="C23:E23" si="3">SUM(C20:C22)</f>
        <v>1550603</v>
      </c>
      <c r="D23">
        <f t="shared" si="3"/>
        <v>22756748</v>
      </c>
      <c r="E23">
        <f t="shared" si="3"/>
        <v>5325691</v>
      </c>
    </row>
    <row r="27" spans="1:5">
      <c r="A27" t="s">
        <v>28</v>
      </c>
      <c r="B27" t="s">
        <v>32</v>
      </c>
      <c r="C27" t="s">
        <v>33</v>
      </c>
      <c r="D27" t="s">
        <v>34</v>
      </c>
      <c r="E27" t="s">
        <v>35</v>
      </c>
    </row>
    <row r="28" spans="1:5">
      <c r="A28" t="s">
        <v>12</v>
      </c>
      <c r="B28" s="1">
        <f>B20/B$23</f>
        <v>0.66819142135180887</v>
      </c>
      <c r="C28" s="1">
        <f t="shared" ref="C28:E28" si="4">C20/C$23</f>
        <v>0.6752856791841626</v>
      </c>
      <c r="D28" s="1">
        <f t="shared" si="4"/>
        <v>0.66518208137647783</v>
      </c>
      <c r="E28" s="1">
        <f t="shared" si="4"/>
        <v>0.66156128847880957</v>
      </c>
    </row>
    <row r="29" spans="1:5">
      <c r="A29" t="s">
        <v>13</v>
      </c>
      <c r="B29" s="1">
        <f t="shared" ref="B29:E30" si="5">B21/B$23</f>
        <v>0.11072287730913929</v>
      </c>
      <c r="C29" s="1">
        <f t="shared" si="5"/>
        <v>0.11287157318797912</v>
      </c>
      <c r="D29" s="1">
        <f t="shared" si="5"/>
        <v>0.11269786878160272</v>
      </c>
      <c r="E29" s="1">
        <f t="shared" si="5"/>
        <v>0.11076083835881578</v>
      </c>
    </row>
    <row r="30" spans="1:5">
      <c r="A30" t="s">
        <v>14</v>
      </c>
      <c r="B30" s="1">
        <f t="shared" si="5"/>
        <v>0.22108570133905187</v>
      </c>
      <c r="C30" s="1">
        <f t="shared" si="5"/>
        <v>0.21184274762785832</v>
      </c>
      <c r="D30" s="1">
        <f t="shared" si="5"/>
        <v>0.22212004984191941</v>
      </c>
      <c r="E30" s="1">
        <f t="shared" si="5"/>
        <v>0.22767787316237462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Frequency Flag Analysis</vt:lpstr>
      <vt:lpstr>Spending Flag Analysis</vt:lpstr>
      <vt:lpstr>Order Profile Analysis</vt:lpstr>
      <vt:lpstr>Department Analysis</vt:lpstr>
      <vt:lpstr>Region Analysis</vt:lpstr>
      <vt:lpstr>Loyalty and Order Habits</vt:lpstr>
      <vt:lpstr>Region and Order Habits</vt:lpstr>
      <vt:lpstr>Age and Order Habits</vt:lpstr>
      <vt:lpstr>Family and Order Habits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Busenbark</dc:creator>
  <cp:lastModifiedBy>Ashley Busenbark</cp:lastModifiedBy>
  <dcterms:created xsi:type="dcterms:W3CDTF">2022-06-08T19:35:09Z</dcterms:created>
  <dcterms:modified xsi:type="dcterms:W3CDTF">2022-06-09T15:03:08Z</dcterms:modified>
</cp:coreProperties>
</file>