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tables/table2.xml" ContentType="application/vnd.openxmlformats-officedocument.spreadsheetml.table+xml"/>
  <Override PartName="/xl/comments3.xml" ContentType="application/vnd.openxmlformats-officedocument.spreadsheetml.comments+xml"/>
  <Override PartName="/xl/pivotTables/pivotTable1.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ml.chartshapes+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9.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4ef3b1b8d0934034" Type="http://schemas.microsoft.com/office/2006/relationships/ui/extensibility" Target="NUL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hidePivotFieldList="1"/>
  <bookViews>
    <workbookView xWindow="-120" yWindow="-16320" windowWidth="29040" windowHeight="16440" tabRatio="849"/>
  </bookViews>
  <sheets>
    <sheet name="1. Introduction" sheetId="4" r:id="rId1"/>
    <sheet name="2. Scoring Criteria" sheetId="9" r:id="rId2"/>
    <sheet name="3. Impact Analysis" sheetId="6" r:id="rId3"/>
    <sheet name="Hide - Costs Calc" sheetId="21" state="hidden" r:id="rId4"/>
    <sheet name="4. Vulnerability Assessment" sheetId="16" r:id="rId5"/>
    <sheet name="Hide - VulnerabilityTable" sheetId="19" state="hidden" r:id="rId6"/>
    <sheet name="Hide - VulnPivotB" sheetId="27" state="hidden" r:id="rId7"/>
    <sheet name="5. Vulnerability Report" sheetId="20" r:id="rId8"/>
    <sheet name="Hide - DepToSys Pivot" sheetId="29" state="hidden" r:id="rId9"/>
    <sheet name="Hide - Unique Dependencies Pivo" sheetId="30" state="hidden" r:id="rId10"/>
    <sheet name="2x2 Grid Output" sheetId="7" state="veryHidden" r:id="rId11"/>
  </sheets>
  <definedNames>
    <definedName name="DependencyIsRated">_xlfn.XOR('4. Vulnerability Assessment'!$C1="",ISERROR(MATCH('4. Vulnerability Assessment'!$C1,dVulnAssessment[Dependency],0)))</definedName>
    <definedName name="HostingLocation">OFFSET('4. Vulnerability Assessment'!$E$7,,,COUNTA('4. Vulnerability Assessment'!$E$7:$E$17))</definedName>
    <definedName name="pCriticality">OFFSET('2. Scoring Criteria'!$R$7,0,0,COUNTA('2. Scoring Criteria'!$R$7:$R$15),1)</definedName>
    <definedName name="pDependency" localSheetId="4">OFFSET('4. Vulnerability Assessment'!$C$6,0,0,COUNTA('4. Vulnerability Assessment'!$C$6:$C$1006),1)</definedName>
    <definedName name="pDependency">OFFSET('4. Vulnerability Assessment'!$C$6,0,0,COUNTA('4. Vulnerability Assessment'!$C$6:$C$506),1)</definedName>
    <definedName name="pScore">'2. Scoring Criteria'!$B$7:$B$15</definedName>
    <definedName name="RatedDependencyCapsSensitive">_xlfn.XOR('4. Vulnerability Assessment'!$J1="",ISERROR(MATCH('4. Vulnerability Assessment'!$J1,EXACT('4. Vulnerability Assessment'!$C$6:$C$1006,0),0)))</definedName>
    <definedName name="RatedDependencyNotExist">_xlfn.XOR('4. Vulnerability Assessment'!$J1="",ISERROR(MATCH('4. Vulnerability Assessment'!$J1,'4. Vulnerability Assessment'!$C$6:$C$1006,0)))</definedName>
    <definedName name="Slicer_Hosting_Location1">#N/A</definedName>
    <definedName name="Slicer_Hosting_Location2">#N/A</definedName>
  </definedNames>
  <calcPr calcId="152511"/>
  <pivotCaches>
    <pivotCache cacheId="0" r:id="rId12"/>
    <pivotCache cacheId="1" r:id="rId13"/>
    <pivotCache cacheId="2" r:id="rId14"/>
    <pivotCache cacheId="3" r:id="rId15"/>
  </pivotCaches>
  <extLst>
    <ext xmlns:x14="http://schemas.microsoft.com/office/spreadsheetml/2009/9/main" uri="{876F7934-8845-4945-9796-88D515C7AA90}">
      <x14:pivotCaches>
        <pivotCache cacheId="4" r:id="rId16"/>
        <pivotCache cacheId="5"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Service_1393c5f3-d27b-4e8d-b5e9-9b6c9714386a" name="dService" connection="Query - dService"/>
          <x15:modelTable id="fSvcDep_ce7becfd-1ae3-4ac7-a994-af121c279c60" name="fSvcDep" connection="Query - fSvcDep"/>
          <x15:modelTable id="dDependency_731b8b1d-75a8-4bc3-b192-31c20e192dc8" name="dDependency" connection="Query - dDependency"/>
        </x15:modelTables>
        <x15:modelRelationships>
          <x15:modelRelationship fromTable="fSvcDep" fromColumn="Dependency" toTable="dDependency" toColumn="Dependency"/>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7" i="16" l="1"/>
  <c r="J5" i="6" l="1"/>
  <c r="K5" i="6"/>
  <c r="L5" i="6"/>
  <c r="M5" i="6"/>
  <c r="N5" i="6"/>
  <c r="O5" i="6"/>
  <c r="P5" i="6"/>
  <c r="Q5" i="6"/>
  <c r="I5" i="6"/>
  <c r="K7" i="21"/>
  <c r="L7" i="21"/>
  <c r="M7" i="21"/>
  <c r="N7" i="21"/>
  <c r="K8" i="21"/>
  <c r="L8" i="21"/>
  <c r="M8" i="21"/>
  <c r="N8" i="21"/>
  <c r="K9" i="21"/>
  <c r="L9" i="21"/>
  <c r="M9" i="21"/>
  <c r="N9" i="21"/>
  <c r="K10" i="21"/>
  <c r="L10" i="21"/>
  <c r="M10" i="21"/>
  <c r="J10" i="21" s="1"/>
  <c r="N10" i="21"/>
  <c r="K11" i="21"/>
  <c r="L11" i="21"/>
  <c r="M11" i="21"/>
  <c r="N11" i="21"/>
  <c r="K12" i="21"/>
  <c r="L12" i="21"/>
  <c r="M12" i="21"/>
  <c r="N12" i="21"/>
  <c r="K13" i="21"/>
  <c r="L13" i="21"/>
  <c r="M13" i="21"/>
  <c r="N13" i="21"/>
  <c r="K14" i="21"/>
  <c r="L14" i="21"/>
  <c r="M14" i="21"/>
  <c r="N14" i="21"/>
  <c r="K15" i="21"/>
  <c r="L15" i="21"/>
  <c r="M15" i="21"/>
  <c r="N15" i="21"/>
  <c r="K16" i="21"/>
  <c r="L16" i="21"/>
  <c r="M16" i="21"/>
  <c r="J16" i="21" s="1"/>
  <c r="R71" i="6" s="1"/>
  <c r="N16" i="21"/>
  <c r="K17" i="21"/>
  <c r="L17" i="21"/>
  <c r="M17" i="21"/>
  <c r="N17" i="21"/>
  <c r="K18" i="21"/>
  <c r="L18" i="21"/>
  <c r="M18" i="21"/>
  <c r="N18" i="21"/>
  <c r="K19" i="21"/>
  <c r="L19" i="21"/>
  <c r="M19" i="21"/>
  <c r="N19" i="21"/>
  <c r="K20" i="21"/>
  <c r="L20" i="21"/>
  <c r="M20" i="21"/>
  <c r="N20" i="21"/>
  <c r="K21" i="21"/>
  <c r="L21" i="21"/>
  <c r="M21" i="21"/>
  <c r="N21" i="21"/>
  <c r="K22" i="21"/>
  <c r="L22" i="21"/>
  <c r="M22" i="21"/>
  <c r="N22" i="21"/>
  <c r="K23" i="21"/>
  <c r="L23" i="21"/>
  <c r="M23" i="21"/>
  <c r="N23" i="21"/>
  <c r="K24" i="21"/>
  <c r="L24" i="21"/>
  <c r="M24" i="21"/>
  <c r="N24" i="21"/>
  <c r="K25" i="21"/>
  <c r="L25" i="21"/>
  <c r="M25" i="21"/>
  <c r="N25" i="21"/>
  <c r="K26" i="21"/>
  <c r="L26" i="21"/>
  <c r="M26" i="21"/>
  <c r="N26" i="21"/>
  <c r="K27" i="21"/>
  <c r="L27" i="21"/>
  <c r="M27" i="21"/>
  <c r="N27" i="21"/>
  <c r="K28" i="21"/>
  <c r="L28" i="21"/>
  <c r="M28" i="21"/>
  <c r="N28" i="21"/>
  <c r="K29" i="21"/>
  <c r="L29" i="21"/>
  <c r="M29" i="21"/>
  <c r="N29" i="21"/>
  <c r="K30" i="21"/>
  <c r="L30" i="21"/>
  <c r="M30" i="21"/>
  <c r="N30" i="21"/>
  <c r="K31" i="21"/>
  <c r="L31" i="21"/>
  <c r="M31" i="21"/>
  <c r="N31" i="21"/>
  <c r="K32" i="21"/>
  <c r="L32" i="21"/>
  <c r="M32" i="21"/>
  <c r="N32" i="21"/>
  <c r="K33" i="21"/>
  <c r="L33" i="21"/>
  <c r="M33" i="21"/>
  <c r="N33" i="21"/>
  <c r="K34" i="21"/>
  <c r="L34" i="21"/>
  <c r="M34" i="21"/>
  <c r="N34" i="21"/>
  <c r="K35" i="21"/>
  <c r="L35" i="21"/>
  <c r="M35" i="21"/>
  <c r="N35" i="21"/>
  <c r="K36" i="21"/>
  <c r="L36" i="21"/>
  <c r="M36" i="21"/>
  <c r="N36" i="21"/>
  <c r="K37" i="21"/>
  <c r="L37" i="21"/>
  <c r="M37" i="21"/>
  <c r="N37" i="21"/>
  <c r="K38" i="21"/>
  <c r="L38" i="21"/>
  <c r="M38" i="21"/>
  <c r="N38" i="21"/>
  <c r="K39" i="21"/>
  <c r="L39" i="21"/>
  <c r="M39" i="21"/>
  <c r="N39" i="21"/>
  <c r="K40" i="21"/>
  <c r="L40" i="21"/>
  <c r="M40" i="21"/>
  <c r="N40" i="21"/>
  <c r="K41" i="21"/>
  <c r="L41" i="21"/>
  <c r="M41" i="21"/>
  <c r="N41" i="21"/>
  <c r="K42" i="21"/>
  <c r="L42" i="21"/>
  <c r="M42" i="21"/>
  <c r="N42" i="21"/>
  <c r="K43" i="21"/>
  <c r="L43" i="21"/>
  <c r="M43" i="21"/>
  <c r="N43" i="21"/>
  <c r="K44" i="21"/>
  <c r="L44" i="21"/>
  <c r="M44" i="21"/>
  <c r="N44" i="21"/>
  <c r="K45" i="21"/>
  <c r="L45" i="21"/>
  <c r="M45" i="21"/>
  <c r="N45" i="21"/>
  <c r="K46" i="21"/>
  <c r="L46" i="21"/>
  <c r="M46" i="21"/>
  <c r="N46" i="21"/>
  <c r="K47" i="21"/>
  <c r="L47" i="21"/>
  <c r="M47" i="21"/>
  <c r="N47" i="21"/>
  <c r="K48" i="21"/>
  <c r="L48" i="21"/>
  <c r="M48" i="21"/>
  <c r="N48" i="21"/>
  <c r="K49" i="21"/>
  <c r="L49" i="21"/>
  <c r="M49" i="21"/>
  <c r="N49" i="21"/>
  <c r="K50" i="21"/>
  <c r="L50" i="21"/>
  <c r="M50" i="21"/>
  <c r="N50" i="21"/>
  <c r="K51" i="21"/>
  <c r="L51" i="21"/>
  <c r="M51" i="21"/>
  <c r="N51" i="21"/>
  <c r="K52" i="21"/>
  <c r="L52" i="21"/>
  <c r="M52" i="21"/>
  <c r="N52" i="21"/>
  <c r="K53" i="21"/>
  <c r="L53" i="21"/>
  <c r="M53" i="21"/>
  <c r="N53" i="21"/>
  <c r="K54" i="21"/>
  <c r="L54" i="21"/>
  <c r="M54" i="21"/>
  <c r="N54" i="21"/>
  <c r="K55" i="21"/>
  <c r="L55" i="21"/>
  <c r="M55" i="21"/>
  <c r="N55" i="21"/>
  <c r="K56" i="21"/>
  <c r="L56" i="21"/>
  <c r="M56" i="21"/>
  <c r="N56" i="21"/>
  <c r="K57" i="21"/>
  <c r="L57" i="21"/>
  <c r="M57" i="21"/>
  <c r="N57" i="21"/>
  <c r="K58" i="21"/>
  <c r="L58" i="21"/>
  <c r="M58" i="21"/>
  <c r="N58" i="21"/>
  <c r="K59" i="21"/>
  <c r="L59" i="21"/>
  <c r="M59" i="21"/>
  <c r="N59" i="21"/>
  <c r="K60" i="21"/>
  <c r="L60" i="21"/>
  <c r="M60" i="21"/>
  <c r="N60" i="21"/>
  <c r="K61" i="21"/>
  <c r="L61" i="21"/>
  <c r="M61" i="21"/>
  <c r="N61" i="21"/>
  <c r="K62" i="21"/>
  <c r="L62" i="21"/>
  <c r="M62" i="21"/>
  <c r="N62" i="21"/>
  <c r="K63" i="21"/>
  <c r="L63" i="21"/>
  <c r="M63" i="21"/>
  <c r="N63" i="21"/>
  <c r="K64" i="21"/>
  <c r="L64" i="21"/>
  <c r="M64" i="21"/>
  <c r="N64" i="21"/>
  <c r="K65" i="21"/>
  <c r="L65" i="21"/>
  <c r="M65" i="21"/>
  <c r="N65" i="21"/>
  <c r="K66" i="21"/>
  <c r="L66" i="21"/>
  <c r="M66" i="21"/>
  <c r="N66" i="21"/>
  <c r="K67" i="21"/>
  <c r="L67" i="21"/>
  <c r="M67" i="21"/>
  <c r="N67" i="21"/>
  <c r="K68" i="21"/>
  <c r="L68" i="21"/>
  <c r="M68" i="21"/>
  <c r="N68" i="21"/>
  <c r="K69" i="21"/>
  <c r="L69" i="21"/>
  <c r="M69" i="21"/>
  <c r="N69" i="21"/>
  <c r="K70" i="21"/>
  <c r="L70" i="21"/>
  <c r="M70" i="21"/>
  <c r="N70" i="21"/>
  <c r="K71" i="21"/>
  <c r="L71" i="21"/>
  <c r="M71" i="21"/>
  <c r="N71" i="21"/>
  <c r="K72" i="21"/>
  <c r="L72" i="21"/>
  <c r="M72" i="21"/>
  <c r="N72" i="21"/>
  <c r="K73" i="21"/>
  <c r="L73" i="21"/>
  <c r="M73" i="21"/>
  <c r="N73" i="21"/>
  <c r="K74" i="21"/>
  <c r="L74" i="21"/>
  <c r="M74" i="21"/>
  <c r="N74" i="21"/>
  <c r="K75" i="21"/>
  <c r="L75" i="21"/>
  <c r="M75" i="21"/>
  <c r="N75" i="21"/>
  <c r="K76" i="21"/>
  <c r="L76" i="21"/>
  <c r="M76" i="21"/>
  <c r="N76" i="21"/>
  <c r="K77" i="21"/>
  <c r="L77" i="21"/>
  <c r="M77" i="21"/>
  <c r="N77" i="21"/>
  <c r="K78" i="21"/>
  <c r="L78" i="21"/>
  <c r="M78" i="21"/>
  <c r="N78" i="21"/>
  <c r="K79" i="21"/>
  <c r="L79" i="21"/>
  <c r="M79" i="21"/>
  <c r="N79" i="21"/>
  <c r="K80" i="21"/>
  <c r="L80" i="21"/>
  <c r="M80" i="21"/>
  <c r="N80" i="21"/>
  <c r="K81" i="21"/>
  <c r="L81" i="21"/>
  <c r="M81" i="21"/>
  <c r="N81" i="21"/>
  <c r="K82" i="21"/>
  <c r="L82" i="21"/>
  <c r="M82" i="21"/>
  <c r="N82" i="21"/>
  <c r="K83" i="21"/>
  <c r="L83" i="21"/>
  <c r="M83" i="21"/>
  <c r="N83" i="21"/>
  <c r="K84" i="21"/>
  <c r="L84" i="21"/>
  <c r="M84" i="21"/>
  <c r="N84" i="21"/>
  <c r="K85" i="21"/>
  <c r="L85" i="21"/>
  <c r="M85" i="21"/>
  <c r="N85" i="21"/>
  <c r="K86" i="21"/>
  <c r="L86" i="21"/>
  <c r="M86" i="21"/>
  <c r="N86" i="21"/>
  <c r="K87" i="21"/>
  <c r="L87" i="21"/>
  <c r="M87" i="21"/>
  <c r="N87" i="21"/>
  <c r="K88" i="21"/>
  <c r="L88" i="21"/>
  <c r="J88" i="21" s="1"/>
  <c r="M88" i="21"/>
  <c r="N88" i="21"/>
  <c r="K89" i="21"/>
  <c r="L89" i="21"/>
  <c r="M89" i="21"/>
  <c r="N89" i="21"/>
  <c r="K90" i="21"/>
  <c r="L90" i="21"/>
  <c r="M90" i="21"/>
  <c r="N90" i="21"/>
  <c r="K91" i="21"/>
  <c r="L91" i="21"/>
  <c r="M91" i="21"/>
  <c r="N91" i="21"/>
  <c r="K92" i="21"/>
  <c r="L92" i="21"/>
  <c r="M92" i="21"/>
  <c r="N92" i="21"/>
  <c r="K93" i="21"/>
  <c r="L93" i="21"/>
  <c r="M93" i="21"/>
  <c r="N93" i="21"/>
  <c r="K94" i="21"/>
  <c r="L94" i="21"/>
  <c r="M94" i="21"/>
  <c r="N94" i="21"/>
  <c r="K95" i="21"/>
  <c r="L95" i="21"/>
  <c r="M95" i="21"/>
  <c r="N95" i="21"/>
  <c r="K96" i="21"/>
  <c r="L96" i="21"/>
  <c r="M96" i="21"/>
  <c r="N96" i="21"/>
  <c r="K97" i="21"/>
  <c r="L97" i="21"/>
  <c r="M97" i="21"/>
  <c r="N97" i="21"/>
  <c r="K98" i="21"/>
  <c r="L98" i="21"/>
  <c r="M98" i="21"/>
  <c r="N98" i="21"/>
  <c r="K99" i="21"/>
  <c r="L99" i="21"/>
  <c r="M99" i="21"/>
  <c r="N99" i="21"/>
  <c r="K100" i="21"/>
  <c r="L100" i="21"/>
  <c r="M100" i="21"/>
  <c r="N100" i="21"/>
  <c r="K101" i="21"/>
  <c r="L101" i="21"/>
  <c r="M101" i="21"/>
  <c r="N101" i="21"/>
  <c r="K102" i="21"/>
  <c r="L102" i="21"/>
  <c r="M102" i="21"/>
  <c r="N102" i="21"/>
  <c r="K103" i="21"/>
  <c r="L103" i="21"/>
  <c r="M103" i="21"/>
  <c r="N103" i="21"/>
  <c r="K104" i="21"/>
  <c r="L104" i="21"/>
  <c r="M104" i="21"/>
  <c r="N104" i="21"/>
  <c r="K105" i="21"/>
  <c r="L105" i="21"/>
  <c r="M105" i="21"/>
  <c r="N105" i="21"/>
  <c r="K106" i="21"/>
  <c r="L106" i="21"/>
  <c r="M106" i="21"/>
  <c r="N106" i="21"/>
  <c r="K107" i="21"/>
  <c r="L107" i="21"/>
  <c r="M107" i="21"/>
  <c r="N107" i="21"/>
  <c r="K108" i="21"/>
  <c r="L108" i="21"/>
  <c r="M108" i="21"/>
  <c r="N108" i="21"/>
  <c r="K109" i="21"/>
  <c r="L109" i="21"/>
  <c r="M109" i="21"/>
  <c r="N109" i="21"/>
  <c r="K110" i="21"/>
  <c r="L110" i="21"/>
  <c r="M110" i="21"/>
  <c r="N110" i="21"/>
  <c r="K111" i="21"/>
  <c r="L111" i="21"/>
  <c r="M111" i="21"/>
  <c r="N111" i="21"/>
  <c r="K112" i="21"/>
  <c r="L112" i="21"/>
  <c r="M112" i="21"/>
  <c r="N112" i="21"/>
  <c r="K113" i="21"/>
  <c r="L113" i="21"/>
  <c r="M113" i="21"/>
  <c r="N113" i="21"/>
  <c r="K114" i="21"/>
  <c r="L114" i="21"/>
  <c r="M114" i="21"/>
  <c r="N114" i="21"/>
  <c r="K115" i="21"/>
  <c r="L115" i="21"/>
  <c r="M115" i="21"/>
  <c r="N115" i="21"/>
  <c r="K116" i="21"/>
  <c r="L116" i="21"/>
  <c r="M116" i="21"/>
  <c r="N116" i="21"/>
  <c r="L6" i="21"/>
  <c r="M6" i="21"/>
  <c r="N6" i="21"/>
  <c r="K6" i="21"/>
  <c r="I6" i="21"/>
  <c r="E13" i="9"/>
  <c r="D10" i="21" s="1"/>
  <c r="D11" i="21" s="1"/>
  <c r="P31" i="20"/>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7" i="16"/>
  <c r="H7" i="16" s="1" a="1"/>
  <c r="H7" i="16" s="1"/>
  <c r="D9" i="9"/>
  <c r="C6" i="21" s="1"/>
  <c r="L9" i="20"/>
  <c r="N9" i="20" s="1"/>
  <c r="I7" i="21"/>
  <c r="E9" i="9"/>
  <c r="D6" i="21" s="1"/>
  <c r="F9" i="9"/>
  <c r="E6" i="21" s="1"/>
  <c r="E5" i="21" s="1"/>
  <c r="I8" i="21"/>
  <c r="I10" i="21"/>
  <c r="D13" i="9"/>
  <c r="C10" i="21" s="1"/>
  <c r="C11" i="21" s="1"/>
  <c r="D4" i="21"/>
  <c r="D5" i="21" s="1"/>
  <c r="F11" i="9"/>
  <c r="E8" i="21" s="1"/>
  <c r="I11" i="21"/>
  <c r="F13" i="9"/>
  <c r="E10" i="21" s="1"/>
  <c r="E11" i="21" s="1"/>
  <c r="I12" i="21"/>
  <c r="R17" i="6" s="1"/>
  <c r="I13"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104" i="21"/>
  <c r="I105" i="21"/>
  <c r="I106" i="21"/>
  <c r="I107" i="21"/>
  <c r="I108" i="21"/>
  <c r="I109" i="21"/>
  <c r="I110" i="21"/>
  <c r="I111" i="21"/>
  <c r="I112" i="21"/>
  <c r="I113" i="21"/>
  <c r="I114" i="21"/>
  <c r="I115" i="21"/>
  <c r="I116" i="21"/>
  <c r="F3" i="21"/>
  <c r="N5" i="21" s="1"/>
  <c r="E3" i="21"/>
  <c r="M5" i="21" s="1"/>
  <c r="D3" i="21"/>
  <c r="C3" i="21"/>
  <c r="K5" i="21"/>
  <c r="I9" i="21"/>
  <c r="I14" i="21"/>
  <c r="L36" i="20"/>
  <c r="M36" i="20" s="1"/>
  <c r="L37" i="20"/>
  <c r="O37" i="20" s="1"/>
  <c r="L38" i="20"/>
  <c r="O38" i="20" s="1"/>
  <c r="L39" i="20"/>
  <c r="N39" i="20" s="1"/>
  <c r="L40" i="20"/>
  <c r="L41" i="20"/>
  <c r="N41" i="20" s="1"/>
  <c r="L42" i="20"/>
  <c r="N42" i="20" s="1"/>
  <c r="L43" i="20"/>
  <c r="N43" i="20" s="1"/>
  <c r="L44" i="20"/>
  <c r="L45" i="20"/>
  <c r="L46" i="20"/>
  <c r="O46" i="20" s="1"/>
  <c r="L47" i="20"/>
  <c r="L48" i="20"/>
  <c r="L49" i="20"/>
  <c r="L50" i="20"/>
  <c r="M50" i="20" s="1"/>
  <c r="L51" i="20"/>
  <c r="L52" i="20"/>
  <c r="L53" i="20"/>
  <c r="O53" i="20" s="1"/>
  <c r="L54" i="20"/>
  <c r="N54" i="20" s="1"/>
  <c r="L55" i="20"/>
  <c r="M55" i="20" s="1"/>
  <c r="L56" i="20"/>
  <c r="O56" i="20" s="1"/>
  <c r="L57" i="20"/>
  <c r="N57" i="20" s="1"/>
  <c r="L58" i="20"/>
  <c r="L59" i="20"/>
  <c r="M59" i="20" s="1"/>
  <c r="L60" i="20"/>
  <c r="O60" i="20" s="1"/>
  <c r="L61" i="20"/>
  <c r="M61" i="20" s="1"/>
  <c r="L62" i="20"/>
  <c r="L63" i="20"/>
  <c r="L64" i="20"/>
  <c r="L65" i="20"/>
  <c r="N65" i="20" s="1"/>
  <c r="L66" i="20"/>
  <c r="L67" i="20"/>
  <c r="L68" i="20"/>
  <c r="O68" i="20" s="1"/>
  <c r="L69" i="20"/>
  <c r="M69" i="20" s="1"/>
  <c r="L70" i="20"/>
  <c r="L71" i="20"/>
  <c r="N71" i="20" s="1"/>
  <c r="L72" i="20"/>
  <c r="M72" i="20" s="1"/>
  <c r="L73" i="20"/>
  <c r="O73" i="20" s="1"/>
  <c r="N73" i="20"/>
  <c r="L74" i="20"/>
  <c r="O74" i="20" s="1"/>
  <c r="L75" i="20"/>
  <c r="N75" i="20" s="1"/>
  <c r="L76" i="20"/>
  <c r="M76" i="20" s="1"/>
  <c r="O76" i="20"/>
  <c r="L77" i="20"/>
  <c r="L78" i="20"/>
  <c r="O78" i="20" s="1"/>
  <c r="L79" i="20"/>
  <c r="M79" i="20" s="1"/>
  <c r="O79" i="20"/>
  <c r="L80" i="20"/>
  <c r="O80" i="20" s="1"/>
  <c r="L81" i="20"/>
  <c r="N81" i="20" s="1"/>
  <c r="L82" i="20"/>
  <c r="O82" i="20" s="1"/>
  <c r="L83" i="20"/>
  <c r="O83" i="20" s="1"/>
  <c r="L84" i="20"/>
  <c r="M84" i="20" s="1"/>
  <c r="O84" i="20"/>
  <c r="L85" i="20"/>
  <c r="N85" i="20" s="1"/>
  <c r="L86" i="20"/>
  <c r="O86" i="20" s="1"/>
  <c r="L87" i="20"/>
  <c r="M87" i="20" s="1"/>
  <c r="L88" i="20"/>
  <c r="M88" i="20" s="1"/>
  <c r="L89" i="20"/>
  <c r="O89" i="20" s="1"/>
  <c r="N89" i="20"/>
  <c r="L90" i="20"/>
  <c r="O90" i="20" s="1"/>
  <c r="L91" i="20"/>
  <c r="O91" i="20" s="1"/>
  <c r="L92" i="20"/>
  <c r="L93" i="20"/>
  <c r="L94" i="20"/>
  <c r="L95" i="20"/>
  <c r="O95" i="20" s="1"/>
  <c r="L96" i="20"/>
  <c r="L97" i="20"/>
  <c r="L98" i="20"/>
  <c r="M98" i="20" s="1"/>
  <c r="L99" i="20"/>
  <c r="O99" i="20" s="1"/>
  <c r="L100" i="20"/>
  <c r="M100" i="20" s="1"/>
  <c r="L101" i="20"/>
  <c r="L102" i="20"/>
  <c r="O102" i="20" s="1"/>
  <c r="L103" i="20"/>
  <c r="M103" i="20" s="1"/>
  <c r="N103" i="20"/>
  <c r="L104" i="20"/>
  <c r="O104" i="20" s="1"/>
  <c r="L105" i="20"/>
  <c r="N105" i="20" s="1"/>
  <c r="L106" i="20"/>
  <c r="O106" i="20" s="1"/>
  <c r="L107" i="20"/>
  <c r="O107" i="20" s="1"/>
  <c r="L108" i="20"/>
  <c r="O108" i="20" s="1"/>
  <c r="L109" i="20"/>
  <c r="L110" i="20"/>
  <c r="O110" i="20" s="1"/>
  <c r="L111" i="20"/>
  <c r="L112" i="20"/>
  <c r="L113" i="20"/>
  <c r="L114" i="20"/>
  <c r="N114" i="20" s="1"/>
  <c r="L115" i="20"/>
  <c r="L116" i="20"/>
  <c r="O116" i="20" s="1"/>
  <c r="L117" i="20"/>
  <c r="L118" i="20"/>
  <c r="O118" i="20" s="1"/>
  <c r="L119" i="20"/>
  <c r="M119" i="20" s="1"/>
  <c r="L120" i="20"/>
  <c r="L121" i="20"/>
  <c r="N121" i="20" s="1"/>
  <c r="L122" i="20"/>
  <c r="M122" i="20" s="1"/>
  <c r="L123" i="20"/>
  <c r="O123" i="20" s="1"/>
  <c r="L124" i="20"/>
  <c r="O124" i="20" s="1"/>
  <c r="L125" i="20"/>
  <c r="N125" i="20" s="1"/>
  <c r="L126" i="20"/>
  <c r="M126" i="20" s="1"/>
  <c r="L127" i="20"/>
  <c r="N127" i="20" s="1"/>
  <c r="L128" i="20"/>
  <c r="L129" i="20"/>
  <c r="O129" i="20" s="1"/>
  <c r="L130" i="20"/>
  <c r="M130" i="20" s="1"/>
  <c r="L131" i="20"/>
  <c r="L132" i="20"/>
  <c r="O132" i="20" s="1"/>
  <c r="L133" i="20"/>
  <c r="N133" i="20" s="1"/>
  <c r="L134" i="20"/>
  <c r="O134" i="20" s="1"/>
  <c r="L135" i="20"/>
  <c r="O135" i="20" s="1"/>
  <c r="L136" i="20"/>
  <c r="O136" i="20" s="1"/>
  <c r="L137" i="20"/>
  <c r="O137" i="20" s="1"/>
  <c r="L138" i="20"/>
  <c r="M138" i="20" s="1"/>
  <c r="L139" i="20"/>
  <c r="L140" i="20"/>
  <c r="L141" i="20"/>
  <c r="N141" i="20" s="1"/>
  <c r="L142" i="20"/>
  <c r="M142" i="20" s="1"/>
  <c r="L143" i="20"/>
  <c r="M143" i="20" s="1"/>
  <c r="L144" i="20"/>
  <c r="O144" i="20"/>
  <c r="L145" i="20"/>
  <c r="L146" i="20"/>
  <c r="L147" i="20"/>
  <c r="N147" i="20" s="1"/>
  <c r="L148" i="20"/>
  <c r="L149" i="20"/>
  <c r="M149" i="20" s="1"/>
  <c r="L150" i="20"/>
  <c r="L151" i="20"/>
  <c r="L152" i="20"/>
  <c r="O152" i="20" s="1"/>
  <c r="L153" i="20"/>
  <c r="N153" i="20" s="1"/>
  <c r="O153" i="20"/>
  <c r="L154" i="20"/>
  <c r="N154" i="20" s="1"/>
  <c r="L155" i="20"/>
  <c r="O155" i="20" s="1"/>
  <c r="L156" i="20"/>
  <c r="N156" i="20" s="1"/>
  <c r="L157" i="20"/>
  <c r="N157" i="20" s="1"/>
  <c r="L158" i="20"/>
  <c r="L159" i="20"/>
  <c r="N159" i="20" s="1"/>
  <c r="L160" i="20"/>
  <c r="O160" i="20" s="1"/>
  <c r="L161" i="20"/>
  <c r="L162" i="20"/>
  <c r="M162" i="20" s="1"/>
  <c r="L163" i="20"/>
  <c r="L164" i="20"/>
  <c r="N164" i="20" s="1"/>
  <c r="L165" i="20"/>
  <c r="N165" i="20" s="1"/>
  <c r="L166" i="20"/>
  <c r="L167" i="20"/>
  <c r="L168" i="20"/>
  <c r="M168" i="20" s="1"/>
  <c r="L169" i="20"/>
  <c r="L170" i="20"/>
  <c r="M170" i="20" s="1"/>
  <c r="L171" i="20"/>
  <c r="M171" i="20" s="1"/>
  <c r="O171" i="20"/>
  <c r="L172" i="20"/>
  <c r="L173" i="20"/>
  <c r="N173" i="20" s="1"/>
  <c r="L174" i="20"/>
  <c r="O174" i="20" s="1"/>
  <c r="L175" i="20"/>
  <c r="L176" i="20"/>
  <c r="L177" i="20"/>
  <c r="O177" i="20" s="1"/>
  <c r="L178" i="20"/>
  <c r="O178" i="20" s="1"/>
  <c r="L179" i="20"/>
  <c r="L180" i="20"/>
  <c r="L181" i="20"/>
  <c r="L182" i="20"/>
  <c r="L183" i="20"/>
  <c r="L184" i="20"/>
  <c r="N184" i="20" s="1"/>
  <c r="L185" i="20"/>
  <c r="L186" i="20"/>
  <c r="N186" i="20" s="1"/>
  <c r="L187" i="20"/>
  <c r="L188" i="20"/>
  <c r="L189" i="20"/>
  <c r="L190" i="20"/>
  <c r="M190" i="20" s="1"/>
  <c r="L191" i="20"/>
  <c r="L192" i="20"/>
  <c r="O192" i="20" s="1"/>
  <c r="L193" i="20"/>
  <c r="M193" i="20" s="1"/>
  <c r="L194" i="20"/>
  <c r="L195" i="20"/>
  <c r="O195" i="20"/>
  <c r="L196" i="20"/>
  <c r="N196" i="20" s="1"/>
  <c r="L197" i="20"/>
  <c r="L198" i="20"/>
  <c r="L199" i="20"/>
  <c r="L200" i="20"/>
  <c r="O200" i="20" s="1"/>
  <c r="L201" i="20"/>
  <c r="O201" i="20" s="1"/>
  <c r="N56" i="20"/>
  <c r="N80" i="20"/>
  <c r="N137" i="20"/>
  <c r="N152" i="20"/>
  <c r="N171" i="20"/>
  <c r="N189" i="20"/>
  <c r="N192" i="20"/>
  <c r="N198" i="20"/>
  <c r="M56" i="20"/>
  <c r="M71" i="20"/>
  <c r="M89" i="20"/>
  <c r="M99" i="20"/>
  <c r="M104" i="20"/>
  <c r="M110" i="20"/>
  <c r="M129" i="20"/>
  <c r="M137" i="20"/>
  <c r="M144" i="20"/>
  <c r="M153" i="20"/>
  <c r="M192" i="20"/>
  <c r="H8" i="16" a="1"/>
  <c r="H8" i="16" s="1"/>
  <c r="P33" i="20"/>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P8" i="20"/>
  <c r="P9" i="20"/>
  <c r="P10" i="20"/>
  <c r="P11" i="20"/>
  <c r="P12" i="20"/>
  <c r="P13" i="20"/>
  <c r="P14" i="20"/>
  <c r="P15" i="20"/>
  <c r="P16" i="20"/>
  <c r="P17" i="20"/>
  <c r="P18" i="20"/>
  <c r="P19" i="20"/>
  <c r="P20" i="20"/>
  <c r="P21" i="20"/>
  <c r="P22" i="20"/>
  <c r="P23" i="20"/>
  <c r="P24" i="20"/>
  <c r="P25" i="20"/>
  <c r="P26" i="20"/>
  <c r="P27" i="20"/>
  <c r="P28" i="20"/>
  <c r="P29" i="20"/>
  <c r="P30" i="20"/>
  <c r="P32"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7" i="20"/>
  <c r="L8" i="20"/>
  <c r="O8" i="20" s="1"/>
  <c r="L10" i="20"/>
  <c r="L11" i="20"/>
  <c r="L12" i="20"/>
  <c r="N12" i="20" s="1"/>
  <c r="L13" i="20"/>
  <c r="M13" i="20" s="1"/>
  <c r="L14" i="20"/>
  <c r="N14" i="20" s="1"/>
  <c r="L15" i="20"/>
  <c r="M15" i="20" s="1"/>
  <c r="L16" i="20"/>
  <c r="M16" i="20" s="1"/>
  <c r="L17" i="20"/>
  <c r="L18" i="20"/>
  <c r="L19" i="20"/>
  <c r="O19" i="20" s="1"/>
  <c r="L20" i="20"/>
  <c r="L21" i="20"/>
  <c r="L22" i="20"/>
  <c r="M22" i="20" s="1"/>
  <c r="L23" i="20"/>
  <c r="M23" i="20" s="1"/>
  <c r="L24" i="20"/>
  <c r="M24" i="20" s="1"/>
  <c r="L25" i="20"/>
  <c r="O25" i="20" s="1"/>
  <c r="L26" i="20"/>
  <c r="M26" i="20" s="1"/>
  <c r="L27" i="20"/>
  <c r="N27" i="20" s="1"/>
  <c r="L28" i="20"/>
  <c r="L29" i="20"/>
  <c r="O29" i="20" s="1"/>
  <c r="L30" i="20"/>
  <c r="O30" i="20" s="1"/>
  <c r="L31" i="20"/>
  <c r="O31" i="20" s="1"/>
  <c r="L32" i="20"/>
  <c r="L33" i="20"/>
  <c r="N33" i="20" s="1"/>
  <c r="L34" i="20"/>
  <c r="O34" i="20" s="1"/>
  <c r="L35" i="20"/>
  <c r="M35" i="20" s="1"/>
  <c r="L7" i="20"/>
  <c r="F32" i="27"/>
  <c r="G32" i="27"/>
  <c r="H32" i="27"/>
  <c r="F33" i="27"/>
  <c r="G33" i="27"/>
  <c r="H33" i="27"/>
  <c r="F34" i="27"/>
  <c r="G34" i="27"/>
  <c r="H34" i="27"/>
  <c r="F35" i="27"/>
  <c r="G35" i="27"/>
  <c r="H35" i="27"/>
  <c r="F36" i="27"/>
  <c r="G36" i="27"/>
  <c r="H36" i="27"/>
  <c r="F37" i="27"/>
  <c r="G37" i="27"/>
  <c r="H37" i="27"/>
  <c r="F38" i="27"/>
  <c r="G38" i="27"/>
  <c r="H38" i="27"/>
  <c r="F39" i="27"/>
  <c r="G39" i="27"/>
  <c r="H39" i="27"/>
  <c r="F40" i="27"/>
  <c r="G40" i="27"/>
  <c r="H40" i="27"/>
  <c r="F41" i="27"/>
  <c r="G41" i="27"/>
  <c r="H41" i="27"/>
  <c r="F42" i="27"/>
  <c r="G42" i="27"/>
  <c r="H42" i="27"/>
  <c r="F43" i="27"/>
  <c r="G43" i="27"/>
  <c r="H43" i="27"/>
  <c r="F44" i="27"/>
  <c r="G44" i="27"/>
  <c r="H44" i="27"/>
  <c r="F45" i="27"/>
  <c r="G45" i="27"/>
  <c r="H45" i="27"/>
  <c r="F46" i="27"/>
  <c r="G46" i="27"/>
  <c r="H46" i="27"/>
  <c r="F47" i="27"/>
  <c r="G47" i="27"/>
  <c r="H47" i="27"/>
  <c r="F48" i="27"/>
  <c r="G48" i="27"/>
  <c r="H48" i="27"/>
  <c r="F49" i="27"/>
  <c r="G49" i="27"/>
  <c r="H49" i="27"/>
  <c r="F50" i="27"/>
  <c r="G50" i="27"/>
  <c r="H50" i="27"/>
  <c r="F51" i="27"/>
  <c r="G51" i="27"/>
  <c r="H51" i="27"/>
  <c r="F52" i="27"/>
  <c r="G52" i="27"/>
  <c r="H52" i="27"/>
  <c r="F53" i="27"/>
  <c r="G53" i="27"/>
  <c r="H53" i="27"/>
  <c r="F54" i="27"/>
  <c r="G54" i="27"/>
  <c r="H54" i="27"/>
  <c r="F55" i="27"/>
  <c r="G55" i="27"/>
  <c r="H55" i="27"/>
  <c r="F56" i="27"/>
  <c r="G56" i="27"/>
  <c r="H56" i="27"/>
  <c r="F7" i="27"/>
  <c r="G7" i="27"/>
  <c r="H7" i="27"/>
  <c r="F8" i="27"/>
  <c r="G8" i="27"/>
  <c r="H8" i="27"/>
  <c r="F9" i="27"/>
  <c r="G9" i="27"/>
  <c r="H9" i="27"/>
  <c r="F10" i="27"/>
  <c r="G10" i="27"/>
  <c r="H10" i="27"/>
  <c r="F11" i="27"/>
  <c r="G11" i="27"/>
  <c r="H11" i="27"/>
  <c r="F12" i="27"/>
  <c r="G12" i="27"/>
  <c r="H12" i="27"/>
  <c r="F13" i="27"/>
  <c r="G13" i="27"/>
  <c r="H13" i="27"/>
  <c r="F14" i="27"/>
  <c r="G14" i="27"/>
  <c r="H14" i="27"/>
  <c r="F15" i="27"/>
  <c r="G15" i="27"/>
  <c r="H15" i="27"/>
  <c r="F16" i="27"/>
  <c r="G16" i="27"/>
  <c r="H16" i="27"/>
  <c r="F17" i="27"/>
  <c r="G17" i="27"/>
  <c r="H17" i="27"/>
  <c r="F18" i="27"/>
  <c r="G18" i="27"/>
  <c r="H18" i="27"/>
  <c r="F19" i="27"/>
  <c r="G19" i="27"/>
  <c r="H19" i="27"/>
  <c r="F20" i="27"/>
  <c r="G20" i="27"/>
  <c r="H20" i="27"/>
  <c r="F21" i="27"/>
  <c r="G21" i="27"/>
  <c r="H21" i="27"/>
  <c r="F22" i="27"/>
  <c r="G22" i="27"/>
  <c r="H22" i="27"/>
  <c r="F23" i="27"/>
  <c r="G23" i="27"/>
  <c r="H23" i="27"/>
  <c r="F24" i="27"/>
  <c r="G24" i="27"/>
  <c r="H24" i="27"/>
  <c r="F25" i="27"/>
  <c r="G25" i="27"/>
  <c r="H25" i="27"/>
  <c r="F26" i="27"/>
  <c r="G26" i="27"/>
  <c r="H26" i="27"/>
  <c r="F27" i="27"/>
  <c r="G27" i="27"/>
  <c r="H27" i="27"/>
  <c r="F28" i="27"/>
  <c r="G28" i="27"/>
  <c r="H28" i="27"/>
  <c r="F29" i="27"/>
  <c r="G29" i="27"/>
  <c r="H29" i="27"/>
  <c r="F30" i="27"/>
  <c r="G30" i="27"/>
  <c r="H30" i="27"/>
  <c r="F31" i="27"/>
  <c r="G31" i="27"/>
  <c r="H31" i="27"/>
  <c r="G6" i="27"/>
  <c r="H6" i="27"/>
  <c r="F6" i="27"/>
  <c r="Y11" i="6"/>
  <c r="Z11" i="6"/>
  <c r="Y6" i="6"/>
  <c r="Y7" i="6"/>
  <c r="Y8" i="6"/>
  <c r="Y9" i="6"/>
  <c r="Y10"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Y88" i="6"/>
  <c r="Y89" i="6"/>
  <c r="Y90" i="6"/>
  <c r="Y91" i="6"/>
  <c r="Y92" i="6"/>
  <c r="Y93" i="6"/>
  <c r="Y94" i="6"/>
  <c r="Y95" i="6"/>
  <c r="Y96" i="6"/>
  <c r="Y97" i="6"/>
  <c r="Y98" i="6"/>
  <c r="Y99" i="6"/>
  <c r="Y100" i="6"/>
  <c r="Y101" i="6"/>
  <c r="Y102" i="6"/>
  <c r="Y103" i="6"/>
  <c r="Y104" i="6"/>
  <c r="Y105" i="6"/>
  <c r="AE6"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E7" i="6"/>
  <c r="AE8" i="6"/>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Z14" i="6"/>
  <c r="S14" i="6"/>
  <c r="Z13" i="6"/>
  <c r="S13" i="6"/>
  <c r="Z12" i="6"/>
  <c r="S12" i="6"/>
  <c r="S11" i="6"/>
  <c r="Z10" i="6"/>
  <c r="S10" i="6"/>
  <c r="S105" i="6"/>
  <c r="S104" i="6"/>
  <c r="S103" i="6"/>
  <c r="S102" i="6"/>
  <c r="S101" i="6"/>
  <c r="S100" i="6"/>
  <c r="S99" i="6"/>
  <c r="S98" i="6"/>
  <c r="S97" i="6"/>
  <c r="S96" i="6"/>
  <c r="S95" i="6"/>
  <c r="S94" i="6"/>
  <c r="S93" i="6"/>
  <c r="S92" i="6"/>
  <c r="S91" i="6"/>
  <c r="S90" i="6"/>
  <c r="S89" i="6"/>
  <c r="S88" i="6"/>
  <c r="S87" i="6"/>
  <c r="S86" i="6"/>
  <c r="S85" i="6"/>
  <c r="S84" i="6"/>
  <c r="S83" i="6"/>
  <c r="S82" i="6"/>
  <c r="S81" i="6"/>
  <c r="S80" i="6"/>
  <c r="S79" i="6"/>
  <c r="S78" i="6"/>
  <c r="S77" i="6"/>
  <c r="S76" i="6"/>
  <c r="S75" i="6"/>
  <c r="S74" i="6"/>
  <c r="S73" i="6"/>
  <c r="S72" i="6"/>
  <c r="S71" i="6"/>
  <c r="S70" i="6"/>
  <c r="S69" i="6"/>
  <c r="S68" i="6"/>
  <c r="S67" i="6"/>
  <c r="S66" i="6"/>
  <c r="S65" i="6"/>
  <c r="S64" i="6"/>
  <c r="S63" i="6"/>
  <c r="S62" i="6"/>
  <c r="S61" i="6"/>
  <c r="S60" i="6"/>
  <c r="S59" i="6"/>
  <c r="S58" i="6"/>
  <c r="S57" i="6"/>
  <c r="S56" i="6"/>
  <c r="S55" i="6"/>
  <c r="S54" i="6"/>
  <c r="S53" i="6"/>
  <c r="S52" i="6"/>
  <c r="S51" i="6"/>
  <c r="S50" i="6"/>
  <c r="S49" i="6"/>
  <c r="S48" i="6"/>
  <c r="S47" i="6"/>
  <c r="S46" i="6"/>
  <c r="S45" i="6"/>
  <c r="S44" i="6"/>
  <c r="S43" i="6"/>
  <c r="S42" i="6"/>
  <c r="S41" i="6"/>
  <c r="S40" i="6"/>
  <c r="S39" i="6"/>
  <c r="S38" i="6"/>
  <c r="S37" i="6"/>
  <c r="S36" i="6"/>
  <c r="S35" i="6"/>
  <c r="S34" i="6"/>
  <c r="S33" i="6"/>
  <c r="S32" i="6"/>
  <c r="S31" i="6"/>
  <c r="S30" i="6"/>
  <c r="S29" i="6"/>
  <c r="S28" i="6"/>
  <c r="S27" i="6"/>
  <c r="S26" i="6"/>
  <c r="S25" i="6"/>
  <c r="S24" i="6"/>
  <c r="S23" i="6"/>
  <c r="S22" i="6"/>
  <c r="S21" i="6"/>
  <c r="S20" i="6"/>
  <c r="S19" i="6"/>
  <c r="S18" i="6"/>
  <c r="S17" i="6"/>
  <c r="S16" i="6"/>
  <c r="S15" i="6"/>
  <c r="S9" i="6"/>
  <c r="S8" i="6"/>
  <c r="S7" i="6"/>
  <c r="S6" i="6"/>
  <c r="E4" i="21"/>
  <c r="F4" i="21"/>
  <c r="C4" i="21"/>
  <c r="C5" i="21" s="1"/>
  <c r="Z6" i="6"/>
  <c r="Z7" i="6"/>
  <c r="Z8" i="6"/>
  <c r="Z9"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99" i="6"/>
  <c r="Z100" i="6"/>
  <c r="Z101" i="6"/>
  <c r="Z102" i="6"/>
  <c r="Z103" i="6"/>
  <c r="Z104" i="6"/>
  <c r="Z105" i="6"/>
  <c r="G13" i="9"/>
  <c r="F10" i="21" s="1"/>
  <c r="F11" i="21" s="1"/>
  <c r="G11" i="9"/>
  <c r="F8" i="21" s="1"/>
  <c r="E11" i="9"/>
  <c r="D8" i="21"/>
  <c r="D11" i="9"/>
  <c r="C8" i="21" s="1"/>
  <c r="G9" i="9"/>
  <c r="F6" i="21"/>
  <c r="C5" i="7"/>
  <c r="D5" i="7"/>
  <c r="F39" i="7" s="1"/>
  <c r="H39" i="7" s="1"/>
  <c r="L5" i="21"/>
  <c r="M155" i="20"/>
  <c r="M91" i="20"/>
  <c r="M118" i="20"/>
  <c r="M74" i="20"/>
  <c r="M41" i="20"/>
  <c r="N155" i="20"/>
  <c r="N91" i="20"/>
  <c r="N84" i="20"/>
  <c r="M159" i="20"/>
  <c r="M152" i="20"/>
  <c r="M80" i="20"/>
  <c r="N144" i="20"/>
  <c r="N104" i="20"/>
  <c r="N90" i="20"/>
  <c r="N74" i="20"/>
  <c r="O105" i="20"/>
  <c r="O41" i="20"/>
  <c r="N142" i="20"/>
  <c r="O81" i="20"/>
  <c r="O151" i="20"/>
  <c r="N87" i="20"/>
  <c r="O87" i="20"/>
  <c r="M60" i="20"/>
  <c r="N190" i="20"/>
  <c r="O166" i="20"/>
  <c r="N166" i="20"/>
  <c r="M166" i="20"/>
  <c r="N78" i="20"/>
  <c r="M78" i="20"/>
  <c r="N113" i="20"/>
  <c r="O113" i="20"/>
  <c r="M113" i="20"/>
  <c r="O49" i="20"/>
  <c r="M46" i="20"/>
  <c r="N124" i="20"/>
  <c r="N46" i="20"/>
  <c r="N187" i="20"/>
  <c r="O184" i="20"/>
  <c r="M184" i="20"/>
  <c r="N163" i="20"/>
  <c r="N136" i="20"/>
  <c r="M136" i="20"/>
  <c r="M75" i="20"/>
  <c r="O72" i="20"/>
  <c r="N72" i="20"/>
  <c r="N55" i="20"/>
  <c r="O55" i="20"/>
  <c r="O71" i="20"/>
  <c r="O65" i="20"/>
  <c r="M19" i="20"/>
  <c r="O149" i="20"/>
  <c r="N117" i="20"/>
  <c r="O117" i="20"/>
  <c r="M117" i="20"/>
  <c r="O114" i="20"/>
  <c r="O85" i="20"/>
  <c r="M85" i="20"/>
  <c r="M82" i="20"/>
  <c r="N53" i="20"/>
  <c r="N50" i="20"/>
  <c r="N167" i="20"/>
  <c r="O167" i="20"/>
  <c r="M167" i="20"/>
  <c r="M114" i="20"/>
  <c r="O181" i="20"/>
  <c r="O172" i="20"/>
  <c r="M172" i="20"/>
  <c r="N172" i="20"/>
  <c r="N199" i="20"/>
  <c r="O199" i="20"/>
  <c r="M199" i="20"/>
  <c r="O189" i="20"/>
  <c r="M189" i="20"/>
  <c r="O186" i="20"/>
  <c r="O180" i="20"/>
  <c r="M180" i="20"/>
  <c r="O154" i="20"/>
  <c r="O148" i="20"/>
  <c r="M148" i="20"/>
  <c r="O125" i="20"/>
  <c r="M125" i="20"/>
  <c r="N122" i="20"/>
  <c r="N93" i="20"/>
  <c r="O93" i="20"/>
  <c r="M93" i="20"/>
  <c r="N61" i="20"/>
  <c r="O61" i="20"/>
  <c r="M154" i="20"/>
  <c r="O194" i="20"/>
  <c r="M165" i="20"/>
  <c r="O162" i="20"/>
  <c r="N162" i="20"/>
  <c r="O159" i="20"/>
  <c r="O156" i="20"/>
  <c r="O133" i="20"/>
  <c r="M133" i="20"/>
  <c r="O130" i="20"/>
  <c r="N101" i="20"/>
  <c r="O101" i="20"/>
  <c r="M101" i="20"/>
  <c r="O98" i="20"/>
  <c r="N98" i="20"/>
  <c r="N69" i="20"/>
  <c r="O69" i="20"/>
  <c r="N66" i="20"/>
  <c r="M175" i="20"/>
  <c r="M90" i="20"/>
  <c r="M58" i="20"/>
  <c r="N180" i="20"/>
  <c r="N148" i="20"/>
  <c r="O196" i="20"/>
  <c r="M196" i="20"/>
  <c r="O173" i="20"/>
  <c r="M173" i="20"/>
  <c r="N170" i="20"/>
  <c r="O164" i="20"/>
  <c r="O141" i="20"/>
  <c r="M141" i="20"/>
  <c r="O138" i="20"/>
  <c r="N109" i="20"/>
  <c r="O109" i="20"/>
  <c r="M109" i="20"/>
  <c r="N77" i="20"/>
  <c r="O77" i="20"/>
  <c r="M77" i="20"/>
  <c r="N45" i="20"/>
  <c r="O45" i="20"/>
  <c r="M45" i="20"/>
  <c r="N108" i="20"/>
  <c r="N76" i="20"/>
  <c r="N60" i="20"/>
  <c r="M140" i="20"/>
  <c r="M132" i="20"/>
  <c r="M124" i="20"/>
  <c r="M108" i="20"/>
  <c r="Q39" i="7"/>
  <c r="R95" i="6"/>
  <c r="R36" i="6"/>
  <c r="N36" i="20" l="1"/>
  <c r="N38" i="20"/>
  <c r="O9" i="20"/>
  <c r="O36" i="20"/>
  <c r="O169" i="20"/>
  <c r="N169" i="20"/>
  <c r="M169" i="20"/>
  <c r="M146" i="20"/>
  <c r="O146" i="20"/>
  <c r="N139" i="20"/>
  <c r="O139" i="20"/>
  <c r="M139" i="20"/>
  <c r="M131" i="20"/>
  <c r="N131" i="20"/>
  <c r="O165" i="20"/>
  <c r="M191" i="20"/>
  <c r="N191" i="20"/>
  <c r="O191" i="20"/>
  <c r="N183" i="20"/>
  <c r="M183" i="20"/>
  <c r="R81" i="6"/>
  <c r="O183" i="20"/>
  <c r="M194" i="20"/>
  <c r="N194" i="20"/>
  <c r="O51" i="20"/>
  <c r="M51" i="20"/>
  <c r="N51" i="20"/>
  <c r="R102" i="6"/>
  <c r="O161" i="20"/>
  <c r="N161" i="20"/>
  <c r="O111" i="20"/>
  <c r="N111" i="20"/>
  <c r="N146" i="20"/>
  <c r="M187" i="20"/>
  <c r="O187" i="20"/>
  <c r="O48" i="20"/>
  <c r="N48" i="20"/>
  <c r="M48" i="20"/>
  <c r="O44" i="20"/>
  <c r="N44" i="20"/>
  <c r="O40" i="20"/>
  <c r="M40" i="20"/>
  <c r="J72" i="21"/>
  <c r="R83" i="6"/>
  <c r="O157" i="20"/>
  <c r="N40" i="20"/>
  <c r="N123" i="20"/>
  <c r="M66" i="20"/>
  <c r="O66" i="20"/>
  <c r="O58" i="20"/>
  <c r="N58" i="20"/>
  <c r="N99" i="20"/>
  <c r="J71" i="21"/>
  <c r="F48" i="7"/>
  <c r="J45" i="21"/>
  <c r="J29" i="21"/>
  <c r="R30" i="6"/>
  <c r="R82" i="6"/>
  <c r="R63" i="6"/>
  <c r="M186" i="20"/>
  <c r="O122" i="20"/>
  <c r="M178" i="20"/>
  <c r="N178" i="20"/>
  <c r="O50" i="20"/>
  <c r="N82" i="20"/>
  <c r="N149" i="20"/>
  <c r="O103" i="20"/>
  <c r="N110" i="20"/>
  <c r="O190" i="20"/>
  <c r="M200" i="20"/>
  <c r="O142" i="20"/>
  <c r="M95" i="20"/>
  <c r="N118" i="20"/>
  <c r="R19" i="6"/>
  <c r="R33" i="6"/>
  <c r="R59" i="6"/>
  <c r="N138" i="20"/>
  <c r="M164" i="20"/>
  <c r="N130" i="20"/>
  <c r="M156" i="20"/>
  <c r="M53" i="20"/>
  <c r="O39" i="20"/>
  <c r="N200" i="20"/>
  <c r="N134" i="20"/>
  <c r="M134" i="20"/>
  <c r="M102" i="20"/>
  <c r="M73" i="20"/>
  <c r="M42" i="20"/>
  <c r="N177" i="20"/>
  <c r="N129" i="20"/>
  <c r="N95" i="20"/>
  <c r="R32" i="6"/>
  <c r="J101" i="21"/>
  <c r="J98" i="21"/>
  <c r="J96" i="21"/>
  <c r="O23" i="20"/>
  <c r="F47" i="7"/>
  <c r="R10" i="6"/>
  <c r="J9" i="21"/>
  <c r="R9" i="6" s="1"/>
  <c r="J8" i="21"/>
  <c r="R8" i="6" s="1"/>
  <c r="F34" i="7"/>
  <c r="T34" i="7" s="1"/>
  <c r="F56" i="7"/>
  <c r="H56" i="7" s="1"/>
  <c r="F30" i="7"/>
  <c r="R30" i="7" s="1"/>
  <c r="R74" i="6"/>
  <c r="R100" i="6"/>
  <c r="R56" i="6"/>
  <c r="R28" i="6"/>
  <c r="M116" i="20"/>
  <c r="O170" i="20"/>
  <c r="M157" i="20"/>
  <c r="M25" i="20"/>
  <c r="O75" i="20"/>
  <c r="M43" i="20"/>
  <c r="O43" i="20"/>
  <c r="M81" i="20"/>
  <c r="M177" i="20"/>
  <c r="M106" i="20"/>
  <c r="N106" i="20"/>
  <c r="N83" i="20"/>
  <c r="O131" i="20"/>
  <c r="O121" i="20"/>
  <c r="O42" i="20"/>
  <c r="J80" i="21"/>
  <c r="J50" i="21"/>
  <c r="J43" i="21"/>
  <c r="J24" i="21"/>
  <c r="J22" i="21"/>
  <c r="M105" i="20"/>
  <c r="N102" i="20"/>
  <c r="J58" i="21"/>
  <c r="J56" i="21"/>
  <c r="J53" i="21"/>
  <c r="M121" i="20"/>
  <c r="M83" i="20"/>
  <c r="M68" i="20"/>
  <c r="M38" i="20"/>
  <c r="N116" i="20"/>
  <c r="N68" i="20"/>
  <c r="J93" i="21"/>
  <c r="J87" i="21"/>
  <c r="J66" i="21"/>
  <c r="J65" i="21"/>
  <c r="J37" i="21"/>
  <c r="H162" i="16" a="1"/>
  <c r="H162" i="16" s="1"/>
  <c r="N23" i="20"/>
  <c r="N19" i="20"/>
  <c r="M30" i="20"/>
  <c r="N25" i="20"/>
  <c r="N16" i="20"/>
  <c r="H37" i="16" a="1"/>
  <c r="H37" i="16" s="1"/>
  <c r="M9" i="20"/>
  <c r="O16" i="20"/>
  <c r="N15" i="20"/>
  <c r="H146" i="16" a="1"/>
  <c r="H146" i="16" s="1"/>
  <c r="H10" i="16" a="1"/>
  <c r="H10" i="16" s="1"/>
  <c r="H72" i="16" a="1"/>
  <c r="H72" i="16" s="1"/>
  <c r="T48" i="7"/>
  <c r="O48" i="7"/>
  <c r="I48" i="7"/>
  <c r="L48" i="7"/>
  <c r="K48" i="7"/>
  <c r="N48" i="7"/>
  <c r="R48" i="7"/>
  <c r="Q48" i="7"/>
  <c r="H48" i="7"/>
  <c r="O34" i="7"/>
  <c r="Q34" i="7"/>
  <c r="N188" i="20"/>
  <c r="O188" i="20"/>
  <c r="R38" i="6"/>
  <c r="R49" i="6"/>
  <c r="R65" i="6"/>
  <c r="R70" i="6"/>
  <c r="R48" i="6"/>
  <c r="R96" i="6"/>
  <c r="R45" i="6"/>
  <c r="R60" i="6"/>
  <c r="R53" i="6"/>
  <c r="R43" i="6"/>
  <c r="R98" i="6"/>
  <c r="R34" i="6"/>
  <c r="R104" i="6"/>
  <c r="R40" i="6"/>
  <c r="R87" i="6"/>
  <c r="R23" i="6"/>
  <c r="R78" i="6"/>
  <c r="R90" i="6"/>
  <c r="R35" i="6"/>
  <c r="R99" i="6"/>
  <c r="R52" i="6"/>
  <c r="R29" i="6"/>
  <c r="R46" i="6"/>
  <c r="R73" i="6"/>
  <c r="R103" i="6"/>
  <c r="R72" i="6"/>
  <c r="R18" i="6"/>
  <c r="R41" i="6"/>
  <c r="R75" i="6"/>
  <c r="R44" i="6"/>
  <c r="R93" i="6"/>
  <c r="R57" i="6"/>
  <c r="R97" i="6"/>
  <c r="R79" i="6"/>
  <c r="R86" i="6"/>
  <c r="R39" i="7"/>
  <c r="N56" i="7"/>
  <c r="M188" i="20"/>
  <c r="F22" i="7"/>
  <c r="T22" i="7" s="1"/>
  <c r="F32" i="7"/>
  <c r="F52" i="7"/>
  <c r="F57" i="7"/>
  <c r="F43" i="7"/>
  <c r="M201" i="20"/>
  <c r="M67" i="20"/>
  <c r="N67" i="20"/>
  <c r="O67" i="20"/>
  <c r="O63" i="20"/>
  <c r="N63" i="20"/>
  <c r="M63" i="20"/>
  <c r="O52" i="20"/>
  <c r="N52" i="20"/>
  <c r="M52" i="20"/>
  <c r="M49" i="20"/>
  <c r="N49" i="20"/>
  <c r="J14" i="21"/>
  <c r="R14" i="6" s="1"/>
  <c r="O30" i="7"/>
  <c r="L30" i="7"/>
  <c r="N197" i="20"/>
  <c r="O197" i="20"/>
  <c r="M197" i="20"/>
  <c r="R42" i="6"/>
  <c r="R25" i="6"/>
  <c r="R51" i="6"/>
  <c r="R77" i="6"/>
  <c r="R68" i="6"/>
  <c r="R69" i="6"/>
  <c r="R62" i="6"/>
  <c r="R39" i="6"/>
  <c r="R89" i="6"/>
  <c r="R88" i="6"/>
  <c r="R50" i="6"/>
  <c r="R85" i="6"/>
  <c r="R91" i="6"/>
  <c r="R76" i="6"/>
  <c r="R26" i="6"/>
  <c r="R80" i="6"/>
  <c r="R21" i="6"/>
  <c r="R47" i="6"/>
  <c r="R54" i="6"/>
  <c r="F36" i="7"/>
  <c r="F53" i="7"/>
  <c r="F46" i="7"/>
  <c r="N201" i="20"/>
  <c r="N22" i="20"/>
  <c r="O22" i="20"/>
  <c r="M128" i="20"/>
  <c r="N128" i="20"/>
  <c r="O128" i="20"/>
  <c r="M92" i="20"/>
  <c r="O92" i="20"/>
  <c r="N92" i="20"/>
  <c r="K47" i="7"/>
  <c r="I47" i="7"/>
  <c r="L39" i="7"/>
  <c r="N39" i="7"/>
  <c r="K39" i="7"/>
  <c r="O39" i="7"/>
  <c r="T39" i="7"/>
  <c r="F35" i="7"/>
  <c r="F40" i="7"/>
  <c r="F37" i="7"/>
  <c r="F55" i="7"/>
  <c r="I55" i="7" s="1"/>
  <c r="F33" i="7"/>
  <c r="F62" i="7"/>
  <c r="F66" i="7"/>
  <c r="F64" i="7"/>
  <c r="F27" i="7"/>
  <c r="F44" i="7"/>
  <c r="F21" i="7"/>
  <c r="F42" i="7"/>
  <c r="F28" i="7"/>
  <c r="F23" i="7"/>
  <c r="F65" i="7"/>
  <c r="F19" i="7"/>
  <c r="F18" i="7"/>
  <c r="F61" i="7"/>
  <c r="F51" i="7"/>
  <c r="N51" i="7" s="1"/>
  <c r="F24" i="7"/>
  <c r="F25" i="7"/>
  <c r="F20" i="7"/>
  <c r="F59" i="7"/>
  <c r="F63" i="7"/>
  <c r="F50" i="7"/>
  <c r="F49" i="7"/>
  <c r="F26" i="7"/>
  <c r="O26" i="7" s="1"/>
  <c r="F7" i="21"/>
  <c r="F9" i="21"/>
  <c r="M11" i="20"/>
  <c r="O11" i="20"/>
  <c r="N11" i="20"/>
  <c r="R58" i="6"/>
  <c r="R61" i="6"/>
  <c r="R67" i="6"/>
  <c r="R20" i="6"/>
  <c r="R84" i="6"/>
  <c r="R94" i="6"/>
  <c r="R55" i="6"/>
  <c r="R24" i="6"/>
  <c r="R37" i="6"/>
  <c r="R66" i="6"/>
  <c r="R27" i="6"/>
  <c r="R101" i="6"/>
  <c r="R92" i="6"/>
  <c r="R105" i="6"/>
  <c r="R16" i="6"/>
  <c r="R64" i="6"/>
  <c r="R31" i="6"/>
  <c r="R22" i="6"/>
  <c r="L47" i="7"/>
  <c r="K34" i="7"/>
  <c r="K30" i="7"/>
  <c r="I39" i="7"/>
  <c r="F29" i="7"/>
  <c r="Q29" i="7" s="1"/>
  <c r="F54" i="7"/>
  <c r="K54" i="7" s="1"/>
  <c r="F45" i="7"/>
  <c r="F41" i="7"/>
  <c r="C9" i="21"/>
  <c r="C7" i="21"/>
  <c r="N185" i="20"/>
  <c r="M185" i="20"/>
  <c r="O185" i="20"/>
  <c r="M181" i="20"/>
  <c r="N181" i="20"/>
  <c r="O158" i="20"/>
  <c r="N158" i="20"/>
  <c r="M158" i="20"/>
  <c r="N151" i="20"/>
  <c r="M151" i="20"/>
  <c r="N28" i="20"/>
  <c r="O28" i="20"/>
  <c r="M17" i="20"/>
  <c r="O17" i="20"/>
  <c r="O14" i="20"/>
  <c r="M14" i="20"/>
  <c r="N10" i="20"/>
  <c r="M10" i="20"/>
  <c r="O10" i="20"/>
  <c r="O168" i="20"/>
  <c r="N168" i="20"/>
  <c r="N160" i="20"/>
  <c r="M160" i="20"/>
  <c r="J104" i="21"/>
  <c r="J102" i="21"/>
  <c r="J100" i="21"/>
  <c r="J61" i="21"/>
  <c r="J60" i="21"/>
  <c r="J59" i="21"/>
  <c r="J57" i="21"/>
  <c r="J18" i="21"/>
  <c r="J17" i="21"/>
  <c r="J15" i="21"/>
  <c r="R15" i="6" s="1"/>
  <c r="N31" i="20"/>
  <c r="M31" i="20"/>
  <c r="N20" i="20"/>
  <c r="M20" i="20"/>
  <c r="O20" i="20"/>
  <c r="N132" i="20"/>
  <c r="N79" i="20"/>
  <c r="O193" i="20"/>
  <c r="N193" i="20"/>
  <c r="O176" i="20"/>
  <c r="M176" i="20"/>
  <c r="N176" i="20"/>
  <c r="O163" i="20"/>
  <c r="M163" i="20"/>
  <c r="O145" i="20"/>
  <c r="N145" i="20"/>
  <c r="M145" i="20"/>
  <c r="N119" i="20"/>
  <c r="O119" i="20"/>
  <c r="O88" i="20"/>
  <c r="N88" i="20"/>
  <c r="O54" i="20"/>
  <c r="M54" i="20"/>
  <c r="E9" i="21"/>
  <c r="E7" i="21"/>
  <c r="H54" i="16" a="1"/>
  <c r="H54" i="16" s="1"/>
  <c r="J77" i="21"/>
  <c r="J74" i="21"/>
  <c r="J67" i="21"/>
  <c r="J63" i="21"/>
  <c r="J32" i="21"/>
  <c r="J23" i="21"/>
  <c r="N17" i="20"/>
  <c r="M28" i="20"/>
  <c r="F60" i="7"/>
  <c r="O198" i="20"/>
  <c r="M198" i="20"/>
  <c r="N195" i="20"/>
  <c r="M195" i="20"/>
  <c r="O115" i="20"/>
  <c r="M115" i="20"/>
  <c r="N115" i="20"/>
  <c r="N107" i="20"/>
  <c r="M107" i="20"/>
  <c r="N97" i="20"/>
  <c r="O97" i="20"/>
  <c r="O64" i="20"/>
  <c r="M64" i="20"/>
  <c r="N64" i="20"/>
  <c r="O57" i="20"/>
  <c r="M57" i="20"/>
  <c r="M47" i="20"/>
  <c r="O47" i="20"/>
  <c r="H109" i="16" a="1"/>
  <c r="H109" i="16" s="1"/>
  <c r="H178" i="16" a="1"/>
  <c r="H178" i="16" s="1"/>
  <c r="H14" i="16" a="1"/>
  <c r="H14" i="16" s="1"/>
  <c r="H130" i="16" a="1"/>
  <c r="H130" i="16" s="1"/>
  <c r="H194" i="16" a="1"/>
  <c r="H194" i="16" s="1"/>
  <c r="J86" i="21"/>
  <c r="J82" i="21"/>
  <c r="J81" i="21"/>
  <c r="J78" i="21"/>
  <c r="J51" i="21"/>
  <c r="J44" i="21"/>
  <c r="J40" i="21"/>
  <c r="J38" i="21"/>
  <c r="J36" i="21"/>
  <c r="J34" i="21"/>
  <c r="F5" i="21"/>
  <c r="O127" i="20"/>
  <c r="J103" i="21"/>
  <c r="J97" i="21"/>
  <c r="J94" i="21"/>
  <c r="J90" i="21"/>
  <c r="J83" i="21"/>
  <c r="J79" i="21"/>
  <c r="J76" i="21"/>
  <c r="J75" i="21"/>
  <c r="J73" i="21"/>
  <c r="J69" i="21"/>
  <c r="J54" i="21"/>
  <c r="J52" i="21"/>
  <c r="J48" i="21"/>
  <c r="J39" i="21"/>
  <c r="J33" i="21"/>
  <c r="J30" i="21"/>
  <c r="J26" i="21"/>
  <c r="J19" i="21"/>
  <c r="J99" i="21"/>
  <c r="J92" i="21"/>
  <c r="J91" i="21"/>
  <c r="J85" i="21"/>
  <c r="J70" i="21"/>
  <c r="J64" i="21"/>
  <c r="J55" i="21"/>
  <c r="J49" i="21"/>
  <c r="J42" i="21"/>
  <c r="J35" i="21"/>
  <c r="J28" i="21"/>
  <c r="J27" i="21"/>
  <c r="J21" i="21"/>
  <c r="H253" i="16" a="1"/>
  <c r="H253" i="16" s="1"/>
  <c r="H157" i="16" a="1"/>
  <c r="H157" i="16" s="1"/>
  <c r="H141" i="16" a="1"/>
  <c r="H141" i="16" s="1"/>
  <c r="H65" i="16" a="1"/>
  <c r="H65" i="16" s="1"/>
  <c r="H27" i="16" a="1"/>
  <c r="H27" i="16" s="1"/>
  <c r="H30" i="16" a="1"/>
  <c r="H30" i="16" s="1"/>
  <c r="M37" i="20"/>
  <c r="O12" i="20"/>
  <c r="N35" i="20"/>
  <c r="O35" i="20"/>
  <c r="H173" i="16" a="1"/>
  <c r="H173" i="16" s="1"/>
  <c r="H101" i="16" a="1"/>
  <c r="H101" i="16" s="1"/>
  <c r="N37" i="20"/>
  <c r="M12" i="20"/>
  <c r="O15" i="20"/>
  <c r="N30" i="20"/>
  <c r="H18" i="16" a="1"/>
  <c r="H18" i="16" s="1"/>
  <c r="H186" i="16" a="1"/>
  <c r="H186" i="16" s="1"/>
  <c r="H170" i="16" a="1"/>
  <c r="H170" i="16" s="1"/>
  <c r="H154" i="16" a="1"/>
  <c r="H154" i="16" s="1"/>
  <c r="H138" i="16" a="1"/>
  <c r="H138" i="16" s="1"/>
  <c r="H122" i="16" a="1"/>
  <c r="H122" i="16" s="1"/>
  <c r="H91" i="16" a="1"/>
  <c r="H91" i="16" s="1"/>
  <c r="O7" i="20"/>
  <c r="N7" i="20"/>
  <c r="M33" i="20"/>
  <c r="O33" i="20"/>
  <c r="H48" i="16" a="1"/>
  <c r="H48" i="16" s="1"/>
  <c r="H58" i="16" a="1"/>
  <c r="H58" i="16" s="1"/>
  <c r="H66" i="16" a="1"/>
  <c r="H66" i="16" s="1"/>
  <c r="H73" i="16" a="1"/>
  <c r="H73" i="16" s="1"/>
  <c r="H94" i="16" a="1"/>
  <c r="H94" i="16" s="1"/>
  <c r="H110" i="16" a="1"/>
  <c r="H110" i="16" s="1"/>
  <c r="H127" i="16" a="1"/>
  <c r="H127" i="16" s="1"/>
  <c r="H135" i="16" a="1"/>
  <c r="H135" i="16" s="1"/>
  <c r="H143" i="16" a="1"/>
  <c r="H143" i="16" s="1"/>
  <c r="H151" i="16" a="1"/>
  <c r="H151" i="16" s="1"/>
  <c r="H159" i="16" a="1"/>
  <c r="H159" i="16" s="1"/>
  <c r="H167" i="16" a="1"/>
  <c r="H167" i="16" s="1"/>
  <c r="H175" i="16" a="1"/>
  <c r="H175" i="16" s="1"/>
  <c r="H183" i="16" a="1"/>
  <c r="H183" i="16" s="1"/>
  <c r="H191" i="16" a="1"/>
  <c r="H191" i="16" s="1"/>
  <c r="H199" i="16" a="1"/>
  <c r="H199" i="16" s="1"/>
  <c r="H203" i="16" a="1"/>
  <c r="H203" i="16" s="1"/>
  <c r="H207" i="16" a="1"/>
  <c r="H207" i="16" s="1"/>
  <c r="H211" i="16" a="1"/>
  <c r="H211" i="16" s="1"/>
  <c r="H215" i="16" a="1"/>
  <c r="H215" i="16" s="1"/>
  <c r="H219" i="16" a="1"/>
  <c r="H219" i="16" s="1"/>
  <c r="H223" i="16" a="1"/>
  <c r="H223" i="16" s="1"/>
  <c r="H227" i="16" a="1"/>
  <c r="H227" i="16" s="1"/>
  <c r="H231" i="16" a="1"/>
  <c r="H231" i="16" s="1"/>
  <c r="H235" i="16" a="1"/>
  <c r="H235" i="16" s="1"/>
  <c r="H239" i="16" a="1"/>
  <c r="H239" i="16" s="1"/>
  <c r="H243" i="16" a="1"/>
  <c r="H243" i="16" s="1"/>
  <c r="H247" i="16" a="1"/>
  <c r="H247" i="16" s="1"/>
  <c r="H251" i="16" a="1"/>
  <c r="H251" i="16" s="1"/>
  <c r="H255" i="16" a="1"/>
  <c r="H255" i="16" s="1"/>
  <c r="H12" i="16" a="1"/>
  <c r="H12" i="16" s="1"/>
  <c r="H20" i="16" a="1"/>
  <c r="H20" i="16" s="1"/>
  <c r="H128" i="16" a="1"/>
  <c r="H128" i="16" s="1"/>
  <c r="H132" i="16" a="1"/>
  <c r="H132" i="16" s="1"/>
  <c r="H136" i="16" a="1"/>
  <c r="H136" i="16" s="1"/>
  <c r="H140" i="16" a="1"/>
  <c r="H140" i="16" s="1"/>
  <c r="H144" i="16" a="1"/>
  <c r="H144" i="16" s="1"/>
  <c r="H148" i="16" a="1"/>
  <c r="H148" i="16" s="1"/>
  <c r="H152" i="16" a="1"/>
  <c r="H152" i="16" s="1"/>
  <c r="H160" i="16" a="1"/>
  <c r="H160" i="16" s="1"/>
  <c r="H168" i="16" a="1"/>
  <c r="H168" i="16" s="1"/>
  <c r="H176" i="16" a="1"/>
  <c r="H176" i="16" s="1"/>
  <c r="H184" i="16" a="1"/>
  <c r="H184" i="16" s="1"/>
  <c r="H192" i="16" a="1"/>
  <c r="H192" i="16" s="1"/>
  <c r="H40" i="16" a="1"/>
  <c r="H40" i="16" s="1"/>
  <c r="H51" i="16" a="1"/>
  <c r="H51" i="16" s="1"/>
  <c r="H59" i="16" a="1"/>
  <c r="H59" i="16" s="1"/>
  <c r="H69" i="16" a="1"/>
  <c r="H69" i="16" s="1"/>
  <c r="H77" i="16" a="1"/>
  <c r="H77" i="16" s="1"/>
  <c r="H86" i="16" a="1"/>
  <c r="H86" i="16" s="1"/>
  <c r="H97" i="16" a="1"/>
  <c r="H97" i="16" s="1"/>
  <c r="H104" i="16" a="1"/>
  <c r="H104" i="16" s="1"/>
  <c r="H112" i="16" a="1"/>
  <c r="H112" i="16" s="1"/>
  <c r="H118" i="16" a="1"/>
  <c r="H118" i="16" s="1"/>
  <c r="H124" i="16" a="1"/>
  <c r="H124" i="16" s="1"/>
  <c r="H156" i="16" a="1"/>
  <c r="H156" i="16" s="1"/>
  <c r="H164" i="16" a="1"/>
  <c r="H164" i="16" s="1"/>
  <c r="H172" i="16" a="1"/>
  <c r="H172" i="16" s="1"/>
  <c r="H180" i="16" a="1"/>
  <c r="H180" i="16" s="1"/>
  <c r="H188" i="16" a="1"/>
  <c r="H188" i="16" s="1"/>
  <c r="H196" i="16" a="1"/>
  <c r="H196" i="16" s="1"/>
  <c r="H26" i="16" a="1"/>
  <c r="H26" i="16" s="1"/>
  <c r="H34" i="16" a="1"/>
  <c r="H34" i="16" s="1"/>
  <c r="H41" i="16" a="1"/>
  <c r="H41" i="16" s="1"/>
  <c r="H62" i="16" a="1"/>
  <c r="H62" i="16" s="1"/>
  <c r="H80" i="16" a="1"/>
  <c r="H80" i="16" s="1"/>
  <c r="H90" i="16" a="1"/>
  <c r="H90" i="16" s="1"/>
  <c r="H98" i="16" a="1"/>
  <c r="H98" i="16" s="1"/>
  <c r="H105" i="16" a="1"/>
  <c r="H105" i="16" s="1"/>
  <c r="H114" i="16" a="1"/>
  <c r="H114" i="16" s="1"/>
  <c r="H121" i="16" a="1"/>
  <c r="H121" i="16" s="1"/>
  <c r="H129" i="16" a="1"/>
  <c r="H129" i="16" s="1"/>
  <c r="H137" i="16" a="1"/>
  <c r="H137" i="16" s="1"/>
  <c r="H145" i="16" a="1"/>
  <c r="H145" i="16" s="1"/>
  <c r="H153" i="16" a="1"/>
  <c r="H153" i="16" s="1"/>
  <c r="H161" i="16" a="1"/>
  <c r="H161" i="16" s="1"/>
  <c r="H169" i="16" a="1"/>
  <c r="H169" i="16" s="1"/>
  <c r="H177" i="16" a="1"/>
  <c r="H177" i="16" s="1"/>
  <c r="H185" i="16" a="1"/>
  <c r="H185" i="16" s="1"/>
  <c r="H193" i="16" a="1"/>
  <c r="H193" i="16" s="1"/>
  <c r="H201" i="16" a="1"/>
  <c r="H201" i="16" s="1"/>
  <c r="H205" i="16" a="1"/>
  <c r="H205" i="16" s="1"/>
  <c r="H209" i="16" a="1"/>
  <c r="H209" i="16" s="1"/>
  <c r="H213" i="16" a="1"/>
  <c r="H213" i="16" s="1"/>
  <c r="H217" i="16" a="1"/>
  <c r="H217" i="16" s="1"/>
  <c r="H221" i="16" a="1"/>
  <c r="H221" i="16" s="1"/>
  <c r="H225" i="16" a="1"/>
  <c r="H225" i="16" s="1"/>
  <c r="H229" i="16" a="1"/>
  <c r="H229" i="16" s="1"/>
  <c r="H233" i="16" a="1"/>
  <c r="H233" i="16" s="1"/>
  <c r="H237" i="16" a="1"/>
  <c r="H237" i="16" s="1"/>
  <c r="H241" i="16" a="1"/>
  <c r="H241" i="16" s="1"/>
  <c r="H245" i="16" a="1"/>
  <c r="H245" i="16" s="1"/>
  <c r="H249" i="16" a="1"/>
  <c r="H249" i="16" s="1"/>
  <c r="M32" i="20"/>
  <c r="N32" i="20"/>
  <c r="H189" i="16" a="1"/>
  <c r="H189" i="16" s="1"/>
  <c r="H125" i="16" a="1"/>
  <c r="H125" i="16" s="1"/>
  <c r="O26" i="20"/>
  <c r="M7" i="20"/>
  <c r="O13" i="20"/>
  <c r="N13" i="20"/>
  <c r="H16" i="16" a="1"/>
  <c r="H16" i="16" s="1"/>
  <c r="H197" i="16" a="1"/>
  <c r="H197" i="16" s="1"/>
  <c r="H181" i="16" a="1"/>
  <c r="H181" i="16" s="1"/>
  <c r="H165" i="16" a="1"/>
  <c r="H165" i="16" s="1"/>
  <c r="H149" i="16" a="1"/>
  <c r="H149" i="16" s="1"/>
  <c r="H133" i="16" a="1"/>
  <c r="H133" i="16" s="1"/>
  <c r="H115" i="16" a="1"/>
  <c r="H115" i="16" s="1"/>
  <c r="H83" i="16" a="1"/>
  <c r="H83" i="16" s="1"/>
  <c r="H45" i="16" a="1"/>
  <c r="H45" i="16" s="1"/>
  <c r="H33" i="16" a="1"/>
  <c r="H33" i="16" s="1"/>
  <c r="Q22" i="7"/>
  <c r="Q51" i="7"/>
  <c r="M21" i="20"/>
  <c r="N21" i="20"/>
  <c r="K24" i="7"/>
  <c r="T27" i="7"/>
  <c r="Q27" i="7"/>
  <c r="L27" i="7"/>
  <c r="I27" i="7"/>
  <c r="H66" i="7"/>
  <c r="N27" i="7"/>
  <c r="T25" i="7"/>
  <c r="O25" i="7"/>
  <c r="N25" i="7"/>
  <c r="Q25" i="7"/>
  <c r="I25" i="7"/>
  <c r="O32" i="20"/>
  <c r="O56" i="7"/>
  <c r="T56" i="7"/>
  <c r="Q56" i="7"/>
  <c r="I56" i="7"/>
  <c r="K56" i="7"/>
  <c r="L56" i="7"/>
  <c r="O35" i="7"/>
  <c r="R35" i="7"/>
  <c r="Q35" i="7"/>
  <c r="N34" i="20"/>
  <c r="M34" i="20"/>
  <c r="M29" i="20"/>
  <c r="N29" i="20"/>
  <c r="R54" i="7"/>
  <c r="T54" i="7"/>
  <c r="H54" i="7"/>
  <c r="O54" i="7"/>
  <c r="L54" i="7"/>
  <c r="O32" i="7"/>
  <c r="L32" i="7"/>
  <c r="Q32" i="7"/>
  <c r="N32" i="7"/>
  <c r="Q24" i="7"/>
  <c r="R24" i="7"/>
  <c r="H24" i="7"/>
  <c r="I24" i="7"/>
  <c r="L24" i="7"/>
  <c r="K55" i="7"/>
  <c r="L55" i="7"/>
  <c r="R55" i="7"/>
  <c r="N55" i="7"/>
  <c r="H18" i="7"/>
  <c r="R18" i="7"/>
  <c r="N18" i="7"/>
  <c r="T18" i="7"/>
  <c r="O24" i="20"/>
  <c r="N24" i="20"/>
  <c r="O18" i="20"/>
  <c r="M18" i="20"/>
  <c r="K32" i="7"/>
  <c r="Q54" i="7"/>
  <c r="N18" i="20"/>
  <c r="R64" i="7"/>
  <c r="O64" i="7"/>
  <c r="H64" i="7"/>
  <c r="I64" i="7"/>
  <c r="M27" i="20"/>
  <c r="I37" i="7"/>
  <c r="D9" i="21"/>
  <c r="D7" i="21"/>
  <c r="N8" i="20"/>
  <c r="M8" i="20"/>
  <c r="Q64" i="7"/>
  <c r="I54" i="7"/>
  <c r="I21" i="7"/>
  <c r="O21" i="20"/>
  <c r="R62" i="7"/>
  <c r="N62" i="7"/>
  <c r="Q62" i="7"/>
  <c r="L64" i="7"/>
  <c r="K64" i="7"/>
  <c r="H27" i="7"/>
  <c r="H51" i="7"/>
  <c r="T24" i="7"/>
  <c r="K25" i="7"/>
  <c r="T32" i="7"/>
  <c r="H32" i="7"/>
  <c r="N54" i="7"/>
  <c r="T55" i="7"/>
  <c r="Q55" i="7"/>
  <c r="H34" i="7"/>
  <c r="N34" i="7"/>
  <c r="L34" i="7"/>
  <c r="I34" i="7"/>
  <c r="R34" i="7"/>
  <c r="O36" i="7"/>
  <c r="T36" i="7"/>
  <c r="K36" i="7"/>
  <c r="I36" i="7"/>
  <c r="R36" i="7"/>
  <c r="Q47" i="7"/>
  <c r="H47" i="7"/>
  <c r="T47" i="7"/>
  <c r="O47" i="7"/>
  <c r="N53" i="7"/>
  <c r="H30" i="7"/>
  <c r="T30" i="7"/>
  <c r="N30" i="7"/>
  <c r="I30" i="7"/>
  <c r="H46" i="7"/>
  <c r="Q46" i="7"/>
  <c r="T46" i="7"/>
  <c r="L46" i="7"/>
  <c r="L44" i="7"/>
  <c r="Q44" i="7"/>
  <c r="N44" i="7"/>
  <c r="K44" i="7"/>
  <c r="I44" i="7"/>
  <c r="K35" i="7"/>
  <c r="Q18" i="7"/>
  <c r="H55" i="7"/>
  <c r="R56" i="7"/>
  <c r="N26" i="20"/>
  <c r="O27" i="20"/>
  <c r="O43" i="7"/>
  <c r="I18" i="7"/>
  <c r="I33" i="7"/>
  <c r="H33" i="7"/>
  <c r="O33" i="7"/>
  <c r="N33" i="7"/>
  <c r="O55" i="7"/>
  <c r="O18" i="7"/>
  <c r="H26" i="7"/>
  <c r="T26" i="7"/>
  <c r="H60" i="7"/>
  <c r="T60" i="7"/>
  <c r="N60" i="7"/>
  <c r="R60" i="7"/>
  <c r="Q60" i="7"/>
  <c r="H45" i="7"/>
  <c r="I45" i="7"/>
  <c r="Q52" i="7"/>
  <c r="I63" i="7"/>
  <c r="O63" i="7"/>
  <c r="L50" i="7"/>
  <c r="K49" i="7"/>
  <c r="H40" i="7"/>
  <c r="L61" i="7"/>
  <c r="K19" i="7"/>
  <c r="F58" i="7"/>
  <c r="F31" i="7"/>
  <c r="F38" i="7"/>
  <c r="F67" i="7"/>
  <c r="J12" i="21"/>
  <c r="R12" i="6" s="1"/>
  <c r="M150" i="20"/>
  <c r="O150" i="20"/>
  <c r="N150" i="20"/>
  <c r="O140" i="20"/>
  <c r="N140" i="20"/>
  <c r="N62" i="20"/>
  <c r="O62" i="20"/>
  <c r="M62" i="20"/>
  <c r="H23" i="16" a="1"/>
  <c r="H23" i="16" s="1"/>
  <c r="H22" i="16" a="1"/>
  <c r="H22" i="16" s="1"/>
  <c r="H28" i="16" a="1"/>
  <c r="H28" i="16" s="1"/>
  <c r="H31" i="16" a="1"/>
  <c r="H31" i="16" s="1"/>
  <c r="H36" i="16" a="1"/>
  <c r="H36" i="16" s="1"/>
  <c r="H39" i="16" a="1"/>
  <c r="H39" i="16" s="1"/>
  <c r="H44" i="16" a="1"/>
  <c r="H44" i="16" s="1"/>
  <c r="H47" i="16" a="1"/>
  <c r="H47" i="16" s="1"/>
  <c r="H52" i="16" a="1"/>
  <c r="H52" i="16" s="1"/>
  <c r="H55" i="16" a="1"/>
  <c r="H55" i="16" s="1"/>
  <c r="H60" i="16" a="1"/>
  <c r="H60" i="16" s="1"/>
  <c r="H63" i="16" a="1"/>
  <c r="H63" i="16" s="1"/>
  <c r="H68" i="16" a="1"/>
  <c r="H68" i="16" s="1"/>
  <c r="H71" i="16" a="1"/>
  <c r="H71" i="16" s="1"/>
  <c r="H76" i="16" a="1"/>
  <c r="H76" i="16" s="1"/>
  <c r="H79" i="16" a="1"/>
  <c r="H79" i="16" s="1"/>
  <c r="H84" i="16" a="1"/>
  <c r="H84" i="16" s="1"/>
  <c r="H87" i="16" a="1"/>
  <c r="H87" i="16" s="1"/>
  <c r="H92" i="16" a="1"/>
  <c r="H92" i="16" s="1"/>
  <c r="H95" i="16" a="1"/>
  <c r="H95" i="16" s="1"/>
  <c r="H100" i="16" a="1"/>
  <c r="H100" i="16" s="1"/>
  <c r="H103" i="16" a="1"/>
  <c r="H103" i="16" s="1"/>
  <c r="H108" i="16" a="1"/>
  <c r="H108" i="16" s="1"/>
  <c r="H111" i="16" a="1"/>
  <c r="H111" i="16" s="1"/>
  <c r="H116" i="16" a="1"/>
  <c r="H116" i="16" s="1"/>
  <c r="H119" i="16" a="1"/>
  <c r="H119" i="16" s="1"/>
  <c r="J13" i="21"/>
  <c r="R13" i="6" s="1"/>
  <c r="J11" i="21"/>
  <c r="R11" i="6" s="1"/>
  <c r="H107" i="16" a="1"/>
  <c r="H107" i="16" s="1"/>
  <c r="H96" i="16" a="1"/>
  <c r="H96" i="16" s="1"/>
  <c r="H93" i="16" a="1"/>
  <c r="H93" i="16" s="1"/>
  <c r="H89" i="16" a="1"/>
  <c r="H89" i="16" s="1"/>
  <c r="H82" i="16" a="1"/>
  <c r="H82" i="16" s="1"/>
  <c r="H78" i="16" a="1"/>
  <c r="H78" i="16" s="1"/>
  <c r="H75" i="16" a="1"/>
  <c r="H75" i="16" s="1"/>
  <c r="H64" i="16" a="1"/>
  <c r="H64" i="16" s="1"/>
  <c r="H61" i="16" a="1"/>
  <c r="H61" i="16" s="1"/>
  <c r="H57" i="16" a="1"/>
  <c r="H57" i="16" s="1"/>
  <c r="H50" i="16" a="1"/>
  <c r="H50" i="16" s="1"/>
  <c r="H46" i="16" a="1"/>
  <c r="H46" i="16" s="1"/>
  <c r="H43" i="16" a="1"/>
  <c r="H43" i="16" s="1"/>
  <c r="H32" i="16" a="1"/>
  <c r="H32" i="16" s="1"/>
  <c r="H29" i="16" a="1"/>
  <c r="H29" i="16" s="1"/>
  <c r="H25" i="16" a="1"/>
  <c r="H25" i="16" s="1"/>
  <c r="O179" i="20"/>
  <c r="N179" i="20"/>
  <c r="M179" i="20"/>
  <c r="N143" i="20"/>
  <c r="O143" i="20"/>
  <c r="N120" i="20"/>
  <c r="O120" i="20"/>
  <c r="M120" i="20"/>
  <c r="O94" i="20"/>
  <c r="N94" i="20"/>
  <c r="M94" i="20"/>
  <c r="J7" i="21"/>
  <c r="R7" i="6" s="1"/>
  <c r="J6" i="21"/>
  <c r="R6" i="6" s="1"/>
  <c r="J95" i="21"/>
  <c r="J89" i="21"/>
  <c r="J68" i="21"/>
  <c r="J46" i="21"/>
  <c r="J31" i="21"/>
  <c r="J25" i="21"/>
  <c r="H21" i="16" a="1"/>
  <c r="H21" i="16" s="1"/>
  <c r="H19" i="16" a="1"/>
  <c r="H19" i="16" s="1"/>
  <c r="H17" i="16" a="1"/>
  <c r="H17" i="16" s="1"/>
  <c r="H15" i="16" a="1"/>
  <c r="H15" i="16" s="1"/>
  <c r="H13" i="16" a="1"/>
  <c r="H13" i="16" s="1"/>
  <c r="H11" i="16" a="1"/>
  <c r="H11" i="16" s="1"/>
  <c r="H9" i="16" a="1"/>
  <c r="H9" i="16" s="1"/>
  <c r="H256" i="16" a="1"/>
  <c r="H256" i="16" s="1"/>
  <c r="H254" i="16" a="1"/>
  <c r="H254" i="16" s="1"/>
  <c r="H252" i="16" a="1"/>
  <c r="H252" i="16" s="1"/>
  <c r="H250" i="16" a="1"/>
  <c r="H250" i="16" s="1"/>
  <c r="H248" i="16" a="1"/>
  <c r="H248" i="16" s="1"/>
  <c r="H246" i="16" a="1"/>
  <c r="H246" i="16" s="1"/>
  <c r="H244" i="16" a="1"/>
  <c r="H244" i="16" s="1"/>
  <c r="H242" i="16" a="1"/>
  <c r="H242" i="16" s="1"/>
  <c r="H240" i="16" a="1"/>
  <c r="H240" i="16" s="1"/>
  <c r="H238" i="16" a="1"/>
  <c r="H238" i="16" s="1"/>
  <c r="H236" i="16" a="1"/>
  <c r="H236" i="16" s="1"/>
  <c r="H234" i="16" a="1"/>
  <c r="H234" i="16" s="1"/>
  <c r="H232" i="16" a="1"/>
  <c r="H232" i="16" s="1"/>
  <c r="H230" i="16" a="1"/>
  <c r="H230" i="16" s="1"/>
  <c r="H228" i="16" a="1"/>
  <c r="H228" i="16" s="1"/>
  <c r="H226" i="16" a="1"/>
  <c r="H226" i="16" s="1"/>
  <c r="H224" i="16" a="1"/>
  <c r="H224" i="16" s="1"/>
  <c r="H222" i="16" a="1"/>
  <c r="H222" i="16" s="1"/>
  <c r="H220" i="16" a="1"/>
  <c r="H220" i="16" s="1"/>
  <c r="H218" i="16" a="1"/>
  <c r="H218" i="16" s="1"/>
  <c r="H216" i="16" a="1"/>
  <c r="H216" i="16" s="1"/>
  <c r="H214" i="16" a="1"/>
  <c r="H214" i="16" s="1"/>
  <c r="H212" i="16" a="1"/>
  <c r="H212" i="16" s="1"/>
  <c r="H210" i="16" a="1"/>
  <c r="H210" i="16" s="1"/>
  <c r="H208" i="16" a="1"/>
  <c r="H208" i="16" s="1"/>
  <c r="H206" i="16" a="1"/>
  <c r="H206" i="16" s="1"/>
  <c r="H204" i="16" a="1"/>
  <c r="H204" i="16" s="1"/>
  <c r="H202" i="16" a="1"/>
  <c r="H202" i="16" s="1"/>
  <c r="H200" i="16" a="1"/>
  <c r="H200" i="16" s="1"/>
  <c r="H198" i="16" a="1"/>
  <c r="H198" i="16" s="1"/>
  <c r="H195" i="16" a="1"/>
  <c r="H195" i="16" s="1"/>
  <c r="H190" i="16" a="1"/>
  <c r="H190" i="16" s="1"/>
  <c r="H187" i="16" a="1"/>
  <c r="H187" i="16" s="1"/>
  <c r="H182" i="16" a="1"/>
  <c r="H182" i="16" s="1"/>
  <c r="H179" i="16" a="1"/>
  <c r="H179" i="16" s="1"/>
  <c r="H174" i="16" a="1"/>
  <c r="H174" i="16" s="1"/>
  <c r="H171" i="16" a="1"/>
  <c r="H171" i="16" s="1"/>
  <c r="H166" i="16" a="1"/>
  <c r="H166" i="16" s="1"/>
  <c r="H163" i="16" a="1"/>
  <c r="H163" i="16" s="1"/>
  <c r="H158" i="16" a="1"/>
  <c r="H158" i="16" s="1"/>
  <c r="H155" i="16" a="1"/>
  <c r="H155" i="16" s="1"/>
  <c r="H150" i="16" a="1"/>
  <c r="H150" i="16" s="1"/>
  <c r="H147" i="16" a="1"/>
  <c r="H147" i="16" s="1"/>
  <c r="H142" i="16" a="1"/>
  <c r="H142" i="16" s="1"/>
  <c r="H139" i="16" a="1"/>
  <c r="H139" i="16" s="1"/>
  <c r="H134" i="16" a="1"/>
  <c r="H134" i="16" s="1"/>
  <c r="H131" i="16" a="1"/>
  <c r="H131" i="16" s="1"/>
  <c r="H126" i="16" a="1"/>
  <c r="H126" i="16" s="1"/>
  <c r="H123" i="16" a="1"/>
  <c r="H123" i="16" s="1"/>
  <c r="H120" i="16" a="1"/>
  <c r="H120" i="16" s="1"/>
  <c r="H117" i="16" a="1"/>
  <c r="H117" i="16" s="1"/>
  <c r="H113" i="16" a="1"/>
  <c r="H113" i="16" s="1"/>
  <c r="H106" i="16" a="1"/>
  <c r="H106" i="16" s="1"/>
  <c r="H102" i="16" a="1"/>
  <c r="H102" i="16" s="1"/>
  <c r="H99" i="16" a="1"/>
  <c r="H99" i="16" s="1"/>
  <c r="H88" i="16" a="1"/>
  <c r="H88" i="16" s="1"/>
  <c r="H85" i="16" a="1"/>
  <c r="H85" i="16" s="1"/>
  <c r="H81" i="16" a="1"/>
  <c r="H81" i="16" s="1"/>
  <c r="H74" i="16" a="1"/>
  <c r="H74" i="16" s="1"/>
  <c r="H70" i="16" a="1"/>
  <c r="H70" i="16" s="1"/>
  <c r="H67" i="16" a="1"/>
  <c r="H67" i="16" s="1"/>
  <c r="H56" i="16" a="1"/>
  <c r="H56" i="16" s="1"/>
  <c r="H53" i="16" a="1"/>
  <c r="H53" i="16" s="1"/>
  <c r="H49" i="16" a="1"/>
  <c r="H49" i="16" s="1"/>
  <c r="H42" i="16" a="1"/>
  <c r="H42" i="16" s="1"/>
  <c r="H38" i="16" a="1"/>
  <c r="H38" i="16" s="1"/>
  <c r="H35" i="16" a="1"/>
  <c r="H35" i="16" s="1"/>
  <c r="H24" i="16" a="1"/>
  <c r="H24" i="16" s="1"/>
  <c r="O182" i="20"/>
  <c r="N182" i="20"/>
  <c r="M182" i="20"/>
  <c r="O126" i="20"/>
  <c r="N126" i="20"/>
  <c r="O112" i="20"/>
  <c r="N112" i="20"/>
  <c r="M112" i="20"/>
  <c r="O70" i="20"/>
  <c r="M70" i="20"/>
  <c r="N70" i="20"/>
  <c r="N175" i="20"/>
  <c r="O175" i="20"/>
  <c r="O147" i="20"/>
  <c r="M147" i="20"/>
  <c r="N135" i="20"/>
  <c r="M135" i="20"/>
  <c r="O100" i="20"/>
  <c r="N100" i="20"/>
  <c r="N96" i="20"/>
  <c r="O96" i="20"/>
  <c r="M96" i="20"/>
  <c r="O59" i="20"/>
  <c r="N59" i="20"/>
  <c r="J105" i="21"/>
  <c r="J84" i="21"/>
  <c r="J62" i="21"/>
  <c r="J47" i="21"/>
  <c r="J41" i="21"/>
  <c r="J20" i="21"/>
  <c r="M127" i="20"/>
  <c r="M39" i="20"/>
  <c r="N47" i="20"/>
  <c r="M174" i="20"/>
  <c r="M161" i="20"/>
  <c r="M123" i="20"/>
  <c r="M111" i="20"/>
  <c r="M97" i="20"/>
  <c r="M86" i="20"/>
  <c r="M65" i="20"/>
  <c r="M44" i="20"/>
  <c r="N174" i="20"/>
  <c r="N86" i="20"/>
  <c r="K29" i="7" l="1"/>
  <c r="I51" i="7"/>
  <c r="T29" i="7"/>
  <c r="O29" i="7"/>
  <c r="Q30" i="7"/>
  <c r="N47" i="7"/>
  <c r="R47" i="7"/>
  <c r="O59" i="7"/>
  <c r="N59" i="7"/>
  <c r="K59" i="7"/>
  <c r="H59" i="7"/>
  <c r="Q59" i="7"/>
  <c r="T59" i="7"/>
  <c r="R59" i="7"/>
  <c r="I59" i="7"/>
  <c r="Q21" i="7"/>
  <c r="H21" i="7"/>
  <c r="N21" i="7"/>
  <c r="K21" i="7"/>
  <c r="O66" i="7"/>
  <c r="Q66" i="7"/>
  <c r="Q37" i="7"/>
  <c r="T37" i="7"/>
  <c r="K53" i="7"/>
  <c r="R53" i="7"/>
  <c r="L53" i="7"/>
  <c r="T53" i="7"/>
  <c r="I53" i="7"/>
  <c r="H43" i="7"/>
  <c r="I43" i="7"/>
  <c r="Q43" i="7"/>
  <c r="T43" i="7"/>
  <c r="L43" i="7"/>
  <c r="R43" i="7"/>
  <c r="I26" i="7"/>
  <c r="K43" i="7"/>
  <c r="Q53" i="7"/>
  <c r="H22" i="7"/>
  <c r="L21" i="7"/>
  <c r="T21" i="7"/>
  <c r="I66" i="7"/>
  <c r="H37" i="7"/>
  <c r="H29" i="7"/>
  <c r="O51" i="7"/>
  <c r="R51" i="7"/>
  <c r="R66" i="7"/>
  <c r="L51" i="7"/>
  <c r="K22" i="7"/>
  <c r="H41" i="7"/>
  <c r="R41" i="7"/>
  <c r="T41" i="7"/>
  <c r="K41" i="7"/>
  <c r="O41" i="7"/>
  <c r="I41" i="7"/>
  <c r="N41" i="7"/>
  <c r="Q41" i="7"/>
  <c r="L41" i="7"/>
  <c r="L49" i="7"/>
  <c r="R49" i="7"/>
  <c r="T49" i="7"/>
  <c r="H49" i="7"/>
  <c r="Q49" i="7"/>
  <c r="I49" i="7"/>
  <c r="N49" i="7"/>
  <c r="O49" i="7"/>
  <c r="I20" i="7"/>
  <c r="N20" i="7"/>
  <c r="R20" i="7"/>
  <c r="H20" i="7"/>
  <c r="Q20" i="7"/>
  <c r="K20" i="7"/>
  <c r="T20" i="7"/>
  <c r="O20" i="7"/>
  <c r="L20" i="7"/>
  <c r="T61" i="7"/>
  <c r="H61" i="7"/>
  <c r="I61" i="7"/>
  <c r="R61" i="7"/>
  <c r="K61" i="7"/>
  <c r="Q61" i="7"/>
  <c r="N61" i="7"/>
  <c r="O61" i="7"/>
  <c r="L23" i="7"/>
  <c r="I23" i="7"/>
  <c r="N23" i="7"/>
  <c r="O23" i="7"/>
  <c r="R23" i="7"/>
  <c r="Q23" i="7"/>
  <c r="K23" i="7"/>
  <c r="T23" i="7"/>
  <c r="H23" i="7"/>
  <c r="R44" i="7"/>
  <c r="H44" i="7"/>
  <c r="O44" i="7"/>
  <c r="T44" i="7"/>
  <c r="T62" i="7"/>
  <c r="H62" i="7"/>
  <c r="L62" i="7"/>
  <c r="K62" i="7"/>
  <c r="O62" i="7"/>
  <c r="I62" i="7"/>
  <c r="K40" i="7"/>
  <c r="N40" i="7"/>
  <c r="T40" i="7"/>
  <c r="O40" i="7"/>
  <c r="I40" i="7"/>
  <c r="L40" i="7"/>
  <c r="Q40" i="7"/>
  <c r="R40" i="7"/>
  <c r="Q36" i="7"/>
  <c r="L36" i="7"/>
  <c r="N36" i="7"/>
  <c r="H36" i="7"/>
  <c r="R57" i="7"/>
  <c r="O57" i="7"/>
  <c r="L57" i="7"/>
  <c r="K57" i="7"/>
  <c r="T57" i="7"/>
  <c r="H57" i="7"/>
  <c r="N57" i="7"/>
  <c r="I57" i="7"/>
  <c r="Q57" i="7"/>
  <c r="N29" i="7"/>
  <c r="R29" i="7"/>
  <c r="I65" i="7"/>
  <c r="N65" i="7"/>
  <c r="K65" i="7"/>
  <c r="T65" i="7"/>
  <c r="O65" i="7"/>
  <c r="H65" i="7"/>
  <c r="L65" i="7"/>
  <c r="Q65" i="7"/>
  <c r="R65" i="7"/>
  <c r="N43" i="7"/>
  <c r="O37" i="7"/>
  <c r="O53" i="7"/>
  <c r="R21" i="7"/>
  <c r="R22" i="7"/>
  <c r="R37" i="7"/>
  <c r="K37" i="7"/>
  <c r="I22" i="7"/>
  <c r="N66" i="7"/>
  <c r="T51" i="7"/>
  <c r="N22" i="7"/>
  <c r="O22" i="7"/>
  <c r="I29" i="7"/>
  <c r="Q45" i="7"/>
  <c r="O45" i="7"/>
  <c r="K45" i="7"/>
  <c r="N45" i="7"/>
  <c r="L45" i="7"/>
  <c r="T45" i="7"/>
  <c r="R45" i="7"/>
  <c r="H50" i="7"/>
  <c r="I50" i="7"/>
  <c r="R50" i="7"/>
  <c r="K50" i="7"/>
  <c r="O50" i="7"/>
  <c r="Q50" i="7"/>
  <c r="N50" i="7"/>
  <c r="T50" i="7"/>
  <c r="L25" i="7"/>
  <c r="H25" i="7"/>
  <c r="R25" i="7"/>
  <c r="L18" i="7"/>
  <c r="K18" i="7"/>
  <c r="O28" i="7"/>
  <c r="N28" i="7"/>
  <c r="R28" i="7"/>
  <c r="H28" i="7"/>
  <c r="Q28" i="7"/>
  <c r="I28" i="7"/>
  <c r="K28" i="7"/>
  <c r="T28" i="7"/>
  <c r="L28" i="7"/>
  <c r="R27" i="7"/>
  <c r="K27" i="7"/>
  <c r="O27" i="7"/>
  <c r="T33" i="7"/>
  <c r="L33" i="7"/>
  <c r="Q33" i="7"/>
  <c r="K33" i="7"/>
  <c r="R33" i="7"/>
  <c r="T35" i="7"/>
  <c r="I35" i="7"/>
  <c r="H35" i="7"/>
  <c r="L35" i="7"/>
  <c r="N35" i="7"/>
  <c r="T52" i="7"/>
  <c r="K52" i="7"/>
  <c r="L52" i="7"/>
  <c r="R52" i="7"/>
  <c r="N52" i="7"/>
  <c r="H52" i="7"/>
  <c r="I52" i="7"/>
  <c r="O52" i="7"/>
  <c r="L26" i="7"/>
  <c r="K26" i="7"/>
  <c r="R26" i="7"/>
  <c r="N26" i="7"/>
  <c r="L59" i="7"/>
  <c r="Q26" i="7"/>
  <c r="H53" i="7"/>
  <c r="T66" i="7"/>
  <c r="N37" i="7"/>
  <c r="O21" i="7"/>
  <c r="L37" i="7"/>
  <c r="K66" i="7"/>
  <c r="L66" i="7"/>
  <c r="K51" i="7"/>
  <c r="L22" i="7"/>
  <c r="L29" i="7"/>
  <c r="O60" i="7"/>
  <c r="I60" i="7"/>
  <c r="L60" i="7"/>
  <c r="K60" i="7"/>
  <c r="H63" i="7"/>
  <c r="N63" i="7"/>
  <c r="R63" i="7"/>
  <c r="T63" i="7"/>
  <c r="K63" i="7"/>
  <c r="L63" i="7"/>
  <c r="Q63" i="7"/>
  <c r="O24" i="7"/>
  <c r="N24" i="7"/>
  <c r="Q19" i="7"/>
  <c r="T19" i="7"/>
  <c r="L19" i="7"/>
  <c r="H19" i="7"/>
  <c r="O19" i="7"/>
  <c r="R19" i="7"/>
  <c r="N19" i="7"/>
  <c r="I19" i="7"/>
  <c r="Q42" i="7"/>
  <c r="K42" i="7"/>
  <c r="L42" i="7"/>
  <c r="T42" i="7"/>
  <c r="I42" i="7"/>
  <c r="N42" i="7"/>
  <c r="H42" i="7"/>
  <c r="R42" i="7"/>
  <c r="O42" i="7"/>
  <c r="T64" i="7"/>
  <c r="N64" i="7"/>
  <c r="I46" i="7"/>
  <c r="K46" i="7"/>
  <c r="O46" i="7"/>
  <c r="R46" i="7"/>
  <c r="N46" i="7"/>
  <c r="I32" i="7"/>
  <c r="R32" i="7"/>
  <c r="N58" i="7"/>
  <c r="O58" i="7"/>
  <c r="K58" i="7"/>
  <c r="Q58" i="7"/>
  <c r="L58" i="7"/>
  <c r="I58" i="7"/>
  <c r="H58" i="7"/>
  <c r="T58" i="7"/>
  <c r="R58" i="7"/>
  <c r="Q67" i="7"/>
  <c r="N67" i="7"/>
  <c r="H67" i="7"/>
  <c r="L67" i="7"/>
  <c r="O67" i="7"/>
  <c r="K67" i="7"/>
  <c r="T67" i="7"/>
  <c r="R67" i="7"/>
  <c r="I67" i="7"/>
  <c r="L31" i="7"/>
  <c r="I31" i="7"/>
  <c r="Q31" i="7"/>
  <c r="N31" i="7"/>
  <c r="R31" i="7"/>
  <c r="T31" i="7"/>
  <c r="K31" i="7"/>
  <c r="O31" i="7"/>
  <c r="H31" i="7"/>
  <c r="T38" i="7"/>
  <c r="I38" i="7"/>
  <c r="K38" i="7"/>
  <c r="N38" i="7"/>
  <c r="O38" i="7"/>
  <c r="Q38" i="7"/>
  <c r="L38" i="7"/>
  <c r="H38" i="7"/>
  <c r="R38" i="7"/>
  <c r="U20" i="7" l="1"/>
  <c r="U22" i="7"/>
  <c r="U31" i="7"/>
  <c r="U59" i="7"/>
  <c r="U28" i="7"/>
  <c r="U67" i="7"/>
  <c r="U37" i="7"/>
  <c r="U61" i="7"/>
  <c r="U54" i="7"/>
  <c r="U64" i="7"/>
  <c r="U23" i="7"/>
  <c r="U53" i="7"/>
  <c r="U46" i="7"/>
  <c r="U36" i="7"/>
  <c r="U40" i="7"/>
  <c r="U42" i="7"/>
  <c r="U65" i="7"/>
  <c r="U56" i="7"/>
  <c r="U24" i="7"/>
  <c r="U26" i="7"/>
  <c r="U43" i="7"/>
  <c r="U19" i="7"/>
  <c r="U52" i="7"/>
  <c r="U34" i="7"/>
  <c r="U50" i="7"/>
  <c r="U48" i="7"/>
  <c r="U60" i="7"/>
  <c r="U55" i="7"/>
  <c r="U47" i="7"/>
  <c r="U27" i="7"/>
  <c r="U33" i="7"/>
  <c r="U41" i="7"/>
  <c r="U30" i="7"/>
  <c r="U21" i="7"/>
  <c r="U35" i="7"/>
  <c r="U45" i="7"/>
  <c r="U58" i="7"/>
  <c r="U38" i="7"/>
  <c r="U51" i="7"/>
  <c r="U49" i="7"/>
  <c r="U29" i="7"/>
  <c r="U25" i="7"/>
  <c r="U32" i="7"/>
  <c r="U62" i="7"/>
  <c r="U57" i="7"/>
  <c r="U63" i="7"/>
  <c r="U39" i="7"/>
  <c r="U18" i="7"/>
  <c r="U66" i="7"/>
  <c r="U44" i="7"/>
  <c r="AJ59" i="7" l="1"/>
  <c r="AL59" i="7" s="1"/>
  <c r="AJ42" i="7"/>
  <c r="AL42" i="7" s="1"/>
  <c r="AJ67" i="7"/>
  <c r="AL67" i="7" s="1"/>
  <c r="AJ62" i="7"/>
  <c r="AL62" i="7" s="1"/>
  <c r="AJ40" i="7"/>
  <c r="AL40" i="7" s="1"/>
  <c r="AJ44" i="7"/>
  <c r="AL44" i="7" s="1"/>
  <c r="AJ38" i="7"/>
  <c r="AL38" i="7" s="1"/>
  <c r="AJ30" i="7"/>
  <c r="AL30" i="7" s="1"/>
  <c r="AJ31" i="7"/>
  <c r="AL31" i="7" s="1"/>
  <c r="AJ52" i="7"/>
  <c r="AL52" i="7" s="1"/>
  <c r="AJ60" i="7"/>
  <c r="AL60" i="7" s="1"/>
  <c r="AJ65" i="7"/>
  <c r="AL65" i="7" s="1"/>
  <c r="AJ28" i="7"/>
  <c r="AL28" i="7" s="1"/>
  <c r="AJ21" i="7"/>
  <c r="AL21" i="7" s="1"/>
  <c r="AJ48" i="7"/>
  <c r="AL48" i="7" s="1"/>
  <c r="AJ26" i="7"/>
  <c r="AL26" i="7" s="1"/>
  <c r="AJ23" i="7"/>
  <c r="AL23" i="7" s="1"/>
  <c r="AJ19" i="7"/>
  <c r="AL19" i="7" s="1"/>
  <c r="AJ46" i="7"/>
  <c r="AL46" i="7" s="1"/>
  <c r="AJ18" i="7"/>
  <c r="AL18" i="7" s="1"/>
  <c r="AJ57" i="7"/>
  <c r="AL57" i="7" s="1"/>
  <c r="AJ54" i="7"/>
  <c r="AL54" i="7" s="1"/>
  <c r="AJ24" i="7"/>
  <c r="AL24" i="7" s="1"/>
  <c r="AJ20" i="7"/>
  <c r="AL20" i="7" s="1"/>
  <c r="AJ43" i="7"/>
  <c r="AL43" i="7" s="1"/>
  <c r="AJ39" i="7"/>
  <c r="AL39" i="7" s="1"/>
  <c r="AJ55" i="7"/>
  <c r="AL55" i="7" s="1"/>
  <c r="AJ22" i="7"/>
  <c r="AL22" i="7" s="1"/>
  <c r="AJ51" i="7"/>
  <c r="AL51" i="7" s="1"/>
  <c r="AJ35" i="7"/>
  <c r="AL35" i="7" s="1"/>
  <c r="AJ27" i="7"/>
  <c r="AL27" i="7" s="1"/>
  <c r="AJ34" i="7"/>
  <c r="AL34" i="7" s="1"/>
  <c r="AJ33" i="7"/>
  <c r="AL33" i="7" s="1"/>
  <c r="AJ45" i="7"/>
  <c r="AL45" i="7" s="1"/>
  <c r="AJ64" i="7"/>
  <c r="AL64" i="7" s="1"/>
  <c r="AJ66" i="7"/>
  <c r="AL66" i="7" s="1"/>
  <c r="AJ61" i="7"/>
  <c r="AL61" i="7" s="1"/>
  <c r="AJ63" i="7"/>
  <c r="AL63" i="7" s="1"/>
  <c r="AJ41" i="7"/>
  <c r="AL41" i="7" s="1"/>
  <c r="AJ56" i="7"/>
  <c r="AL56" i="7" s="1"/>
  <c r="AJ29" i="7"/>
  <c r="AL29" i="7" s="1"/>
  <c r="AJ53" i="7"/>
  <c r="AL53" i="7" s="1"/>
  <c r="AJ50" i="7"/>
  <c r="AL50" i="7" s="1"/>
  <c r="AJ37" i="7"/>
  <c r="AL37" i="7" s="1"/>
  <c r="AJ36" i="7"/>
  <c r="AL36" i="7" s="1"/>
  <c r="AJ32" i="7"/>
  <c r="AL32" i="7" s="1"/>
  <c r="AJ25" i="7"/>
  <c r="AL25" i="7" s="1"/>
  <c r="AJ49" i="7"/>
  <c r="AL49" i="7" s="1"/>
  <c r="AJ58" i="7"/>
  <c r="AL58" i="7" s="1"/>
  <c r="AJ47" i="7"/>
  <c r="AL47" i="7" s="1"/>
</calcChain>
</file>

<file path=xl/comments1.xml><?xml version="1.0" encoding="utf-8"?>
<comments xmlns="http://schemas.openxmlformats.org/spreadsheetml/2006/main">
  <authors>
    <author>Author</author>
  </authors>
  <commentList>
    <comment ref="D6" authorId="0" shapeId="0">
      <text>
        <r>
          <rPr>
            <sz val="9"/>
            <color indexed="81"/>
            <rFont val="Tahoma"/>
            <family val="2"/>
          </rPr>
          <t>If you don't have concrete values, base this on total revenue per day on average (e.g. annual revenue divided by total number of business days per year) that would be lost due to the interruption.</t>
        </r>
      </text>
    </comment>
    <comment ref="E6" authorId="0" shapeId="0">
      <text>
        <r>
          <rPr>
            <sz val="9"/>
            <color indexed="81"/>
            <rFont val="Tahoma"/>
            <family val="2"/>
          </rPr>
          <t>If you don't have concrete values, base this on total salary per day (on average) of staff who would not be able to perform their normal tasks.</t>
        </r>
      </text>
    </comment>
    <comment ref="F6" authorId="0" shapeId="0">
      <text>
        <r>
          <rPr>
            <sz val="9"/>
            <color indexed="81"/>
            <rFont val="Tahoma"/>
            <family val="2"/>
          </rPr>
          <t>Include costs such as overtime and hiring temps to clear backlogs as well as extra costs to operate while you are not in a normal operational mode.</t>
        </r>
      </text>
    </comment>
    <comment ref="G6" authorId="0" shapeId="0">
      <text>
        <r>
          <rPr>
            <sz val="9"/>
            <color indexed="81"/>
            <rFont val="Tahoma"/>
            <family val="2"/>
          </rPr>
          <t>Include costs such as penalties for failure to meet SLAs or other contract requirements.</t>
        </r>
      </text>
    </comment>
    <comment ref="H6" authorId="0" shapeId="0">
      <text>
        <r>
          <rPr>
            <sz val="9"/>
            <color indexed="81"/>
            <rFont val="Tahoma"/>
            <family val="2"/>
          </rPr>
          <t>Examples of impact include damage to your reputation and frustration for customers.</t>
        </r>
      </text>
    </comment>
    <comment ref="I6" authorId="0" shapeId="0">
      <text>
        <r>
          <rPr>
            <sz val="9"/>
            <color indexed="81"/>
            <rFont val="Tahoma"/>
            <family val="2"/>
          </rPr>
          <t>Examples of impact include frustration due to inability to complete work, or the need for manual workarounds.</t>
        </r>
      </text>
    </comment>
    <comment ref="J6" authorId="0" shapeId="0">
      <text>
        <r>
          <rPr>
            <sz val="9"/>
            <color indexed="81"/>
            <rFont val="Tahoma"/>
            <family val="2"/>
          </rPr>
          <t>Indicate the impact on third parties impacted by the interruption (e.g. if you conduct joint business with other organizations, or are leasing space at your site to other vendors).</t>
        </r>
      </text>
    </comment>
    <comment ref="K6" authorId="0" shapeId="0">
      <text>
        <r>
          <rPr>
            <sz val="9"/>
            <color indexed="81"/>
            <rFont val="Tahoma"/>
            <family val="2"/>
          </rPr>
          <t>Examples of impact include the inability to provide service, functionality, reporting, etc., demanded by regulations applicable to your organization.</t>
        </r>
      </text>
    </comment>
    <comment ref="L6" authorId="0" shapeId="0">
      <text>
        <r>
          <rPr>
            <sz val="9"/>
            <color indexed="81"/>
            <rFont val="Tahoma"/>
            <family val="2"/>
          </rPr>
          <t>Examples of impact include the inability to provide health and safety services. This is particularly relevant to healthcare and emergency services organizations; for other organizations, this could include the inability contact emergency services, provide first aid, etc.</t>
        </r>
      </text>
    </comment>
    <comment ref="G7" authorId="0" shapeId="0">
      <text>
        <r>
          <rPr>
            <sz val="9"/>
            <color indexed="81"/>
            <rFont val="Tahoma"/>
            <family val="2"/>
          </rPr>
          <t xml:space="preserve">If a hard-cost impact is not applicable, enter "0".
</t>
        </r>
      </text>
    </comment>
  </commentList>
</comments>
</file>

<file path=xl/comments2.xml><?xml version="1.0" encoding="utf-8"?>
<comments xmlns="http://schemas.openxmlformats.org/spreadsheetml/2006/main">
  <authors>
    <author>Author</author>
  </authors>
  <commentList>
    <comment ref="U4" authorId="0" shapeId="0">
      <text>
        <r>
          <rPr>
            <sz val="9"/>
            <color indexed="81"/>
            <rFont val="Tahoma"/>
            <family val="2"/>
          </rPr>
          <t xml:space="preserve">Identify RTOs/RPOs for the disaster recovery (e.g. failing over to a DR environment). </t>
        </r>
      </text>
    </comment>
    <comment ref="AA4" authorId="0" shapeId="0">
      <text>
        <r>
          <rPr>
            <sz val="9"/>
            <color indexed="81"/>
            <rFont val="Tahoma"/>
            <family val="2"/>
          </rPr>
          <t>Identify RTOs/RPOs for the repatriation procedure (i.e. returning to your primary data center after it has been repaired).</t>
        </r>
      </text>
    </comment>
    <comment ref="H5" authorId="0" shapeId="0">
      <text>
        <r>
          <rPr>
            <sz val="10"/>
            <color indexed="81"/>
            <rFont val="Tahoma"/>
            <family val="2"/>
          </rPr>
          <t>Capture additional availability requirements such as overnight batch processing so the system is ready for user/client-based activities the next day.</t>
        </r>
      </text>
    </comment>
    <comment ref="I5" authorId="0" shapeId="0">
      <text>
        <r>
          <rPr>
            <sz val="10"/>
            <color indexed="81"/>
            <rFont val="Tahoma"/>
            <family val="2"/>
          </rPr>
          <t>Select a score from the drop-down menu. See the Scoring Criteria tab for more details.</t>
        </r>
      </text>
    </comment>
    <comment ref="J5" authorId="0" shapeId="0">
      <text>
        <r>
          <rPr>
            <sz val="10"/>
            <color indexed="81"/>
            <rFont val="Tahoma"/>
            <family val="2"/>
          </rPr>
          <t>Select a score from the drop-down menu. See the Scoring Criteria tab for more details.</t>
        </r>
      </text>
    </comment>
    <comment ref="K5" authorId="0" shapeId="0">
      <text>
        <r>
          <rPr>
            <sz val="10"/>
            <color indexed="81"/>
            <rFont val="Tahoma"/>
            <family val="2"/>
          </rPr>
          <t>Select a score from the drop-down menu. See the Scoring Criteria tab for more details.</t>
        </r>
      </text>
    </comment>
    <comment ref="L5" authorId="0" shapeId="0">
      <text>
        <r>
          <rPr>
            <sz val="10"/>
            <color indexed="81"/>
            <rFont val="Tahoma"/>
            <family val="2"/>
          </rPr>
          <t>Select a score from the drop-down menu. See the Scoring Criteria tab for more details.</t>
        </r>
      </text>
    </comment>
    <comment ref="M5" authorId="0" shapeId="0">
      <text>
        <r>
          <rPr>
            <sz val="10"/>
            <color indexed="81"/>
            <rFont val="Tahoma"/>
            <family val="2"/>
          </rPr>
          <t>Select a score from the drop-down menu. See the Scoring Criteria tab for more details.</t>
        </r>
      </text>
    </comment>
    <comment ref="N5" authorId="0" shapeId="0">
      <text>
        <r>
          <rPr>
            <sz val="10"/>
            <color indexed="81"/>
            <rFont val="Tahoma"/>
            <family val="2"/>
          </rPr>
          <t>Select a score from the drop-down menu. See the Scoring Criteria tab for more details.</t>
        </r>
      </text>
    </comment>
    <comment ref="O5" authorId="0" shapeId="0">
      <text>
        <r>
          <rPr>
            <sz val="10"/>
            <color indexed="81"/>
            <rFont val="Tahoma"/>
            <family val="2"/>
          </rPr>
          <t>Select a score from the drop-down menu. See the Scoring Criteria tab for more details.</t>
        </r>
      </text>
    </comment>
    <comment ref="P5" authorId="0" shapeId="0">
      <text>
        <r>
          <rPr>
            <sz val="10"/>
            <color indexed="81"/>
            <rFont val="Tahoma"/>
            <family val="2"/>
          </rPr>
          <t>Select a score from the drop-down menu. See the Scoring Criteria tab for more details.</t>
        </r>
      </text>
    </comment>
    <comment ref="Q5" authorId="0" shapeId="0">
      <text>
        <r>
          <rPr>
            <sz val="10"/>
            <color indexed="81"/>
            <rFont val="Tahoma"/>
            <family val="2"/>
          </rPr>
          <t>Select a score from the drop-down menu. See the Scoring Criteria tab for more details.</t>
        </r>
      </text>
    </comment>
    <comment ref="T5" authorId="0" shapeId="0">
      <text>
        <r>
          <rPr>
            <sz val="10"/>
            <color indexed="81"/>
            <rFont val="Tahoma"/>
            <family val="2"/>
          </rPr>
          <t>Choose criticality rating from the drop-down menu. See Scoring Criteria for more details.</t>
        </r>
      </text>
    </comment>
    <comment ref="U5" authorId="0" shapeId="0">
      <text>
        <r>
          <rPr>
            <sz val="9"/>
            <color indexed="81"/>
            <rFont val="Tahoma"/>
            <family val="2"/>
          </rPr>
          <t>Estimate an appropriate RTO based on business impact and tolerance for downtime.
Note: RTO = Recovery Time Objective.</t>
        </r>
      </text>
    </comment>
    <comment ref="V5" authorId="0" shapeId="0">
      <text>
        <r>
          <rPr>
            <sz val="9"/>
            <color indexed="81"/>
            <rFont val="Tahoma"/>
            <family val="2"/>
          </rPr>
          <t>Estimate an appropriate RPO based on business impact and tolerance for data loss. Note: RPO = Recovery Point Objective</t>
        </r>
      </text>
    </comment>
    <comment ref="W5" authorId="0" shapeId="0">
      <text>
        <r>
          <rPr>
            <sz val="9"/>
            <color indexed="81"/>
            <rFont val="Tahoma"/>
            <family val="2"/>
          </rPr>
          <t>Time required to restore systems to functionality currently, given DR capabilities and process.</t>
        </r>
      </text>
    </comment>
    <comment ref="X5" authorId="0" shapeId="0">
      <text>
        <r>
          <rPr>
            <sz val="9"/>
            <color indexed="81"/>
            <rFont val="Tahoma"/>
            <family val="2"/>
          </rPr>
          <t>The current time between good copies of the data, in hours</t>
        </r>
      </text>
    </comment>
    <comment ref="AA5" authorId="0" shapeId="0">
      <text>
        <r>
          <rPr>
            <sz val="9"/>
            <color indexed="81"/>
            <rFont val="Tahoma"/>
            <family val="2"/>
          </rPr>
          <t>Estimate an appropriate RTO based on business impact and tolerance for downtime.
Note: RTO = Recovery Time Objective.</t>
        </r>
      </text>
    </comment>
    <comment ref="AB5" authorId="0" shapeId="0">
      <text>
        <r>
          <rPr>
            <sz val="9"/>
            <color indexed="81"/>
            <rFont val="Tahoma"/>
            <family val="2"/>
          </rPr>
          <t>Estimate an appropriate RPO based on business impact and tolerance for data loss.
Note: RPO = Recovery Point Objective (i.e. last good backup).</t>
        </r>
      </text>
    </comment>
    <comment ref="AC5" authorId="0" shapeId="0">
      <text>
        <r>
          <rPr>
            <sz val="9"/>
            <color indexed="81"/>
            <rFont val="Tahoma"/>
            <family val="2"/>
          </rPr>
          <t>Record the RTO that you can achieve today based on your current DR capabilities and process.</t>
        </r>
      </text>
    </comment>
    <comment ref="AD5" authorId="0" shapeId="0">
      <text>
        <r>
          <rPr>
            <sz val="9"/>
            <color indexed="81"/>
            <rFont val="Tahoma"/>
            <family val="2"/>
          </rPr>
          <t>Record the RPO that you can achieve today based on your current DR capabilities and process.</t>
        </r>
      </text>
    </comment>
  </commentList>
</comments>
</file>

<file path=xl/comments3.xml><?xml version="1.0" encoding="utf-8"?>
<comments xmlns="http://schemas.openxmlformats.org/spreadsheetml/2006/main">
  <authors>
    <author>Author</author>
  </authors>
  <commentList>
    <comment ref="K6" authorId="0" shapeId="0">
      <text>
        <r>
          <rPr>
            <sz val="10"/>
            <color indexed="81"/>
            <rFont val="Tahoma"/>
            <family val="2"/>
          </rPr>
          <t>See the Scoring Criteria tab.</t>
        </r>
      </text>
    </comment>
    <comment ref="L6" authorId="0" shapeId="0">
      <text>
        <r>
          <rPr>
            <sz val="10"/>
            <color indexed="81"/>
            <rFont val="Tahoma"/>
            <family val="2"/>
          </rPr>
          <t>See the Scoring Criteria tab.</t>
        </r>
      </text>
    </comment>
  </commentList>
</comments>
</file>

<file path=xl/connections.xml><?xml version="1.0" encoding="utf-8"?>
<connections xmlns="http://schemas.openxmlformats.org/spreadsheetml/2006/main">
  <connection id="1" name="Query - dDependency" description="Connection to the 'dDependency' query in the workbook." type="100" refreshedVersion="6" minRefreshableVersion="5">
    <extLst>
      <ext xmlns:x15="http://schemas.microsoft.com/office/spreadsheetml/2010/11/main" uri="{DE250136-89BD-433C-8126-D09CA5730AF9}">
        <x15:connection id="4078770e-8d54-4f61-a356-c3520ecceda6"/>
      </ext>
    </extLst>
  </connection>
  <connection id="2" name="Query - dService" description="Connection to the 'dService' query in the workbook." type="100" refreshedVersion="6" minRefreshableVersion="5">
    <extLst>
      <ext xmlns:x15="http://schemas.microsoft.com/office/spreadsheetml/2010/11/main" uri="{DE250136-89BD-433C-8126-D09CA5730AF9}">
        <x15:connection id="c39c53f8-3635-4a2a-b041-77089bce250b"/>
      </ext>
    </extLst>
  </connection>
  <connection id="3" name="Query - fSvcDep" description="Connection to the 'fSvcDep' query in the workbook." type="100" refreshedVersion="6" minRefreshableVersion="5">
    <extLst>
      <ext xmlns:x15="http://schemas.microsoft.com/office/spreadsheetml/2010/11/main" uri="{DE250136-89BD-433C-8126-D09CA5730AF9}">
        <x15:connection id="c9243199-5bcf-46ef-aac4-cc5fca576320"/>
      </ext>
    </extLst>
  </connection>
  <connection id="4"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<sst xmlns="http://schemas.openxmlformats.org/spreadsheetml/2006/main" count="1115" uniqueCount="277">
  <si>
    <t>For acceptable use of this tool, refer to Info-Tech's Terms of Use. These documents are intended to supply general information only, not specific professional or personal advice, and are not intended to be used as a substitute for any kind of professional advice. Use this document either in whole or in part as a basis and guide for document creation. To customize this document with corporate marks and titles, simply replace the Info-Tech information in the Header and Footer fields of this document.</t>
  </si>
  <si>
    <t>Horizontal Axis
(X-Axis)</t>
  </si>
  <si>
    <t>Vertical Axis
(Y-Axis)</t>
  </si>
  <si>
    <t>Ranked Order</t>
  </si>
  <si>
    <t>Highest Value</t>
  </si>
  <si>
    <t>Appearing 1st</t>
  </si>
  <si>
    <t>TOP RIGHT</t>
  </si>
  <si>
    <t>Lowest Value</t>
  </si>
  <si>
    <t>Appearing 2nd</t>
  </si>
  <si>
    <t>BOTTOM RIGHT</t>
  </si>
  <si>
    <t>Mid-Point Value</t>
  </si>
  <si>
    <t>Appearing 3rd</t>
  </si>
  <si>
    <t>TOP LEFT</t>
  </si>
  <si>
    <t>Appearing 4th</t>
  </si>
  <si>
    <t>BOTTOM LEFT</t>
  </si>
  <si>
    <t>TOP RIGHT
(Data Series 1)</t>
  </si>
  <si>
    <t>BOTTOM RIGHT
(Data Series 2)</t>
  </si>
  <si>
    <t>TOP LEFT
(Data Series 3)</t>
  </si>
  <si>
    <t>BOTTOM LEFT
(Data Series 4)</t>
  </si>
  <si>
    <t>Create Sorted List</t>
  </si>
  <si>
    <t>Label</t>
  </si>
  <si>
    <t>X Value</t>
  </si>
  <si>
    <t>Y Value</t>
  </si>
  <si>
    <t>Quadrant?</t>
  </si>
  <si>
    <t>Arbitrary Factor</t>
  </si>
  <si>
    <t>Rank</t>
  </si>
  <si>
    <t>Quadrant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</si>
  <si>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</si>
  <si>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</si>
  <si>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</si>
  <si>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</si>
  <si>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</si>
  <si>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</si>
  <si>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</si>
  <si>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</si>
  <si>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</si>
  <si>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</si>
  <si>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</si>
  <si>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</si>
  <si>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</si>
  <si>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</si>
  <si>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</si>
  <si>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</si>
  <si>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</si>
  <si>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</si>
  <si>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</si>
  <si>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</si>
  <si>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</si>
  <si>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</si>
  <si>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</si>
  <si>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</si>
  <si>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</si>
  <si>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</si>
  <si>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</si>
  <si>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</si>
  <si>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</si>
  <si>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</si>
  <si>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</si>
  <si>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</si>
  <si>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</si>
  <si>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</si>
  <si>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</si>
  <si>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</si>
  <si>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</si>
  <si>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</si>
  <si>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</si>
  <si>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</si>
  <si>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</si>
  <si>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</si>
  <si>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</si>
  <si>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</si>
  <si>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</si>
  <si>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</si>
  <si>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</si>
  <si>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</si>
  <si>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</si>
  <si>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</si>
  <si>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ID</t>
  </si>
  <si>
    <t>Description</t>
  </si>
  <si>
    <t>System Owner(s)</t>
  </si>
  <si>
    <t>User-Facing Hours of Operation</t>
  </si>
  <si>
    <t xml:space="preserve">Non-User-Facing Hours of Operation  </t>
  </si>
  <si>
    <t>Loss of 
Revenue</t>
  </si>
  <si>
    <t>Loss of Productivity</t>
  </si>
  <si>
    <t>Increased Operating Costs</t>
  </si>
  <si>
    <t>Financial Penalties</t>
  </si>
  <si>
    <t>Impact on Business Partners</t>
  </si>
  <si>
    <t>Health or Safety Risk</t>
  </si>
  <si>
    <t>Tier 1 (Gold)</t>
  </si>
  <si>
    <t>Internet Access</t>
  </si>
  <si>
    <t>Tier 2 (Silver)</t>
  </si>
  <si>
    <t>Purchasing Software</t>
  </si>
  <si>
    <t>Tier 3 (Bronze)</t>
  </si>
  <si>
    <t>Vulnerability Assessment Scales</t>
  </si>
  <si>
    <t>Score</t>
  </si>
  <si>
    <t>Level of Impact</t>
  </si>
  <si>
    <t>Likelihood of Failure</t>
  </si>
  <si>
    <t>Impact of Failure</t>
  </si>
  <si>
    <r>
      <t xml:space="preserve">Significant disruption for </t>
    </r>
    <r>
      <rPr>
        <b/>
        <sz val="10"/>
        <rFont val="Arial"/>
        <family val="2"/>
      </rPr>
      <t>most</t>
    </r>
    <r>
      <rPr>
        <sz val="10"/>
        <rFont val="Arial"/>
        <family val="2"/>
      </rPr>
      <t xml:space="preserve"> critical business processes.</t>
    </r>
  </si>
  <si>
    <t>Significant known reliability issues with this technology and/or unexpected downtime occurs every three to six months.</t>
  </si>
  <si>
    <r>
      <t xml:space="preserve">Significant disruption for </t>
    </r>
    <r>
      <rPr>
        <b/>
        <sz val="10"/>
        <rFont val="Arial"/>
        <family val="2"/>
      </rPr>
      <t>some</t>
    </r>
    <r>
      <rPr>
        <sz val="10"/>
        <rFont val="Arial"/>
        <family val="2"/>
      </rPr>
      <t xml:space="preserve"> critical business processes.</t>
    </r>
  </si>
  <si>
    <t>Occasional reliability issues with this technology and/or unexpected downtime occurs every one to two years.</t>
  </si>
  <si>
    <t>Critical business processes not affected, or downtime can be resolved before causing a significant impact.</t>
  </si>
  <si>
    <t>The technology is highly reliable and no unexpected downtime has occurred over the last ten years.</t>
  </si>
  <si>
    <t>May impact system performance, but not interrupt business processes.</t>
  </si>
  <si>
    <t>No impact.</t>
  </si>
  <si>
    <t>No likelihood of failure.</t>
  </si>
  <si>
    <t>Dependency</t>
  </si>
  <si>
    <t>Likelihood of Failure
(0 - 4)</t>
  </si>
  <si>
    <t>Impact of Failure
(0 - 4)</t>
  </si>
  <si>
    <t>Dependencies
(separate with commas)</t>
  </si>
  <si>
    <t>Dependent Systems</t>
  </si>
  <si>
    <t>Criticality Rating</t>
  </si>
  <si>
    <t>CCM-04</t>
  </si>
  <si>
    <t>DHCP</t>
  </si>
  <si>
    <t>DNS</t>
  </si>
  <si>
    <t>Internet Firewall</t>
  </si>
  <si>
    <t>PURAPP-01</t>
  </si>
  <si>
    <t>PURDB-01</t>
  </si>
  <si>
    <t>PURWEB-01</t>
  </si>
  <si>
    <t>WMS-01</t>
  </si>
  <si>
    <t>Hosting Location (Data Validation)</t>
  </si>
  <si>
    <t>Failover Gaps: Recovery Point</t>
  </si>
  <si>
    <t>Failover Gaps: Recovery Time</t>
  </si>
  <si>
    <t>Failover: RTO</t>
  </si>
  <si>
    <t>Failover: RPO</t>
  </si>
  <si>
    <t>Failover: RTA</t>
  </si>
  <si>
    <t>Failover: RPA</t>
  </si>
  <si>
    <t>Failback: RTO</t>
  </si>
  <si>
    <t>Failback: RPO</t>
  </si>
  <si>
    <t>Failback: RTA</t>
  </si>
  <si>
    <t>Failback: RPA</t>
  </si>
  <si>
    <t>Failback Gaps: Recovery Time</t>
  </si>
  <si>
    <t>Failback Gaps: Recovery Point</t>
  </si>
  <si>
    <t>Hosting Location</t>
  </si>
  <si>
    <t>Tier 0 (Platinum)</t>
  </si>
  <si>
    <t>Step 4. Application Criticality</t>
  </si>
  <si>
    <t>Scoring Chart</t>
  </si>
  <si>
    <t>Step 3. Impact Analysis (24 hours of downtime)</t>
  </si>
  <si>
    <t>Impact Analysis</t>
  </si>
  <si>
    <t>On-Premises</t>
  </si>
  <si>
    <t>Co-location</t>
  </si>
  <si>
    <t>Cloud</t>
  </si>
  <si>
    <t>X</t>
  </si>
  <si>
    <t>1</t>
  </si>
  <si>
    <t>2</t>
  </si>
  <si>
    <t>3</t>
  </si>
  <si>
    <t>4</t>
  </si>
  <si>
    <t>0.5</t>
  </si>
  <si>
    <t>Likelihood</t>
  </si>
  <si>
    <t>Impact</t>
  </si>
  <si>
    <t>ERP</t>
  </si>
  <si>
    <t>ERPWEB-01</t>
  </si>
  <si>
    <t>SQL-01</t>
  </si>
  <si>
    <t>WMSSTG-03</t>
  </si>
  <si>
    <r>
      <rPr>
        <b/>
        <sz val="10"/>
        <rFont val="Arial"/>
        <family val="2"/>
      </rPr>
      <t>Direct costs and goodwill:</t>
    </r>
    <r>
      <rPr>
        <sz val="10"/>
        <rFont val="Arial"/>
        <family val="2"/>
      </rPr>
      <t xml:space="preserve"> 100% or maximum impact.
</t>
    </r>
    <r>
      <rPr>
        <b/>
        <sz val="10"/>
        <rFont val="Arial"/>
        <family val="2"/>
      </rPr>
      <t>Compliance, Health or Safety:</t>
    </r>
    <r>
      <rPr>
        <sz val="10"/>
        <rFont val="Arial"/>
        <family val="2"/>
      </rPr>
      <t xml:space="preserve"> Critical impact.</t>
    </r>
  </si>
  <si>
    <r>
      <rPr>
        <b/>
        <sz val="10"/>
        <rFont val="Arial"/>
        <family val="2"/>
      </rPr>
      <t>Direct costs and goodwill:</t>
    </r>
    <r>
      <rPr>
        <sz val="10"/>
        <rFont val="Arial"/>
        <family val="2"/>
      </rPr>
      <t xml:space="preserve"> 25% impact, or impacts 25% of stakeholders.
</t>
    </r>
    <r>
      <rPr>
        <b/>
        <sz val="10"/>
        <rFont val="Arial"/>
        <family val="2"/>
      </rPr>
      <t>Compliance, Health or Safety:</t>
    </r>
    <r>
      <rPr>
        <sz val="10"/>
        <rFont val="Arial"/>
        <family val="2"/>
      </rPr>
      <t xml:space="preserve"> Medium impact.</t>
    </r>
  </si>
  <si>
    <r>
      <rPr>
        <b/>
        <sz val="10"/>
        <rFont val="Arial"/>
        <family val="2"/>
      </rPr>
      <t>Direct costs and goodwill:</t>
    </r>
    <r>
      <rPr>
        <sz val="10"/>
        <rFont val="Arial"/>
        <family val="2"/>
      </rPr>
      <t xml:space="preserve"> 50% impact, or impacts 50% of stakeholders.
</t>
    </r>
    <r>
      <rPr>
        <b/>
        <sz val="10"/>
        <rFont val="Arial"/>
        <family val="2"/>
      </rPr>
      <t>Compliance, Health or Safety:</t>
    </r>
    <r>
      <rPr>
        <sz val="10"/>
        <rFont val="Arial"/>
        <family val="2"/>
      </rPr>
      <t xml:space="preserve"> High impact.</t>
    </r>
  </si>
  <si>
    <r>
      <rPr>
        <b/>
        <sz val="10"/>
        <rFont val="Arial"/>
        <family val="2"/>
      </rPr>
      <t>Direct costs and goodwill:</t>
    </r>
    <r>
      <rPr>
        <sz val="10"/>
        <rFont val="Arial"/>
        <family val="2"/>
      </rPr>
      <t xml:space="preserve"> 5% impact or 5% of stakeholders are impacted.
</t>
    </r>
    <r>
      <rPr>
        <b/>
        <sz val="10"/>
        <rFont val="Arial"/>
        <family val="2"/>
      </rPr>
      <t>Compliance, Health or Safety:</t>
    </r>
    <r>
      <rPr>
        <sz val="10"/>
        <rFont val="Arial"/>
        <family val="2"/>
      </rPr>
      <t xml:space="preserve"> Low impact.</t>
    </r>
  </si>
  <si>
    <t>Frequent, unexpected downtime is common (e.g. once per month).</t>
  </si>
  <si>
    <t>Scoring Scale</t>
  </si>
  <si>
    <t>Business Impact Categories (per 24 hours of downtime)</t>
  </si>
  <si>
    <t>Scoring Criteria</t>
  </si>
  <si>
    <t>Application Criticality Ratings</t>
  </si>
  <si>
    <t>Direct Cost Impacts</t>
  </si>
  <si>
    <t>Goodwill Impacts</t>
  </si>
  <si>
    <t>Compliance &amp; Safety Impacts</t>
  </si>
  <si>
    <t>Warehouse Management System (WMS)</t>
  </si>
  <si>
    <t>AD</t>
  </si>
  <si>
    <t>ADFS</t>
  </si>
  <si>
    <t>MPLS Connection</t>
  </si>
  <si>
    <t>SAN-01</t>
  </si>
  <si>
    <t>VulnerabilityRankingValue</t>
  </si>
  <si>
    <t>Step 5. Failover: Objectives and Actuals (in hours)</t>
  </si>
  <si>
    <t>Step 6. Failback: Objectives and Actuals (in hours)</t>
  </si>
  <si>
    <t>Application or System</t>
  </si>
  <si>
    <t>Vulnerability Report</t>
  </si>
  <si>
    <t>This tab calculates the total impact of downtime for direct cost</t>
  </si>
  <si>
    <t>Bubble Size</t>
  </si>
  <si>
    <t>This table pulls data from the pivot table in a numerical format to create the bubble chart</t>
  </si>
  <si>
    <t>Count of Dependency</t>
  </si>
  <si>
    <t>This Pivot Table transforms data in the dDependency table in the data model</t>
  </si>
  <si>
    <t>This is the slicer to modify the bubble chart by hosting location</t>
  </si>
  <si>
    <t>DRP Business Impact Analysis Tool</t>
  </si>
  <si>
    <t>This is a pivot table used to populate the list of "dependent systems" in tab 4</t>
  </si>
  <si>
    <t>Vulnerability Assessment</t>
  </si>
  <si>
    <t>DependentSystems__</t>
  </si>
  <si>
    <t>SYSTEM</t>
  </si>
  <si>
    <t>Compliance and Safety Impacts</t>
  </si>
  <si>
    <t>Critical Impact
(e.g. all staff are significantly impacted).</t>
  </si>
  <si>
    <t>High Impact
(e.g. 50% of staff are significantly impacted).</t>
  </si>
  <si>
    <t>Medium Impact
(e.g. 25% of staff are significantly impacted).</t>
  </si>
  <si>
    <t>Low Impact
(e.g. 5% of staff are significantly impacted).</t>
  </si>
  <si>
    <t>Critical Impact
(e.g. all business partners are significantly impacted).</t>
  </si>
  <si>
    <t>High Impact
(e.g. 50% of business partners are significantly impacted).</t>
  </si>
  <si>
    <t>Medium Impact
(e.g. 25% of business partners are significantly impacted).</t>
  </si>
  <si>
    <t>Low Impact
(e.g. 5% of business partners are significantly impacted).</t>
  </si>
  <si>
    <t>Critical Impact (e.g. critical hard regulatory requirement won't be met; will face a penalty).</t>
  </si>
  <si>
    <t>High Impact (e.g. highly important regulatory requirement won't be met where we can expect leeway/grace period).</t>
  </si>
  <si>
    <t>Medium Impact (e.g. medium/low importance regulatory requirement won't be met where we can expect leeway/grace period).</t>
  </si>
  <si>
    <t>Low Impact (e.g. some delays, but regulatory requirement will be met).</t>
  </si>
  <si>
    <t>High risk of loss of life/serious harm (e.g. impacts emergency services).</t>
  </si>
  <si>
    <t>Some risk of loss of life/serious harm (e.g. limited access to critical data used by emergency services).</t>
  </si>
  <si>
    <t>High degradation of health/safety services, but not life-threatening (e.g. delays in non-urgent health services).</t>
  </si>
  <si>
    <t>Some degradation of health/safety services, but not life-threatening (e.g. delays in non-urgent health services).</t>
  </si>
  <si>
    <r>
      <t xml:space="preserve">This tab allows you to record applications/systems, dependencies, impact of downtime on these systems, criticality ratings, and recovery objectives/actuals.
Work through this tab step by step. Refer to the Info-Tech blueprint </t>
    </r>
    <r>
      <rPr>
        <i/>
        <sz val="10"/>
        <rFont val="Arial"/>
        <family val="2"/>
      </rPr>
      <t>Create a Right-Sized Disaster Recovery Plan</t>
    </r>
    <r>
      <rPr>
        <sz val="10"/>
        <rFont val="Arial"/>
        <family val="2"/>
      </rPr>
      <t xml:space="preserve"> for detailed instructions on completing this tab. 
</t>
    </r>
    <r>
      <rPr>
        <b/>
        <sz val="10"/>
        <rFont val="Arial"/>
        <family val="2"/>
      </rPr>
      <t>Note: do not change the names of table columns C through H as this can cause issues in the tool's back-end calculations.</t>
    </r>
  </si>
  <si>
    <t>Phone System</t>
  </si>
  <si>
    <t>This tab is a pivot table that maps unique dependencies to the systems that dependency supports. It is used to generate the table on tab 5.</t>
  </si>
  <si>
    <r>
      <t xml:space="preserve">Bubbles indicate the number of dependencies with a given impact and likelihood of failure. Larger bubbles indicate more dependencies the given level of impact/likelihood.
</t>
    </r>
    <r>
      <rPr>
        <b/>
        <i/>
        <sz val="10"/>
        <color theme="1"/>
        <rFont val="Arial"/>
        <family val="2"/>
      </rPr>
      <t xml:space="preserve">Invest: </t>
    </r>
    <r>
      <rPr>
        <i/>
        <sz val="10"/>
        <color theme="1"/>
        <rFont val="Arial"/>
        <family val="2"/>
      </rPr>
      <t xml:space="preserve">These dependencies break often and the impact of failure is high. Find opportunities to improve resiliency immediately.
</t>
    </r>
    <r>
      <rPr>
        <b/>
        <i/>
        <sz val="10"/>
        <color theme="1"/>
        <rFont val="Arial"/>
        <family val="2"/>
      </rPr>
      <t>Protect:</t>
    </r>
    <r>
      <rPr>
        <i/>
        <sz val="10"/>
        <color theme="1"/>
        <rFont val="Arial"/>
        <family val="2"/>
      </rPr>
      <t xml:space="preserve"> Critical and stable; extend an elevated level of control. Proactively monitor performance, plan capacity, track SLAs, and carefully manage and control changes. 
</t>
    </r>
    <r>
      <rPr>
        <b/>
        <i/>
        <sz val="10"/>
        <color theme="1"/>
        <rFont val="Arial"/>
        <family val="2"/>
      </rPr>
      <t>Support:</t>
    </r>
    <r>
      <rPr>
        <i/>
        <sz val="10"/>
        <color theme="1"/>
        <rFont val="Arial"/>
        <family val="2"/>
      </rPr>
      <t xml:space="preserve"> Continue to support and break/fix on these dependencies which are stable and have a low or isolated impact.
</t>
    </r>
    <r>
      <rPr>
        <b/>
        <i/>
        <sz val="10"/>
        <color theme="1"/>
        <rFont val="Arial"/>
        <family val="2"/>
      </rPr>
      <t>Investigate:</t>
    </r>
    <r>
      <rPr>
        <i/>
        <sz val="10"/>
        <color theme="1"/>
        <rFont val="Arial"/>
        <family val="2"/>
      </rPr>
      <t xml:space="preserve"> These are lower impact systems that break frequently. Investigate options including retirement or replacement.</t>
    </r>
  </si>
  <si>
    <t>Step 2. Application and System Descriptions</t>
  </si>
  <si>
    <t>Step 1. Applications, Systems, and Dependencies</t>
  </si>
  <si>
    <t>Load Balancers</t>
  </si>
  <si>
    <t>Unique Dependencies</t>
  </si>
  <si>
    <t>Compliance Risk (Legal/Regulatory)</t>
  </si>
  <si>
    <r>
      <t xml:space="preserve">Likelihood </t>
    </r>
    <r>
      <rPr>
        <sz val="12"/>
        <color theme="0"/>
        <rFont val="Arial"/>
        <family val="2"/>
      </rPr>
      <t>of Failure</t>
    </r>
  </si>
  <si>
    <r>
      <t xml:space="preserve">Impact 
</t>
    </r>
    <r>
      <rPr>
        <sz val="12"/>
        <color theme="0"/>
        <rFont val="Arial"/>
        <family val="2"/>
      </rPr>
      <t xml:space="preserve">of Failure </t>
    </r>
  </si>
  <si>
    <r>
      <t xml:space="preserve">Use this tab to review and report the vulnerabilities in your environment. You can use the slicers on the left and right to update the graph and the table, respectively. 
Ensure you have the most current data from tab 4. Vulnerability Assessment by going to the Data Ribbon and clicking "Refresh All", or by hitting Ctrl + Alt + F5.
</t>
    </r>
    <r>
      <rPr>
        <b/>
        <sz val="10"/>
        <color theme="1"/>
        <rFont val="Arial"/>
        <family val="2"/>
      </rPr>
      <t xml:space="preserve">Note: This tab requires Excel 2013 with the Power Query COM Add-in or Excel 2016 or newer to report correctly.
</t>
    </r>
    <r>
      <rPr>
        <sz val="10"/>
        <color theme="1"/>
        <rFont val="Arial"/>
        <family val="2"/>
      </rPr>
      <t xml:space="preserve">
The color coding in the dependency table (at right) is based on the Product (</t>
    </r>
    <r>
      <rPr>
        <b/>
        <sz val="10"/>
        <color theme="1"/>
        <rFont val="Arial"/>
        <family val="2"/>
      </rPr>
      <t>P</t>
    </r>
    <r>
      <rPr>
        <sz val="10"/>
        <color theme="1"/>
        <rFont val="Arial"/>
        <family val="2"/>
      </rPr>
      <t>) of the Impact (</t>
    </r>
    <r>
      <rPr>
        <b/>
        <sz val="10"/>
        <color theme="1"/>
        <rFont val="Arial"/>
        <family val="2"/>
      </rPr>
      <t>I</t>
    </r>
    <r>
      <rPr>
        <sz val="10"/>
        <color theme="1"/>
        <rFont val="Arial"/>
        <family val="2"/>
      </rPr>
      <t>) and Likelihood (</t>
    </r>
    <r>
      <rPr>
        <b/>
        <sz val="10"/>
        <color theme="1"/>
        <rFont val="Arial"/>
        <family val="2"/>
      </rPr>
      <t>L</t>
    </r>
    <r>
      <rPr>
        <sz val="10"/>
        <color theme="1"/>
        <rFont val="Arial"/>
        <family val="2"/>
      </rPr>
      <t xml:space="preserve">) scores, i.e. </t>
    </r>
    <r>
      <rPr>
        <b/>
        <sz val="10"/>
        <color theme="1"/>
        <rFont val="Arial"/>
        <family val="2"/>
      </rPr>
      <t>I x L = P</t>
    </r>
    <r>
      <rPr>
        <sz val="10"/>
        <color theme="1"/>
        <rFont val="Arial"/>
        <family val="2"/>
      </rPr>
      <t xml:space="preserve">. A product greater than or equal to </t>
    </r>
    <r>
      <rPr>
        <b/>
        <sz val="10"/>
        <color theme="1"/>
        <rFont val="Arial"/>
        <family val="2"/>
      </rPr>
      <t>6</t>
    </r>
    <r>
      <rPr>
        <sz val="10"/>
        <color theme="1"/>
        <rFont val="Arial"/>
        <family val="2"/>
      </rPr>
      <t xml:space="preserve"> will show as </t>
    </r>
    <r>
      <rPr>
        <b/>
        <sz val="10"/>
        <color rgb="FFC00000"/>
        <rFont val="Arial"/>
        <family val="2"/>
      </rPr>
      <t xml:space="preserve">red </t>
    </r>
    <r>
      <rPr>
        <sz val="10"/>
        <rFont val="Arial"/>
        <family val="2"/>
      </rPr>
      <t>and</t>
    </r>
    <r>
      <rPr>
        <sz val="10"/>
        <color theme="1"/>
        <rFont val="Arial"/>
        <family val="2"/>
      </rPr>
      <t xml:space="preserve"> greater than or equal to </t>
    </r>
    <r>
      <rPr>
        <b/>
        <sz val="10"/>
        <color theme="1"/>
        <rFont val="Arial"/>
        <family val="2"/>
      </rPr>
      <t>3</t>
    </r>
    <r>
      <rPr>
        <sz val="10"/>
        <color theme="1"/>
        <rFont val="Arial"/>
        <family val="2"/>
      </rPr>
      <t xml:space="preserve"> will show as </t>
    </r>
    <r>
      <rPr>
        <b/>
        <sz val="10"/>
        <color rgb="FFB27702"/>
        <rFont val="Arial"/>
        <family val="2"/>
      </rPr>
      <t>yellow</t>
    </r>
    <r>
      <rPr>
        <sz val="10"/>
        <rFont val="Arial"/>
        <family val="2"/>
      </rPr>
      <t>.</t>
    </r>
  </si>
  <si>
    <t>TCoD</t>
  </si>
  <si>
    <t>Total Goodwill, Compliance, Health/Safety Impact</t>
  </si>
  <si>
    <t>Total Cost Impact</t>
  </si>
  <si>
    <t>Core Infrastructure</t>
  </si>
  <si>
    <t>Office 365 (Cloud)</t>
  </si>
  <si>
    <t>O365 Cloud-Based Service</t>
  </si>
  <si>
    <t>ACCPAC</t>
  </si>
  <si>
    <t>Paychex (Cloud)</t>
  </si>
  <si>
    <t>PaperSave</t>
  </si>
  <si>
    <t>ACCAPP-01</t>
  </si>
  <si>
    <t>ACCDB-01</t>
  </si>
  <si>
    <t>ACCWEB-01</t>
  </si>
  <si>
    <t>Core Switches</t>
  </si>
  <si>
    <t>ERPAPP-01-02</t>
  </si>
  <si>
    <t>ERPDB-01</t>
  </si>
  <si>
    <t>ISP</t>
  </si>
  <si>
    <t>Paychex Cloud-Based Service</t>
  </si>
  <si>
    <t>Power and Cooling</t>
  </si>
  <si>
    <t>PSVAPP-01</t>
  </si>
  <si>
    <t>PSVDB-01</t>
  </si>
  <si>
    <t>PSVWEB-01</t>
  </si>
  <si>
    <t>Virtualization Hosts (x12)</t>
  </si>
  <si>
    <t>MPLS Connection,
Core Switches, 
DNS, DHCP, 
AD, ADFS,
SAN-01, 
Load Balancers,
Virtualization Hosts (x12), 
Power and Cooling</t>
  </si>
  <si>
    <t>Impact on Customers</t>
  </si>
  <si>
    <t>Impact on Internal Staff</t>
  </si>
  <si>
    <t>Critical Impact
(e.g. all customers are significantly impacted).</t>
  </si>
  <si>
    <t>High Impact
(e.g. 50% of customers are significantly impacted).</t>
  </si>
  <si>
    <t>Medium Impact
(e.g. 25% of customers are significantly impacted).</t>
  </si>
  <si>
    <t>Low Impact
(e.g. 5% of customers are significantly impacted).</t>
  </si>
  <si>
    <t>Supports network connectivity, communications, for all apps hosted at Alpharetta.</t>
  </si>
  <si>
    <t>Infrastructure Manager</t>
  </si>
  <si>
    <t>24/7</t>
  </si>
  <si>
    <t>Critical for cloud-based services. Not all critical systems require internet access.</t>
  </si>
  <si>
    <t>System Administrator</t>
  </si>
  <si>
    <t>8:00am - 8:00pm, M-F</t>
  </si>
  <si>
    <t>4:00am - 6:00am, Fri</t>
  </si>
  <si>
    <t>Core Infrastructure, 
CCM-04</t>
  </si>
  <si>
    <t>Supports customer service operations as well as internal communications.</t>
  </si>
  <si>
    <t>Core Infrastructure, 
ERPAPP-01-02, 
ERPDB-01, 
ERPWEB-01</t>
  </si>
  <si>
    <t>All departments store critical information in the ERP. Everything from sales to customer service could be impacted.</t>
  </si>
  <si>
    <t>8:00am - 5:00pm, M-F</t>
  </si>
  <si>
    <t>10:00pm - 6:00am, M-F</t>
  </si>
  <si>
    <t>Core Infrastructure,
PURAPP-01, 
PURWEB-01, 
PURDB-01</t>
  </si>
  <si>
    <t>Supports tracking purchases and generating purchase orders.</t>
  </si>
  <si>
    <t>Core Infrastructure, 
WMS-01, 
SQL-01, 
WMSSTG-03</t>
  </si>
  <si>
    <t>Warehouse management systems support all aspects of warehouse operations.</t>
  </si>
  <si>
    <t>Core Infrastructure,
ACCAPP-01,
ACCDB-01,
ACCWEB-01</t>
  </si>
  <si>
    <t>Supports all accounts payable/receivable processing and payroll preparation.</t>
  </si>
  <si>
    <t>Core Infrastructure,
Paychex Cloud-Based Service,
Internet Access</t>
  </si>
  <si>
    <t>Payroll processing service</t>
  </si>
  <si>
    <t>n/a</t>
  </si>
  <si>
    <t>Core Infrastructure,
PSVAPP-01,
PSVDB-01,
PSVWEB-01</t>
  </si>
  <si>
    <t>Document repository used primarily by Finance</t>
  </si>
  <si>
    <t>Email, SharePoint, OneDrive.</t>
  </si>
  <si>
    <t>Internet Access, Phone System, ERP, Purchasing Software, Warehouse Management System (WMS), ACCPAC, Paychex (Cloud), PaperSave</t>
  </si>
  <si>
    <t>Core Infrastructure, 
Internet Firewall,
ISP</t>
  </si>
  <si>
    <t>(this populates the Criticality Rating menu on the Impact Analysis tab; rename as needed to match your terminology)</t>
  </si>
  <si>
    <r>
      <t xml:space="preserve">Use this tool to conduct a business impact analysis to inform disaster recovery planning. An overview of each tab is below:
</t>
    </r>
    <r>
      <rPr>
        <b/>
        <sz val="10"/>
        <rFont val="Arial"/>
        <family val="2"/>
      </rPr>
      <t xml:space="preserve">- Scoring Criteria: </t>
    </r>
    <r>
      <rPr>
        <sz val="10"/>
        <rFont val="Arial"/>
        <family val="2"/>
      </rPr>
      <t>Define a set of objective scoring criteria to assess downtime impact.</t>
    </r>
    <r>
      <rPr>
        <b/>
        <sz val="10"/>
        <rFont val="Arial"/>
        <family val="2"/>
      </rPr>
      <t xml:space="preserve">
- Impact Analysis:</t>
    </r>
    <r>
      <rPr>
        <sz val="10"/>
        <rFont val="Arial"/>
        <family val="2"/>
      </rPr>
      <t xml:space="preserve"> Identify applications and dependencies in your environment. Develop a more objective assessment of application and system criticality and appropriate recovery objectives. Compare recovery objectives to current capabilities to identify gaps.</t>
    </r>
    <r>
      <rPr>
        <b/>
        <sz val="10"/>
        <rFont val="Arial"/>
        <family val="2"/>
      </rPr>
      <t xml:space="preserve">
- Vulnerability Assessment: </t>
    </r>
    <r>
      <rPr>
        <sz val="10"/>
        <rFont val="Arial"/>
        <family val="2"/>
      </rPr>
      <t xml:space="preserve">Assess the impact and likelihood of downtime for individual dependencies. Identify where these dependencies are hosted (e.g. on-premises, at a co-lo, in the cloud).
</t>
    </r>
    <r>
      <rPr>
        <b/>
        <sz val="10"/>
        <rFont val="Arial"/>
        <family val="2"/>
      </rPr>
      <t>- Vulnerability Report:</t>
    </r>
    <r>
      <rPr>
        <sz val="10"/>
        <rFont val="Arial"/>
        <family val="2"/>
      </rPr>
      <t xml:space="preserve"> A visualization of the Vulnerability Assessment in tab 4.</t>
    </r>
    <r>
      <rPr>
        <i/>
        <sz val="10"/>
        <rFont val="Arial"/>
        <family val="2"/>
      </rPr>
      <t xml:space="preserve">
</t>
    </r>
    <r>
      <rPr>
        <sz val="10"/>
        <rFont val="Arial"/>
        <family val="2"/>
      </rPr>
      <t xml:space="preserve">
</t>
    </r>
    <r>
      <rPr>
        <b/>
        <sz val="10"/>
        <rFont val="Arial"/>
        <family val="2"/>
      </rPr>
      <t>This tool requires the following for full functionality:</t>
    </r>
    <r>
      <rPr>
        <sz val="10"/>
        <rFont val="Arial"/>
        <family val="2"/>
      </rPr>
      <t xml:space="preserve">
   - A desktop installation of Excel for Windows. Using Mac or Online versions of Excel will prevent you from accessing some tool functionality.
   - Power Query (Excel 2013 COM Add-in) </t>
    </r>
    <r>
      <rPr>
        <b/>
        <i/>
        <sz val="10"/>
        <rFont val="Arial"/>
        <family val="2"/>
      </rPr>
      <t>or</t>
    </r>
    <r>
      <rPr>
        <sz val="10"/>
        <rFont val="Arial"/>
        <family val="2"/>
      </rPr>
      <t xml:space="preserve"> Excel 2016 or newer.
To enable Power Query (Excel 2013 only), go to File -&gt; Options -&gt; Add-ins -&gt; Manage COM Add-ins and check the appropriate boxes. You may require support from your IT department to enable these features.
If you can't access these versions of Excel, you can use a legacy version of the tool that is available on the webpage for the </t>
    </r>
    <r>
      <rPr>
        <i/>
        <sz val="10"/>
        <rFont val="Arial"/>
        <family val="2"/>
      </rPr>
      <t>Create a Right-Sized Disaster Recovery Plan</t>
    </r>
    <r>
      <rPr>
        <sz val="10"/>
        <rFont val="Arial"/>
        <family val="2"/>
      </rPr>
      <t xml:space="preserve"> blueprint.
To </t>
    </r>
    <r>
      <rPr>
        <b/>
        <sz val="10"/>
        <rFont val="Arial"/>
        <family val="2"/>
      </rPr>
      <t>maintain formula integrity,</t>
    </r>
    <r>
      <rPr>
        <sz val="10"/>
        <rFont val="Arial"/>
        <family val="2"/>
      </rPr>
      <t xml:space="preserve"> always add rows by right-clicking inside a table -&gt; Insert -&gt; Table Rows Above, and delete rows by right-clicking the row to be deleted -&gt; Delete -&gt; Table Rows. Do not add, insert, or delete rows and columns in the sheets themselves.</t>
    </r>
  </si>
  <si>
    <r>
      <t xml:space="preserve">Use this tab to assess the likelihood and impact of technology (i.e. dependency) failures in your production environment to identify where you might invest in greater resiliency to prevent a high-impact outage and potentially prevent the need to failover to a DR environment except for broader outages.
1. A list of unique dependencies is automatically generated in column C. </t>
    </r>
    <r>
      <rPr>
        <b/>
        <sz val="10"/>
        <color theme="1"/>
        <rFont val="Arial"/>
        <family val="2"/>
      </rPr>
      <t>Press Ctrl+Alt+F5 or go to Data &gt; Refresh All to pull data from tab 3.</t>
    </r>
    <r>
      <rPr>
        <sz val="10"/>
        <color theme="1"/>
        <rFont val="Arial"/>
        <family val="2"/>
      </rPr>
      <t xml:space="preserve"> 
2. Copy dependencies from column C to column J, "Dependency." Where dependencies are shown in </t>
    </r>
    <r>
      <rPr>
        <sz val="10"/>
        <color rgb="FFFF0000"/>
        <rFont val="Arial"/>
        <family val="2"/>
      </rPr>
      <t>red,</t>
    </r>
    <r>
      <rPr>
        <sz val="10"/>
        <rFont val="Arial"/>
        <family val="2"/>
      </rPr>
      <t xml:space="preserve"> the item in column J has not been found in column C, or the item in column C has not been found in column J. When copying data from column C, copy values only to preserve formatting.</t>
    </r>
    <r>
      <rPr>
        <sz val="10"/>
        <color theme="1"/>
        <rFont val="Arial"/>
        <family val="2"/>
      </rPr>
      <t xml:space="preserve">
3. Update or revise the values in "Hosting Location (Data Validation)" column if required. This controls the values you can enter in column M, "Hosting Location."
4. Add Impact and Likelihood scores in columns K and L respectively. The criteria for this scoring exercise can be found on tab 2. 
5. Identify where dependencies are hosted in column M.
</t>
    </r>
    <r>
      <rPr>
        <b/>
        <sz val="10"/>
        <color theme="1"/>
        <rFont val="Arial"/>
        <family val="2"/>
      </rPr>
      <t>Note: This tab requires</t>
    </r>
    <r>
      <rPr>
        <sz val="10"/>
        <color theme="1"/>
        <rFont val="Arial"/>
        <family val="2"/>
      </rPr>
      <t xml:space="preserve"> </t>
    </r>
    <r>
      <rPr>
        <b/>
        <sz val="10"/>
        <color theme="1"/>
        <rFont val="Arial"/>
        <family val="2"/>
      </rPr>
      <t>Excel 2013</t>
    </r>
    <r>
      <rPr>
        <sz val="10"/>
        <color theme="1"/>
        <rFont val="Arial"/>
        <family val="2"/>
      </rPr>
      <t xml:space="preserve"> </t>
    </r>
    <r>
      <rPr>
        <b/>
        <sz val="10"/>
        <color theme="1"/>
        <rFont val="Arial"/>
        <family val="2"/>
      </rPr>
      <t>with the Power Query COM Add-in</t>
    </r>
    <r>
      <rPr>
        <sz val="10"/>
        <color theme="1"/>
        <rFont val="Arial"/>
        <family val="2"/>
      </rPr>
      <t xml:space="preserve"> or </t>
    </r>
    <r>
      <rPr>
        <b/>
        <sz val="10"/>
        <color theme="1"/>
        <rFont val="Arial"/>
        <family val="2"/>
      </rPr>
      <t xml:space="preserve">Excel 2016 or newer </t>
    </r>
    <r>
      <rPr>
        <sz val="10"/>
        <color theme="1"/>
        <rFont val="Arial"/>
        <family val="2"/>
      </rPr>
      <t xml:space="preserve">to report correctly.
</t>
    </r>
    <r>
      <rPr>
        <b/>
        <sz val="10"/>
        <color theme="1"/>
        <rFont val="Arial"/>
        <family val="2"/>
      </rPr>
      <t xml:space="preserve">Note: </t>
    </r>
    <r>
      <rPr>
        <sz val="10"/>
        <color theme="1"/>
        <rFont val="Arial"/>
        <family val="2"/>
      </rPr>
      <t xml:space="preserve">Dependency names in column J must </t>
    </r>
    <r>
      <rPr>
        <b/>
        <sz val="10"/>
        <color theme="1"/>
        <rFont val="Arial"/>
        <family val="2"/>
      </rPr>
      <t>exactly</t>
    </r>
    <r>
      <rPr>
        <sz val="10"/>
        <color theme="1"/>
        <rFont val="Arial"/>
        <family val="2"/>
      </rPr>
      <t xml:space="preserve"> match dependencies in column C (spelling and letter case) or Dependent Systems in column N will not report correctly. The tool will provide a warning if spelling or letter cases do not match; correct the error and refresh data again. </t>
    </r>
  </si>
  <si>
    <r>
      <t xml:space="preserve">Use the </t>
    </r>
    <r>
      <rPr>
        <b/>
        <sz val="10"/>
        <rFont val="Arial"/>
        <family val="2"/>
      </rPr>
      <t>three tables</t>
    </r>
    <r>
      <rPr>
        <sz val="10"/>
        <rFont val="Arial"/>
        <family val="2"/>
      </rPr>
      <t xml:space="preserve"> in this tab to set up:
- The scoring scale for the Impact Analysis
- The scoring scale for the Vulnerability Assessment
- Categories for rating application criticality
</t>
    </r>
    <r>
      <rPr>
        <b/>
        <sz val="10"/>
        <rFont val="Arial"/>
        <family val="2"/>
      </rPr>
      <t>Note:</t>
    </r>
    <r>
      <rPr>
        <sz val="10"/>
        <rFont val="Arial"/>
        <family val="2"/>
      </rPr>
      <t xml:space="preserve"> Please do not delete or insert rows, as this will impact underlying calculations and cross-references.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</si>
</sst>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5" formatCode="&quot;$&quot;#,##0;\-&quot;$&quot;#,##0"/>
    <numFmt numFmtId="44" formatCode="_-&quot;$&quot;* #,##0.00_-;\-&quot;$&quot;* #,##0.00_-;_-&quot;$&quot;* &quot;-&quot;??_-;_-@_-"/>
    <numFmt numFmtId="164" formatCode="&quot;$&quot;#,##0"/>
    <numFmt numFmtId="165" formatCode="0.0"/>
    <numFmt numFmtId="166" formatCode="[$-409]mmmm\ d\,\ yyyy;@"/>
  </numFmts>
  <fonts count="31" x14ac:knownFonts="1">
    <font>
      <sz val="11"/>
      <color theme="1"/>
      <name val="Calibri"/>
      <family val="2"/>
      <scheme val="minor"/>
    </font>
    <font>
      <b/>
      <sz val="11"/>
      <color theme="1"/>
      <name val="Calibri"/>
      <family val="2"/>
      <scheme val="minor"/>
    </font>
    <font>
      <sz val="11"/>
      <color theme="1"/>
      <name val="Calibri"/>
      <family val="2"/>
      <scheme val="minor"/>
    </font>
    <font>
      <sz val="10"/>
      <name val="Arial"/>
      <family val="2"/>
    </font>
    <font>
      <b/>
      <sz val="18"/>
      <name val="Arial"/>
      <family val="2"/>
    </font>
    <font>
      <sz val="10"/>
      <name val="Arial"/>
      <family val="2"/>
    </font>
    <font>
      <b/>
      <sz val="10"/>
      <name val="Arial"/>
      <family val="2"/>
    </font>
    <font>
      <sz val="11"/>
      <color theme="1"/>
      <name val="Arial"/>
      <family val="2"/>
    </font>
    <font>
      <sz val="10"/>
      <color theme="1"/>
      <name val="Arial"/>
      <family val="2"/>
    </font>
    <font>
      <b/>
      <sz val="18"/>
      <color theme="0"/>
      <name val="Arial"/>
      <family val="2"/>
    </font>
    <font>
      <b/>
      <sz val="12"/>
      <color theme="0"/>
      <name val="Arial"/>
      <family val="2"/>
    </font>
    <font>
      <sz val="10"/>
      <color theme="0"/>
      <name val="Arial"/>
      <family val="2"/>
    </font>
    <font>
      <sz val="12"/>
      <color theme="0"/>
      <name val="Arial"/>
      <family val="2"/>
    </font>
    <font>
      <sz val="11"/>
      <name val="Arial"/>
      <family val="2"/>
    </font>
    <font>
      <sz val="12"/>
      <name val="Arial"/>
      <family val="2"/>
    </font>
    <font>
      <b/>
      <sz val="12"/>
      <name val="Arial"/>
      <family val="2"/>
    </font>
    <font>
      <sz val="9"/>
      <color indexed="81"/>
      <name val="Tahoma"/>
      <family val="2"/>
    </font>
    <font>
      <sz val="10"/>
      <color indexed="81"/>
      <name val="Tahoma"/>
      <family val="2"/>
    </font>
    <font>
      <b/>
      <sz val="10"/>
      <color theme="0"/>
      <name val="Arial"/>
      <family val="2"/>
    </font>
    <font>
      <b/>
      <sz val="11"/>
      <name val="Arial"/>
      <family val="2"/>
    </font>
    <font>
      <sz val="11"/>
      <color theme="0"/>
      <name val="Arial"/>
      <family val="2"/>
    </font>
    <font>
      <b/>
      <sz val="10"/>
      <color theme="1"/>
      <name val="Arial"/>
      <family val="2"/>
    </font>
    <font>
      <i/>
      <sz val="11"/>
      <color theme="1"/>
      <name val="Arial"/>
      <family val="2"/>
    </font>
    <font>
      <i/>
      <sz val="10"/>
      <color theme="1"/>
      <name val="Arial"/>
      <family val="2"/>
    </font>
    <font>
      <b/>
      <i/>
      <sz val="10"/>
      <color theme="1"/>
      <name val="Arial"/>
      <family val="2"/>
    </font>
    <font>
      <i/>
      <sz val="10"/>
      <name val="Arial"/>
      <family val="2"/>
    </font>
    <font>
      <sz val="10"/>
      <color rgb="FFFF0000"/>
      <name val="Arial"/>
      <family val="2"/>
    </font>
    <font>
      <b/>
      <sz val="10"/>
      <color rgb="FFC00000"/>
      <name val="Arial"/>
      <family val="2"/>
    </font>
    <font>
      <b/>
      <sz val="10"/>
      <color rgb="FFB27702"/>
      <name val="Arial"/>
      <family val="2"/>
    </font>
    <font>
      <b/>
      <i/>
      <sz val="10"/>
      <name val="Arial"/>
      <family val="2"/>
    </font>
    <font>
      <sz val="10"/>
      <color theme="1"/>
      <name val="Arial"/>
    </font>
  </fonts>
  <fills count="13">
    <fill>
      <patternFill patternType="none"/>
    </fill>
    <fill>
      <patternFill patternType="gray125"/>
    </fill>
    <fill>
      <patternFill patternType="solid">
        <fgColor theme="6"/>
        <bgColor indexed="64"/>
      </patternFill>
    </fill>
    <fill>
      <patternFill patternType="solid">
        <fgColor theme="4"/>
        <bgColor indexed="64"/>
      </patternFill>
    </fill>
    <fill>
      <patternFill patternType="solid">
        <fgColor theme="0" tint="-0.249977111117893"/>
        <bgColor indexed="64"/>
      </patternFill>
    </fill>
    <fill>
      <patternFill patternType="solid">
        <fgColor theme="2"/>
        <bgColor indexed="64"/>
      </patternFill>
    </fill>
    <fill>
      <patternFill patternType="solid">
        <fgColor theme="5"/>
        <bgColor indexed="64"/>
      </patternFill>
    </fill>
    <fill>
      <patternFill patternType="solid">
        <fgColor theme="8"/>
        <bgColor indexed="64"/>
      </patternFill>
    </fill>
    <fill>
      <patternFill patternType="solid">
        <fgColor theme="4"/>
        <bgColor theme="4"/>
      </patternFill>
    </fill>
    <fill>
      <patternFill patternType="solid">
        <fgColor theme="0"/>
        <bgColor indexed="64"/>
      </patternFill>
    </fill>
    <fill>
      <patternFill patternType="solid">
        <fgColor theme="7"/>
        <bgColor indexed="64"/>
      </patternFill>
    </fill>
    <fill>
      <patternFill patternType="solid">
        <fgColor rgb="FFC1D2DF"/>
        <bgColor indexed="64"/>
      </patternFill>
    </fill>
    <fill>
      <patternFill patternType="solid">
        <fgColor rgb="FFCED990"/>
        <bgColor indexed="64"/>
      </patternFill>
    </fill>
  </fills>
  <borders count="3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thin">
        <color rgb="FF000000"/>
      </bottom>
      <diagonal/>
    </border>
    <border>
      <left style="thin">
        <color indexed="64"/>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theme="4" tint="0.39997558519241921"/>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style="thin">
        <color indexed="64"/>
      </top>
      <bottom/>
      <diagonal/>
    </border>
    <border>
      <left/>
      <right style="thin">
        <color indexed="64"/>
      </right>
      <top/>
      <bottom/>
      <diagonal/>
    </border>
    <border>
      <left/>
      <right/>
      <top style="thin">
        <color indexed="64"/>
      </top>
      <bottom style="medium">
        <color indexed="64"/>
      </bottom>
      <diagonal/>
    </border>
    <border>
      <left style="medium">
        <color indexed="64"/>
      </left>
      <right style="thin">
        <color indexed="64"/>
      </right>
      <top style="thin">
        <color theme="4"/>
      </top>
      <bottom style="thin">
        <color indexed="64"/>
      </bottom>
      <diagonal/>
    </border>
    <border>
      <left style="thin">
        <color indexed="64"/>
      </left>
      <right style="thin">
        <color indexed="64"/>
      </right>
      <top style="thin">
        <color theme="4"/>
      </top>
      <bottom style="thin">
        <color indexed="64"/>
      </bottom>
      <diagonal/>
    </border>
    <border>
      <left style="thin">
        <color indexed="64"/>
      </left>
      <right style="medium">
        <color indexed="64"/>
      </right>
      <top style="thin">
        <color theme="4"/>
      </top>
      <bottom style="thin">
        <color indexed="64"/>
      </bottom>
      <diagonal/>
    </border>
  </borders>
  <cellStyleXfs count="9">
    <xf numFmtId="0" fontId="0" fillId="0" borderId="0"/>
    <xf numFmtId="0" fontId="3"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0" fontId="2" fillId="0" borderId="0"/>
    <xf numFmtId="44" fontId="2" fillId="0" borderId="0" applyFont="0" applyFill="0" applyBorder="0" applyAlignment="0" applyProtection="0"/>
  </cellStyleXfs>
  <cellXfs count="208">
    <xf numFmtId="0" fontId="0" fillId="0" borderId="0" xfId="0"/>
    <xf numFmtId="0" fontId="3" fillId="0" borderId="0" xfId="1"/>
    <xf numFmtId="0" fontId="2" fillId="0" borderId="0" xfId="2"/>
    <xf numFmtId="0" fontId="2" fillId="0" borderId="4" xfId="2" applyBorder="1"/>
    <xf numFmtId="0" fontId="1" fillId="0" borderId="4" xfId="2" applyFont="1" applyBorder="1" applyAlignment="1">
      <alignment horizontal="center" wrapText="1"/>
    </xf>
    <xf numFmtId="0" fontId="2" fillId="4" borderId="4" xfId="2" applyFill="1" applyBorder="1"/>
    <xf numFmtId="0" fontId="1" fillId="0" borderId="0" xfId="2" applyFont="1"/>
    <xf numFmtId="0" fontId="2" fillId="0" borderId="0" xfId="2" applyAlignment="1">
      <alignment wrapText="1"/>
    </xf>
    <xf numFmtId="0" fontId="1" fillId="0" borderId="4" xfId="2" applyFont="1" applyBorder="1" applyAlignment="1">
      <alignment horizontal="center" vertical="center" wrapText="1"/>
    </xf>
    <xf numFmtId="0" fontId="2" fillId="0" borderId="4" xfId="2" applyBorder="1" applyAlignment="1">
      <alignment horizontal="center"/>
    </xf>
    <xf numFmtId="0" fontId="3" fillId="0" borderId="0" xfId="1" applyFont="1"/>
    <xf numFmtId="0" fontId="3" fillId="0" borderId="0" xfId="1" applyFont="1" applyAlignment="1" applyProtection="1">
      <alignment wrapText="1"/>
    </xf>
    <xf numFmtId="0" fontId="3" fillId="0" borderId="0" xfId="1" applyAlignment="1" applyProtection="1">
      <alignment wrapText="1"/>
    </xf>
    <xf numFmtId="0" fontId="3" fillId="0" borderId="0" xfId="1" applyFont="1" applyFill="1" applyAlignment="1" applyProtection="1">
      <alignment wrapText="1"/>
    </xf>
    <xf numFmtId="0" fontId="13" fillId="0" borderId="0" xfId="1" applyFont="1" applyAlignment="1" applyProtection="1">
      <alignment wrapText="1"/>
    </xf>
    <xf numFmtId="0" fontId="3" fillId="0" borderId="0" xfId="1" applyFont="1" applyAlignment="1" applyProtection="1">
      <alignment vertical="center" wrapText="1"/>
    </xf>
    <xf numFmtId="0" fontId="14" fillId="0" borderId="0" xfId="1" applyFont="1" applyAlignment="1" applyProtection="1">
      <alignment wrapText="1"/>
    </xf>
    <xf numFmtId="0" fontId="12" fillId="0" borderId="0" xfId="1" applyFont="1" applyAlignment="1" applyProtection="1">
      <alignment horizontal="center" wrapText="1"/>
    </xf>
    <xf numFmtId="0" fontId="15" fillId="0" borderId="6" xfId="1" applyFont="1" applyFill="1" applyBorder="1" applyAlignment="1" applyProtection="1">
      <alignment horizontal="center" vertical="center" wrapText="1"/>
    </xf>
    <xf numFmtId="0" fontId="14" fillId="0" borderId="0" xfId="1" applyFont="1" applyAlignment="1" applyProtection="1">
      <alignment vertical="center" wrapText="1"/>
    </xf>
    <xf numFmtId="0" fontId="3" fillId="0" borderId="4" xfId="1" applyFont="1" applyBorder="1" applyAlignment="1" applyProtection="1">
      <alignment vertical="center" wrapText="1"/>
      <protection locked="0"/>
    </xf>
    <xf numFmtId="0" fontId="3" fillId="0" borderId="6" xfId="1" applyFont="1" applyFill="1" applyBorder="1" applyAlignment="1" applyProtection="1">
      <alignment vertical="center" wrapText="1"/>
      <protection locked="0"/>
    </xf>
    <xf numFmtId="0" fontId="14" fillId="0" borderId="0" xfId="1" applyFont="1" applyBorder="1" applyAlignment="1" applyProtection="1">
      <alignment wrapText="1"/>
    </xf>
    <xf numFmtId="0" fontId="14" fillId="0" borderId="0" xfId="1" applyFont="1" applyBorder="1" applyAlignment="1" applyProtection="1">
      <alignment horizontal="center" vertical="center" wrapText="1"/>
    </xf>
    <xf numFmtId="0" fontId="14" fillId="0" borderId="0" xfId="1" applyFont="1" applyBorder="1" applyAlignment="1" applyProtection="1">
      <alignment vertical="center" wrapText="1"/>
    </xf>
    <xf numFmtId="166" fontId="14" fillId="0" borderId="0" xfId="1" applyNumberFormat="1" applyFont="1" applyBorder="1" applyAlignment="1" applyProtection="1">
      <alignment vertical="center" wrapText="1"/>
    </xf>
    <xf numFmtId="0" fontId="9" fillId="3" borderId="2" xfId="1" applyFont="1" applyFill="1" applyBorder="1" applyAlignment="1" applyProtection="1">
      <alignment vertical="center" wrapText="1"/>
    </xf>
    <xf numFmtId="0" fontId="9" fillId="3" borderId="3" xfId="1" applyFont="1" applyFill="1" applyBorder="1" applyAlignment="1" applyProtection="1">
      <alignment vertical="center" wrapText="1"/>
    </xf>
    <xf numFmtId="0" fontId="1" fillId="0" borderId="0" xfId="0" applyFont="1"/>
    <xf numFmtId="164" fontId="3" fillId="0" borderId="4" xfId="1" applyNumberFormat="1" applyFont="1" applyBorder="1" applyAlignment="1" applyProtection="1">
      <alignment horizontal="center" vertical="center" wrapText="1"/>
      <protection locked="0"/>
    </xf>
    <xf numFmtId="0" fontId="3" fillId="0" borderId="4" xfId="1" applyFont="1" applyBorder="1" applyAlignment="1" applyProtection="1">
      <alignment horizontal="center" vertical="center" wrapText="1"/>
      <protection locked="0"/>
    </xf>
    <xf numFmtId="0" fontId="15" fillId="11" borderId="4" xfId="1" applyFont="1" applyFill="1" applyBorder="1" applyAlignment="1" applyProtection="1">
      <alignment horizontal="center" vertical="center" wrapText="1"/>
    </xf>
    <xf numFmtId="0" fontId="3" fillId="11" borderId="4" xfId="1" applyFont="1" applyFill="1" applyBorder="1" applyAlignment="1" applyProtection="1">
      <alignment horizontal="left" vertical="center" wrapText="1"/>
      <protection locked="0"/>
    </xf>
    <xf numFmtId="165" fontId="3" fillId="11" borderId="4" xfId="1" applyNumberFormat="1" applyFont="1" applyFill="1" applyBorder="1" applyAlignment="1" applyProtection="1">
      <alignment horizontal="left" vertical="center" wrapText="1"/>
      <protection locked="0"/>
    </xf>
    <xf numFmtId="0" fontId="19" fillId="6" borderId="4" xfId="1" applyFont="1" applyFill="1" applyBorder="1" applyAlignment="1" applyProtection="1">
      <alignment horizontal="center" vertical="center" wrapText="1"/>
    </xf>
    <xf numFmtId="165" fontId="19" fillId="6" borderId="4" xfId="1" applyNumberFormat="1" applyFont="1" applyFill="1" applyBorder="1" applyAlignment="1" applyProtection="1">
      <alignment horizontal="center" vertical="center" wrapText="1"/>
    </xf>
    <xf numFmtId="0" fontId="0" fillId="0" borderId="0" xfId="0" pivotButton="1"/>
    <xf numFmtId="0" fontId="0" fillId="0" borderId="0" xfId="0" applyAlignment="1">
      <alignment wrapText="1"/>
    </xf>
    <xf numFmtId="0" fontId="10" fillId="3" borderId="1" xfId="1" applyFont="1" applyFill="1" applyBorder="1" applyAlignment="1" applyProtection="1">
      <alignment horizontal="center" vertical="center" wrapText="1"/>
    </xf>
    <xf numFmtId="0" fontId="10" fillId="0" borderId="9" xfId="1" applyFont="1" applyFill="1" applyBorder="1" applyAlignment="1" applyProtection="1">
      <alignment horizontal="center" vertical="center" wrapText="1"/>
    </xf>
    <xf numFmtId="0" fontId="10" fillId="0" borderId="21" xfId="1" applyFont="1" applyFill="1" applyBorder="1" applyAlignment="1" applyProtection="1">
      <alignment horizontal="center" vertical="center" wrapText="1"/>
    </xf>
    <xf numFmtId="0" fontId="10" fillId="0" borderId="27" xfId="1" applyFont="1" applyFill="1" applyBorder="1" applyAlignment="1" applyProtection="1">
      <alignment horizontal="center" vertical="center" wrapText="1"/>
    </xf>
    <xf numFmtId="0" fontId="3" fillId="0" borderId="0" xfId="1" applyFont="1" applyAlignment="1" applyProtection="1">
      <alignment wrapText="1"/>
      <protection locked="0"/>
    </xf>
    <xf numFmtId="0" fontId="3" fillId="0" borderId="0" xfId="1" applyFont="1" applyAlignment="1" applyProtection="1">
      <alignment horizontal="center" wrapText="1"/>
      <protection locked="0"/>
    </xf>
    <xf numFmtId="0" fontId="3" fillId="11" borderId="13" xfId="1" applyFont="1" applyFill="1" applyBorder="1" applyAlignment="1" applyProtection="1">
      <alignment horizontal="center" vertical="center" wrapText="1"/>
      <protection locked="0"/>
    </xf>
    <xf numFmtId="0" fontId="3" fillId="0" borderId="0" xfId="1" applyFont="1" applyBorder="1" applyAlignment="1" applyProtection="1">
      <alignment vertical="center" wrapText="1"/>
      <protection locked="0"/>
    </xf>
    <xf numFmtId="0" fontId="3" fillId="0" borderId="14" xfId="1" applyFont="1" applyFill="1" applyBorder="1" applyAlignment="1" applyProtection="1">
      <alignment horizontal="left" vertical="center" wrapText="1"/>
      <protection locked="0"/>
    </xf>
    <xf numFmtId="0" fontId="3" fillId="0" borderId="13" xfId="1" applyFont="1" applyBorder="1" applyAlignment="1" applyProtection="1">
      <alignment vertical="center" wrapText="1"/>
      <protection locked="0"/>
    </xf>
    <xf numFmtId="0" fontId="3" fillId="0" borderId="14" xfId="1" applyFont="1" applyBorder="1" applyAlignment="1" applyProtection="1">
      <alignment vertical="center" wrapText="1"/>
      <protection locked="0"/>
    </xf>
    <xf numFmtId="0" fontId="3" fillId="9" borderId="13" xfId="1" applyFont="1" applyFill="1" applyBorder="1" applyAlignment="1" applyProtection="1">
      <alignment horizontal="center" vertical="center" wrapText="1"/>
      <protection locked="0"/>
    </xf>
    <xf numFmtId="0" fontId="3" fillId="9" borderId="0" xfId="1" applyFont="1" applyFill="1" applyBorder="1" applyAlignment="1" applyProtection="1">
      <alignment horizontal="center" vertical="center" wrapText="1"/>
      <protection locked="0"/>
    </xf>
    <xf numFmtId="0" fontId="3" fillId="9" borderId="14" xfId="1" applyFont="1" applyFill="1" applyBorder="1" applyAlignment="1" applyProtection="1">
      <alignment horizontal="center" vertical="center" wrapText="1"/>
      <protection locked="0"/>
    </xf>
    <xf numFmtId="1" fontId="3" fillId="0" borderId="13" xfId="1" applyNumberFormat="1" applyFont="1" applyFill="1" applyBorder="1" applyAlignment="1" applyProtection="1">
      <alignment horizontal="center" vertical="center" wrapText="1"/>
      <protection locked="0"/>
    </xf>
    <xf numFmtId="1" fontId="3" fillId="0" borderId="0" xfId="1" applyNumberFormat="1" applyFont="1" applyFill="1" applyBorder="1" applyAlignment="1" applyProtection="1">
      <alignment horizontal="center" vertical="center" wrapText="1"/>
      <protection locked="0"/>
    </xf>
    <xf numFmtId="0" fontId="3" fillId="0" borderId="0" xfId="1" applyFont="1" applyAlignment="1" applyProtection="1">
      <alignment vertical="center" wrapText="1"/>
      <protection locked="0"/>
    </xf>
    <xf numFmtId="0" fontId="3" fillId="11" borderId="13" xfId="1" applyNumberFormat="1" applyFont="1" applyFill="1" applyBorder="1" applyAlignment="1" applyProtection="1">
      <alignment horizontal="center" vertical="center" wrapText="1"/>
      <protection locked="0"/>
    </xf>
    <xf numFmtId="0" fontId="3" fillId="0" borderId="0" xfId="1" applyFont="1" applyFill="1" applyBorder="1" applyAlignment="1" applyProtection="1">
      <alignment vertical="center" wrapText="1"/>
      <protection locked="0"/>
    </xf>
    <xf numFmtId="0" fontId="3" fillId="0" borderId="13" xfId="1" applyFont="1" applyFill="1" applyBorder="1" applyAlignment="1" applyProtection="1">
      <alignment vertical="center" wrapText="1"/>
      <protection locked="0"/>
    </xf>
    <xf numFmtId="0" fontId="3" fillId="0" borderId="14" xfId="1" applyFont="1" applyFill="1" applyBorder="1" applyAlignment="1" applyProtection="1">
      <alignment vertical="center" wrapText="1"/>
      <protection locked="0"/>
    </xf>
    <xf numFmtId="0" fontId="3" fillId="11" borderId="15" xfId="1" applyNumberFormat="1" applyFont="1" applyFill="1" applyBorder="1" applyAlignment="1" applyProtection="1">
      <alignment horizontal="center" vertical="center" wrapText="1"/>
      <protection locked="0"/>
    </xf>
    <xf numFmtId="0" fontId="3" fillId="0" borderId="16" xfId="1" applyFont="1" applyFill="1" applyBorder="1" applyAlignment="1" applyProtection="1">
      <alignment vertical="center" wrapText="1"/>
      <protection locked="0"/>
    </xf>
    <xf numFmtId="0" fontId="3" fillId="0" borderId="17" xfId="1" applyFont="1" applyFill="1" applyBorder="1" applyAlignment="1" applyProtection="1">
      <alignment horizontal="left" vertical="center" wrapText="1"/>
      <protection locked="0"/>
    </xf>
    <xf numFmtId="0" fontId="3" fillId="0" borderId="15" xfId="1" applyFont="1" applyFill="1" applyBorder="1" applyAlignment="1" applyProtection="1">
      <alignment vertical="center" wrapText="1"/>
      <protection locked="0"/>
    </xf>
    <xf numFmtId="0" fontId="3" fillId="0" borderId="17" xfId="1" applyFont="1" applyFill="1" applyBorder="1" applyAlignment="1" applyProtection="1">
      <alignment vertical="center" wrapText="1"/>
      <protection locked="0"/>
    </xf>
    <xf numFmtId="0" fontId="3" fillId="9" borderId="15" xfId="1" applyFont="1" applyFill="1" applyBorder="1" applyAlignment="1" applyProtection="1">
      <alignment horizontal="center" vertical="center" wrapText="1"/>
      <protection locked="0"/>
    </xf>
    <xf numFmtId="0" fontId="3" fillId="9" borderId="16" xfId="1" applyFont="1" applyFill="1" applyBorder="1" applyAlignment="1" applyProtection="1">
      <alignment horizontal="center" vertical="center" wrapText="1"/>
      <protection locked="0"/>
    </xf>
    <xf numFmtId="0" fontId="3" fillId="9" borderId="17" xfId="1" applyFont="1" applyFill="1" applyBorder="1" applyAlignment="1" applyProtection="1">
      <alignment horizontal="center" vertical="center" wrapText="1"/>
      <protection locked="0"/>
    </xf>
    <xf numFmtId="1" fontId="3" fillId="0" borderId="15" xfId="1" applyNumberFormat="1" applyFont="1" applyFill="1" applyBorder="1" applyAlignment="1" applyProtection="1">
      <alignment horizontal="center" vertical="center" wrapText="1"/>
      <protection locked="0"/>
    </xf>
    <xf numFmtId="1" fontId="3" fillId="0" borderId="16" xfId="1" applyNumberFormat="1" applyFont="1" applyFill="1" applyBorder="1" applyAlignment="1" applyProtection="1">
      <alignment horizontal="center" vertical="center" wrapText="1"/>
      <protection locked="0"/>
    </xf>
    <xf numFmtId="0" fontId="0" fillId="0" borderId="0" xfId="0" applyAlignment="1" applyProtection="1">
      <alignment wrapText="1"/>
      <protection locked="0"/>
    </xf>
    <xf numFmtId="0" fontId="3" fillId="0" borderId="0" xfId="1" applyFont="1" applyProtection="1">
      <protection locked="0"/>
    </xf>
    <xf numFmtId="0" fontId="3" fillId="0" borderId="0" xfId="1" applyFont="1" applyAlignment="1" applyProtection="1">
      <protection locked="0"/>
    </xf>
    <xf numFmtId="0" fontId="3" fillId="0" borderId="0" xfId="1" applyFont="1" applyAlignment="1" applyProtection="1">
      <alignment horizontal="left"/>
      <protection locked="0"/>
    </xf>
    <xf numFmtId="0" fontId="8" fillId="0" borderId="0" xfId="0" applyFont="1" applyProtection="1">
      <protection locked="0"/>
    </xf>
    <xf numFmtId="0" fontId="8" fillId="0" borderId="0" xfId="0" applyFont="1" applyAlignment="1" applyProtection="1">
      <alignment wrapText="1"/>
      <protection locked="0"/>
    </xf>
    <xf numFmtId="0" fontId="8" fillId="0" borderId="0" xfId="0" applyFont="1" applyAlignment="1" applyProtection="1">
      <protection locked="0"/>
    </xf>
    <xf numFmtId="0" fontId="8" fillId="0" borderId="0" xfId="0" applyFont="1" applyAlignment="1" applyProtection="1">
      <alignment horizontal="left"/>
      <protection locked="0"/>
    </xf>
    <xf numFmtId="0" fontId="0" fillId="0" borderId="0" xfId="0" applyProtection="1">
      <protection locked="0"/>
    </xf>
    <xf numFmtId="0" fontId="18" fillId="0" borderId="0" xfId="0" applyFont="1" applyProtection="1">
      <protection locked="0"/>
    </xf>
    <xf numFmtId="0" fontId="6" fillId="0" borderId="4" xfId="0" applyFont="1" applyBorder="1" applyAlignment="1" applyProtection="1">
      <alignment wrapText="1"/>
      <protection locked="0"/>
    </xf>
    <xf numFmtId="0" fontId="3" fillId="9" borderId="0" xfId="0" applyFont="1" applyFill="1" applyBorder="1" applyAlignment="1" applyProtection="1">
      <protection locked="0"/>
    </xf>
    <xf numFmtId="0" fontId="3" fillId="9" borderId="0" xfId="1" applyFont="1" applyFill="1" applyAlignment="1" applyProtection="1">
      <alignment horizontal="center" vertical="center"/>
      <protection locked="0"/>
    </xf>
    <xf numFmtId="0" fontId="3" fillId="9" borderId="0" xfId="1" applyFont="1" applyFill="1" applyAlignment="1" applyProtection="1">
      <alignment horizontal="left" vertical="center"/>
      <protection locked="0"/>
    </xf>
    <xf numFmtId="0" fontId="3" fillId="9" borderId="0" xfId="0" applyFont="1" applyFill="1" applyAlignment="1" applyProtection="1">
      <protection locked="0"/>
    </xf>
    <xf numFmtId="0" fontId="21" fillId="0" borderId="4" xfId="0" applyFont="1" applyBorder="1" applyAlignment="1" applyProtection="1">
      <alignment wrapText="1"/>
      <protection locked="0"/>
    </xf>
    <xf numFmtId="0" fontId="0" fillId="0" borderId="0" xfId="0" applyBorder="1" applyAlignment="1" applyProtection="1">
      <alignment wrapText="1"/>
      <protection locked="0"/>
    </xf>
    <xf numFmtId="0" fontId="3" fillId="9" borderId="0" xfId="1" applyNumberFormat="1" applyFont="1" applyFill="1" applyAlignment="1" applyProtection="1">
      <alignment vertical="center"/>
      <protection locked="0"/>
    </xf>
    <xf numFmtId="0" fontId="3" fillId="0" borderId="0" xfId="1" applyFont="1" applyFill="1" applyAlignment="1" applyProtection="1">
      <alignment horizontal="left" vertical="center"/>
      <protection locked="0"/>
    </xf>
    <xf numFmtId="0" fontId="3" fillId="0" borderId="0" xfId="0" applyFont="1" applyAlignment="1" applyProtection="1">
      <alignment wrapText="1"/>
      <protection locked="0"/>
    </xf>
    <xf numFmtId="0" fontId="3" fillId="0" borderId="0" xfId="1" applyFont="1" applyFill="1" applyAlignment="1" applyProtection="1">
      <alignment horizontal="center" vertical="center"/>
      <protection locked="0"/>
    </xf>
    <xf numFmtId="0" fontId="3" fillId="0" borderId="0" xfId="1" applyNumberFormat="1" applyFont="1" applyFill="1" applyAlignment="1" applyProtection="1">
      <alignment horizontal="center" vertical="center"/>
      <protection locked="0"/>
    </xf>
    <xf numFmtId="0" fontId="3" fillId="9" borderId="0" xfId="1" applyFont="1" applyFill="1" applyAlignment="1" applyProtection="1">
      <alignment vertical="center"/>
      <protection locked="0"/>
    </xf>
    <xf numFmtId="0" fontId="3" fillId="9" borderId="0" xfId="1" applyFont="1" applyFill="1" applyBorder="1" applyAlignment="1" applyProtection="1">
      <alignment vertical="center"/>
      <protection locked="0"/>
    </xf>
    <xf numFmtId="0" fontId="3" fillId="9" borderId="0" xfId="1" applyNumberFormat="1" applyFont="1" applyFill="1" applyBorder="1" applyAlignment="1" applyProtection="1">
      <alignment vertical="center"/>
      <protection locked="0"/>
    </xf>
    <xf numFmtId="0" fontId="8" fillId="0" borderId="0" xfId="0" applyFont="1" applyAlignment="1" applyProtection="1">
      <alignment horizontal="left" vertical="center"/>
    </xf>
    <xf numFmtId="0" fontId="0" fillId="0" borderId="0" xfId="0" applyProtection="1"/>
    <xf numFmtId="0" fontId="18" fillId="3" borderId="20" xfId="0" applyFont="1" applyFill="1" applyBorder="1" applyAlignment="1" applyProtection="1">
      <alignment horizontal="center" vertical="center" wrapText="1"/>
    </xf>
    <xf numFmtId="0" fontId="11" fillId="0" borderId="4" xfId="1" applyFont="1" applyBorder="1" applyAlignment="1" applyProtection="1">
      <alignment horizontal="center" vertical="center" wrapText="1"/>
    </xf>
    <xf numFmtId="0" fontId="11" fillId="0" borderId="8" xfId="1" applyFont="1" applyFill="1" applyBorder="1" applyAlignment="1" applyProtection="1">
      <alignment horizontal="center" vertical="center" wrapText="1"/>
    </xf>
    <xf numFmtId="0" fontId="18" fillId="0" borderId="0" xfId="0" applyFont="1" applyAlignment="1" applyProtection="1"/>
    <xf numFmtId="0" fontId="3" fillId="7" borderId="0" xfId="1" applyFont="1" applyFill="1" applyAlignment="1" applyProtection="1">
      <alignment horizontal="center" vertical="center"/>
    </xf>
    <xf numFmtId="0" fontId="3" fillId="7" borderId="0" xfId="1" applyNumberFormat="1" applyFont="1" applyFill="1" applyAlignment="1" applyProtection="1">
      <alignment horizontal="center" vertical="center"/>
    </xf>
    <xf numFmtId="0" fontId="8" fillId="12" borderId="4" xfId="0" applyFont="1" applyFill="1" applyBorder="1" applyAlignment="1" applyProtection="1">
      <alignment horizontal="left"/>
    </xf>
    <xf numFmtId="0" fontId="3" fillId="10" borderId="0" xfId="1" applyFont="1" applyFill="1" applyAlignment="1" applyProtection="1">
      <alignment horizontal="left" vertical="center" wrapText="1"/>
    </xf>
    <xf numFmtId="0" fontId="7" fillId="0" borderId="0" xfId="0" applyFont="1" applyProtection="1">
      <protection locked="0"/>
    </xf>
    <xf numFmtId="0" fontId="20" fillId="0" borderId="0" xfId="0" applyFont="1" applyAlignment="1" applyProtection="1">
      <alignment vertical="center"/>
      <protection locked="0"/>
    </xf>
    <xf numFmtId="0" fontId="7" fillId="0" borderId="0" xfId="0" applyFont="1" applyAlignment="1" applyProtection="1">
      <alignment vertical="center"/>
      <protection locked="0"/>
    </xf>
    <xf numFmtId="0" fontId="20" fillId="0" borderId="0" xfId="0" applyFont="1" applyProtection="1">
      <protection locked="0"/>
    </xf>
    <xf numFmtId="0" fontId="22" fillId="0" borderId="0" xfId="0" applyFont="1" applyProtection="1">
      <protection locked="0"/>
    </xf>
    <xf numFmtId="0" fontId="20" fillId="0" borderId="0" xfId="0" applyFont="1" applyProtection="1"/>
    <xf numFmtId="0" fontId="7" fillId="0" borderId="4" xfId="0" applyFont="1" applyBorder="1" applyProtection="1"/>
    <xf numFmtId="0" fontId="8" fillId="0" borderId="0" xfId="0" applyFont="1"/>
    <xf numFmtId="0" fontId="21" fillId="0" borderId="0" xfId="0" applyFont="1"/>
    <xf numFmtId="0" fontId="8" fillId="0" borderId="0" xfId="0" applyFont="1" applyAlignment="1">
      <alignment wrapText="1"/>
    </xf>
    <xf numFmtId="0" fontId="21" fillId="0" borderId="0" xfId="0" applyFont="1" applyAlignment="1">
      <alignment wrapText="1"/>
    </xf>
    <xf numFmtId="1" fontId="8" fillId="0" borderId="0" xfId="0" applyNumberFormat="1" applyFont="1"/>
    <xf numFmtId="2" fontId="8" fillId="0" borderId="0" xfId="0" applyNumberFormat="1" applyFont="1"/>
    <xf numFmtId="0" fontId="8" fillId="0" borderId="4" xfId="0" applyFont="1" applyBorder="1" applyProtection="1"/>
    <xf numFmtId="0" fontId="10" fillId="3" borderId="5" xfId="1" applyFont="1" applyFill="1" applyBorder="1" applyAlignment="1" applyProtection="1">
      <alignment horizontal="center" vertical="center" wrapText="1"/>
    </xf>
    <xf numFmtId="0" fontId="10" fillId="6" borderId="1" xfId="1" applyFont="1" applyFill="1" applyBorder="1" applyAlignment="1" applyProtection="1">
      <alignment horizontal="center" vertical="center" wrapText="1"/>
      <protection locked="0"/>
    </xf>
    <xf numFmtId="0" fontId="13" fillId="0" borderId="0" xfId="1" applyFont="1" applyAlignment="1" applyProtection="1">
      <alignment wrapText="1"/>
      <protection locked="0"/>
    </xf>
    <xf numFmtId="5" fontId="3" fillId="10" borderId="13" xfId="8" applyNumberFormat="1" applyFont="1" applyFill="1" applyBorder="1" applyAlignment="1" applyProtection="1">
      <alignment horizontal="center" vertical="center" wrapText="1"/>
      <protection locked="0"/>
    </xf>
    <xf numFmtId="0" fontId="3" fillId="10" borderId="0" xfId="1" applyFont="1" applyFill="1" applyBorder="1" applyAlignment="1" applyProtection="1">
      <alignment horizontal="center" vertical="center" wrapText="1"/>
      <protection locked="0"/>
    </xf>
    <xf numFmtId="1" fontId="3" fillId="10" borderId="0" xfId="1" applyNumberFormat="1" applyFont="1" applyFill="1" applyBorder="1" applyAlignment="1" applyProtection="1">
      <alignment horizontal="center" vertical="center" wrapText="1"/>
      <protection locked="0"/>
    </xf>
    <xf numFmtId="1" fontId="3" fillId="10" borderId="14" xfId="1" applyNumberFormat="1" applyFont="1" applyFill="1" applyBorder="1" applyAlignment="1" applyProtection="1">
      <alignment horizontal="center" vertical="center" wrapText="1"/>
      <protection locked="0"/>
    </xf>
    <xf numFmtId="5" fontId="3" fillId="10" borderId="15" xfId="8" applyNumberFormat="1" applyFont="1" applyFill="1" applyBorder="1" applyAlignment="1" applyProtection="1">
      <alignment horizontal="center" vertical="center" wrapText="1"/>
      <protection locked="0"/>
    </xf>
    <xf numFmtId="0" fontId="3" fillId="10" borderId="16" xfId="1" applyFont="1" applyFill="1" applyBorder="1" applyAlignment="1" applyProtection="1">
      <alignment horizontal="center" vertical="center" wrapText="1"/>
      <protection locked="0"/>
    </xf>
    <xf numFmtId="1" fontId="3" fillId="10" borderId="16" xfId="1" applyNumberFormat="1" applyFont="1" applyFill="1" applyBorder="1" applyAlignment="1" applyProtection="1">
      <alignment horizontal="center" vertical="center" wrapText="1"/>
      <protection locked="0"/>
    </xf>
    <xf numFmtId="1" fontId="3" fillId="10" borderId="17" xfId="1" applyNumberFormat="1" applyFont="1" applyFill="1" applyBorder="1" applyAlignment="1" applyProtection="1">
      <alignment horizontal="center" vertical="center" wrapText="1"/>
      <protection locked="0"/>
    </xf>
    <xf numFmtId="0" fontId="10" fillId="3" borderId="1" xfId="1" applyFont="1" applyFill="1" applyBorder="1" applyAlignment="1" applyProtection="1">
      <alignment horizontal="center" vertical="center" wrapText="1"/>
      <protection locked="0"/>
    </xf>
    <xf numFmtId="0" fontId="15" fillId="2" borderId="4" xfId="1" applyFont="1" applyFill="1" applyBorder="1" applyAlignment="1" applyProtection="1">
      <alignment horizontal="center" vertical="center" wrapText="1"/>
      <protection locked="0"/>
    </xf>
    <xf numFmtId="0" fontId="9" fillId="3" borderId="9" xfId="1" applyFont="1" applyFill="1" applyBorder="1" applyAlignment="1" applyProtection="1">
      <alignment vertical="center"/>
      <protection locked="0"/>
    </xf>
    <xf numFmtId="0" fontId="9" fillId="3" borderId="0" xfId="1" applyFont="1" applyFill="1" applyBorder="1" applyAlignment="1" applyProtection="1">
      <alignment vertical="center"/>
      <protection locked="0"/>
    </xf>
    <xf numFmtId="0" fontId="3" fillId="0" borderId="0" xfId="1" applyAlignment="1" applyProtection="1">
      <alignment wrapText="1"/>
      <protection locked="0"/>
    </xf>
    <xf numFmtId="0" fontId="3" fillId="0" borderId="0" xfId="1" applyFont="1" applyAlignment="1" applyProtection="1">
      <alignment horizontal="center" vertical="center" wrapText="1"/>
      <protection locked="0"/>
    </xf>
    <xf numFmtId="0" fontId="19" fillId="6" borderId="4" xfId="1" applyFont="1" applyFill="1" applyBorder="1" applyAlignment="1" applyProtection="1">
      <alignment horizontal="center" vertical="center" wrapText="1"/>
      <protection locked="0"/>
    </xf>
    <xf numFmtId="165" fontId="19" fillId="6" borderId="4" xfId="1" applyNumberFormat="1" applyFont="1" applyFill="1" applyBorder="1" applyAlignment="1" applyProtection="1">
      <alignment horizontal="center" vertical="center" wrapText="1"/>
      <protection locked="0"/>
    </xf>
    <xf numFmtId="0" fontId="14" fillId="0" borderId="0" xfId="1" applyFont="1" applyBorder="1" applyAlignment="1" applyProtection="1">
      <alignment wrapText="1"/>
      <protection locked="0"/>
    </xf>
    <xf numFmtId="0" fontId="12" fillId="0" borderId="0" xfId="1" applyFont="1" applyBorder="1" applyAlignment="1" applyProtection="1">
      <alignment horizontal="right" vertical="center" wrapText="1"/>
      <protection locked="0"/>
    </xf>
    <xf numFmtId="0" fontId="14" fillId="0" borderId="0" xfId="1" applyFont="1" applyBorder="1" applyAlignment="1" applyProtection="1">
      <alignment horizontal="center" vertical="center" wrapText="1"/>
      <protection locked="0"/>
    </xf>
    <xf numFmtId="0" fontId="14" fillId="0" borderId="0" xfId="1" applyFont="1" applyBorder="1" applyAlignment="1" applyProtection="1">
      <alignment vertical="center" wrapText="1"/>
      <protection locked="0"/>
    </xf>
    <xf numFmtId="0" fontId="3" fillId="0" borderId="0" xfId="1" applyAlignment="1" applyProtection="1">
      <alignment horizontal="center" vertical="center" wrapText="1"/>
      <protection locked="0"/>
    </xf>
    <xf numFmtId="0" fontId="18" fillId="3" borderId="4" xfId="0" applyFont="1" applyFill="1" applyBorder="1" applyAlignment="1" applyProtection="1">
      <alignment horizontal="center" vertical="center" wrapText="1"/>
    </xf>
    <xf numFmtId="0" fontId="8" fillId="0" borderId="26" xfId="0" applyFont="1" applyBorder="1" applyAlignment="1" applyProtection="1">
      <alignment vertical="center"/>
      <protection locked="0"/>
    </xf>
    <xf numFmtId="0" fontId="9" fillId="3" borderId="9" xfId="1" applyFont="1" applyFill="1" applyBorder="1" applyAlignment="1" applyProtection="1">
      <alignment vertical="center"/>
      <protection locked="0"/>
    </xf>
    <xf numFmtId="0" fontId="9" fillId="3" borderId="0" xfId="1" applyFont="1" applyFill="1" applyBorder="1" applyAlignment="1" applyProtection="1">
      <alignment vertical="center"/>
      <protection locked="0"/>
    </xf>
    <xf numFmtId="0" fontId="8" fillId="0" borderId="26" xfId="0" applyFont="1" applyBorder="1" applyAlignment="1" applyProtection="1">
      <alignment horizontal="left" vertical="center" wrapText="1"/>
      <protection locked="0"/>
    </xf>
    <xf numFmtId="165" fontId="8" fillId="0" borderId="0" xfId="0" applyNumberFormat="1" applyFont="1"/>
    <xf numFmtId="0" fontId="10" fillId="3" borderId="4" xfId="0" applyFont="1" applyFill="1" applyBorder="1" applyAlignment="1" applyProtection="1">
      <alignment vertical="top"/>
    </xf>
    <xf numFmtId="0" fontId="10" fillId="3" borderId="4" xfId="0" applyFont="1" applyFill="1" applyBorder="1" applyAlignment="1" applyProtection="1">
      <alignment vertical="top" wrapText="1"/>
    </xf>
    <xf numFmtId="0" fontId="18" fillId="6" borderId="29" xfId="1" applyNumberFormat="1" applyFont="1" applyFill="1" applyBorder="1" applyAlignment="1">
      <alignment horizontal="center" vertical="center" wrapText="1"/>
    </xf>
    <xf numFmtId="0" fontId="18" fillId="6" borderId="30" xfId="1" applyNumberFormat="1" applyFont="1" applyFill="1" applyBorder="1" applyAlignment="1">
      <alignment horizontal="center" vertical="center" wrapText="1"/>
    </xf>
    <xf numFmtId="0" fontId="18" fillId="6" borderId="31" xfId="1" applyNumberFormat="1" applyFont="1" applyFill="1" applyBorder="1" applyAlignment="1">
      <alignment horizontal="center" vertical="center" wrapText="1"/>
    </xf>
    <xf numFmtId="0" fontId="6" fillId="2" borderId="18" xfId="1" applyNumberFormat="1" applyFont="1" applyFill="1" applyBorder="1" applyAlignment="1">
      <alignment horizontal="center" vertical="center" wrapText="1"/>
    </xf>
    <xf numFmtId="0" fontId="6" fillId="2" borderId="4" xfId="1" applyNumberFormat="1" applyFont="1" applyFill="1" applyBorder="1" applyAlignment="1">
      <alignment horizontal="center" vertical="center" wrapText="1"/>
    </xf>
    <xf numFmtId="0" fontId="6" fillId="2" borderId="19" xfId="1" applyNumberFormat="1" applyFont="1" applyFill="1" applyBorder="1" applyAlignment="1">
      <alignment horizontal="center" vertical="center" wrapText="1"/>
    </xf>
    <xf numFmtId="0" fontId="18" fillId="6" borderId="18" xfId="1" applyNumberFormat="1" applyFont="1" applyFill="1" applyBorder="1" applyAlignment="1">
      <alignment horizontal="center" vertical="center" wrapText="1"/>
    </xf>
    <xf numFmtId="0" fontId="18" fillId="6" borderId="4" xfId="1" applyNumberFormat="1" applyFont="1" applyFill="1" applyBorder="1" applyAlignment="1">
      <alignment horizontal="center" vertical="center" wrapText="1"/>
    </xf>
    <xf numFmtId="0" fontId="18" fillId="6" borderId="19" xfId="1" applyNumberFormat="1" applyFont="1" applyFill="1" applyBorder="1" applyAlignment="1">
      <alignment horizontal="center" vertical="center" wrapText="1"/>
    </xf>
    <xf numFmtId="0" fontId="6" fillId="2" borderId="30" xfId="1" applyNumberFormat="1" applyFont="1" applyFill="1" applyBorder="1" applyAlignment="1">
      <alignment horizontal="center" vertical="center" wrapText="1"/>
    </xf>
    <xf numFmtId="0" fontId="6" fillId="2" borderId="31" xfId="1" applyNumberFormat="1" applyFont="1" applyFill="1" applyBorder="1" applyAlignment="1">
      <alignment horizontal="center" vertical="center" wrapText="1"/>
    </xf>
    <xf numFmtId="0" fontId="30" fillId="0" borderId="0" xfId="0" pivotButton="1" applyFont="1"/>
    <xf numFmtId="0" fontId="30" fillId="0" borderId="0" xfId="0" applyFont="1"/>
    <xf numFmtId="0" fontId="30" fillId="0" borderId="0" xfId="0" applyNumberFormat="1" applyFont="1"/>
    <xf numFmtId="0" fontId="3" fillId="0" borderId="0" xfId="1" applyFont="1" applyAlignment="1">
      <alignment horizontal="left" vertical="center" wrapText="1"/>
    </xf>
    <xf numFmtId="0" fontId="4" fillId="0" borderId="0" xfId="1" applyFont="1" applyAlignment="1">
      <alignment vertical="center"/>
    </xf>
    <xf numFmtId="0" fontId="3" fillId="5" borderId="0" xfId="1" applyFill="1" applyAlignment="1">
      <alignment vertical="center" wrapText="1"/>
    </xf>
    <xf numFmtId="0" fontId="3" fillId="5" borderId="0" xfId="1" applyFill="1" applyAlignment="1">
      <alignment vertical="center"/>
    </xf>
    <xf numFmtId="0" fontId="18" fillId="3" borderId="6" xfId="1" applyFont="1" applyFill="1" applyBorder="1" applyAlignment="1" applyProtection="1">
      <alignment horizontal="center" vertical="center" wrapText="1"/>
    </xf>
    <xf numFmtId="0" fontId="10" fillId="3" borderId="7" xfId="1" applyFont="1" applyFill="1" applyBorder="1" applyAlignment="1" applyProtection="1">
      <alignment horizontal="center" vertical="center" wrapText="1"/>
    </xf>
    <xf numFmtId="0" fontId="10" fillId="3" borderId="1" xfId="1" applyFont="1" applyFill="1" applyBorder="1" applyAlignment="1" applyProtection="1">
      <alignment horizontal="center" vertical="center" wrapText="1"/>
      <protection locked="0"/>
    </xf>
    <xf numFmtId="0" fontId="10" fillId="3" borderId="2" xfId="1" applyFont="1" applyFill="1" applyBorder="1" applyAlignment="1" applyProtection="1">
      <alignment horizontal="center" vertical="center" wrapText="1"/>
      <protection locked="0"/>
    </xf>
    <xf numFmtId="0" fontId="10" fillId="3" borderId="3" xfId="1" applyFont="1" applyFill="1" applyBorder="1" applyAlignment="1" applyProtection="1">
      <alignment horizontal="center" vertical="center" wrapText="1"/>
      <protection locked="0"/>
    </xf>
    <xf numFmtId="0" fontId="3" fillId="0" borderId="2" xfId="1" applyFont="1" applyBorder="1" applyAlignment="1" applyProtection="1">
      <alignment horizontal="left" vertical="center" wrapText="1"/>
      <protection locked="0"/>
    </xf>
    <xf numFmtId="0" fontId="10" fillId="3" borderId="23" xfId="1" applyFont="1" applyFill="1" applyBorder="1" applyAlignment="1" applyProtection="1">
      <alignment horizontal="center" vertical="center" wrapText="1"/>
      <protection locked="0"/>
    </xf>
    <xf numFmtId="0" fontId="10" fillId="3" borderId="24" xfId="1" applyFont="1" applyFill="1" applyBorder="1" applyAlignment="1" applyProtection="1">
      <alignment horizontal="center" vertical="center" wrapText="1"/>
      <protection locked="0"/>
    </xf>
    <xf numFmtId="0" fontId="10" fillId="3" borderId="25" xfId="1" applyFont="1" applyFill="1" applyBorder="1" applyAlignment="1" applyProtection="1">
      <alignment horizontal="center" vertical="center" wrapText="1"/>
      <protection locked="0"/>
    </xf>
    <xf numFmtId="0" fontId="10" fillId="3" borderId="21" xfId="1" applyFont="1" applyFill="1" applyBorder="1" applyAlignment="1" applyProtection="1">
      <alignment horizontal="center" vertical="center" wrapText="1"/>
      <protection locked="0"/>
    </xf>
    <xf numFmtId="0" fontId="10" fillId="3" borderId="23" xfId="1" applyFont="1" applyFill="1" applyBorder="1" applyAlignment="1" applyProtection="1">
      <alignment horizontal="center" vertical="center" wrapText="1"/>
    </xf>
    <xf numFmtId="0" fontId="10" fillId="3" borderId="26" xfId="1" applyFont="1" applyFill="1" applyBorder="1" applyAlignment="1" applyProtection="1">
      <alignment horizontal="center" vertical="center" wrapText="1"/>
    </xf>
    <xf numFmtId="0" fontId="10" fillId="3" borderId="25" xfId="1" applyFont="1" applyFill="1" applyBorder="1" applyAlignment="1" applyProtection="1">
      <alignment horizontal="center" vertical="center" wrapText="1"/>
    </xf>
    <xf numFmtId="0" fontId="10" fillId="3" borderId="22" xfId="1" applyFont="1" applyFill="1" applyBorder="1" applyAlignment="1" applyProtection="1">
      <alignment horizontal="center" vertical="center" wrapText="1"/>
    </xf>
    <xf numFmtId="0" fontId="10" fillId="6" borderId="4" xfId="1" applyFont="1" applyFill="1" applyBorder="1" applyAlignment="1" applyProtection="1">
      <alignment horizontal="center" vertical="center" wrapText="1"/>
      <protection locked="0"/>
    </xf>
    <xf numFmtId="0" fontId="15" fillId="2" borderId="4" xfId="1" applyFont="1" applyFill="1" applyBorder="1" applyAlignment="1" applyProtection="1">
      <alignment horizontal="center" vertical="center" wrapText="1"/>
      <protection locked="0"/>
    </xf>
    <xf numFmtId="0" fontId="9" fillId="3" borderId="1" xfId="1" applyFont="1" applyFill="1" applyBorder="1" applyAlignment="1" applyProtection="1">
      <alignment vertical="center"/>
      <protection locked="0"/>
    </xf>
    <xf numFmtId="0" fontId="9" fillId="3" borderId="2" xfId="1" applyFont="1" applyFill="1" applyBorder="1" applyAlignment="1" applyProtection="1">
      <alignment vertical="center"/>
      <protection locked="0"/>
    </xf>
    <xf numFmtId="0" fontId="9" fillId="3" borderId="3" xfId="1" applyFont="1" applyFill="1" applyBorder="1" applyAlignment="1" applyProtection="1">
      <alignment vertical="center"/>
      <protection locked="0"/>
    </xf>
    <xf numFmtId="0" fontId="10" fillId="8" borderId="10" xfId="1" applyNumberFormat="1" applyFont="1" applyFill="1" applyBorder="1" applyAlignment="1" applyProtection="1">
      <alignment horizontal="center" vertical="center" wrapText="1"/>
    </xf>
    <xf numFmtId="0" fontId="10" fillId="8" borderId="11" xfId="1" applyNumberFormat="1" applyFont="1" applyFill="1" applyBorder="1" applyAlignment="1" applyProtection="1">
      <alignment horizontal="center" vertical="center" wrapText="1"/>
    </xf>
    <xf numFmtId="0" fontId="10" fillId="8" borderId="12" xfId="1" applyNumberFormat="1" applyFont="1" applyFill="1" applyBorder="1" applyAlignment="1" applyProtection="1">
      <alignment horizontal="center" vertical="center" wrapText="1"/>
    </xf>
    <xf numFmtId="0" fontId="3" fillId="0" borderId="28" xfId="1" applyFont="1" applyBorder="1" applyAlignment="1" applyProtection="1">
      <alignment vertical="center" wrapText="1"/>
      <protection locked="0"/>
    </xf>
    <xf numFmtId="0" fontId="10" fillId="3" borderId="10" xfId="0" applyFont="1" applyFill="1" applyBorder="1" applyAlignment="1" applyProtection="1">
      <alignment horizontal="center" vertical="center" wrapText="1"/>
      <protection locked="0"/>
    </xf>
    <xf numFmtId="0" fontId="10" fillId="3" borderId="11" xfId="0" applyFont="1" applyFill="1" applyBorder="1" applyAlignment="1" applyProtection="1">
      <alignment horizontal="center" vertical="center" wrapText="1"/>
      <protection locked="0"/>
    </xf>
    <xf numFmtId="0" fontId="10" fillId="3" borderId="12" xfId="0" applyFont="1" applyFill="1" applyBorder="1" applyAlignment="1" applyProtection="1">
      <alignment horizontal="center" vertical="center" wrapText="1"/>
      <protection locked="0"/>
    </xf>
    <xf numFmtId="0" fontId="10" fillId="3" borderId="10" xfId="1" applyFont="1" applyFill="1" applyBorder="1" applyAlignment="1" applyProtection="1">
      <alignment horizontal="center" vertical="center" wrapText="1"/>
      <protection locked="0"/>
    </xf>
    <xf numFmtId="0" fontId="10" fillId="3" borderId="11" xfId="1" applyFont="1" applyFill="1" applyBorder="1" applyAlignment="1" applyProtection="1">
      <alignment horizontal="center" vertical="center" wrapText="1"/>
      <protection locked="0"/>
    </xf>
    <xf numFmtId="0" fontId="10" fillId="3" borderId="12" xfId="1" applyFont="1" applyFill="1" applyBorder="1" applyAlignment="1" applyProtection="1">
      <alignment horizontal="center" vertical="center" wrapText="1"/>
      <protection locked="0"/>
    </xf>
    <xf numFmtId="0" fontId="10" fillId="8" borderId="10" xfId="1" applyNumberFormat="1" applyFont="1" applyFill="1" applyBorder="1" applyAlignment="1" applyProtection="1">
      <alignment horizontal="center" vertical="center" wrapText="1"/>
      <protection locked="0"/>
    </xf>
    <xf numFmtId="0" fontId="10" fillId="8" borderId="11" xfId="1" applyNumberFormat="1" applyFont="1" applyFill="1" applyBorder="1" applyAlignment="1" applyProtection="1">
      <alignment horizontal="center" vertical="center" wrapText="1"/>
      <protection locked="0"/>
    </xf>
    <xf numFmtId="0" fontId="10" fillId="8" borderId="12" xfId="1" applyNumberFormat="1" applyFont="1" applyFill="1" applyBorder="1" applyAlignment="1" applyProtection="1">
      <alignment horizontal="center" vertical="center" wrapText="1"/>
      <protection locked="0"/>
    </xf>
    <xf numFmtId="0" fontId="8" fillId="0" borderId="26" xfId="0" applyFont="1" applyBorder="1" applyAlignment="1" applyProtection="1">
      <alignment vertical="center" wrapText="1"/>
      <protection locked="0"/>
    </xf>
    <xf numFmtId="0" fontId="23" fillId="0" borderId="0" xfId="0" applyFont="1" applyAlignment="1" applyProtection="1">
      <alignment vertical="top" wrapText="1"/>
      <protection locked="0"/>
    </xf>
    <xf numFmtId="0" fontId="7" fillId="0" borderId="0" xfId="0" applyFont="1" applyAlignment="1" applyProtection="1">
      <alignment horizontal="left" vertical="center" wrapText="1"/>
      <protection locked="0"/>
    </xf>
    <xf numFmtId="0" fontId="8" fillId="0" borderId="26" xfId="0" applyFont="1" applyBorder="1" applyAlignment="1" applyProtection="1">
      <alignment horizontal="left" vertical="center" wrapText="1"/>
      <protection locked="0"/>
    </xf>
    <xf numFmtId="0" fontId="1" fillId="0" borderId="1" xfId="2" applyFont="1" applyBorder="1" applyAlignment="1">
      <alignment horizontal="center" vertical="center"/>
    </xf>
    <xf numFmtId="0" fontId="1" fillId="0" borderId="3" xfId="2" applyFont="1" applyBorder="1" applyAlignment="1">
      <alignment horizontal="center" vertical="center"/>
    </xf>
    <xf numFmtId="0" fontId="1" fillId="0" borderId="4" xfId="2" applyFont="1" applyBorder="1" applyAlignment="1">
      <alignment horizontal="center" vertical="center" wrapText="1"/>
    </xf>
    <xf numFmtId="0" fontId="1" fillId="0" borderId="4" xfId="2" applyFont="1" applyBorder="1" applyAlignment="1">
      <alignment horizontal="center" vertical="center"/>
    </xf>
  </cellXfs>
  <cellStyles count="9">
    <cellStyle name="Currency" xfId="8" builtinId="4"/>
    <cellStyle name="Normal" xfId="0" builtinId="0"/>
    <cellStyle name="Normal 2" xfId="1"/>
    <cellStyle name="Normal 2 2" xfId="2"/>
    <cellStyle name="Normal 2 3" xfId="7"/>
    <cellStyle name="Normal 3" xfId="3"/>
    <cellStyle name="Normal 4" xfId="6"/>
    <cellStyle name="Percent 2" xfId="5"/>
    <cellStyle name="Percent 3" xfId="4"/>
  </cellStyles>
  <dxfs count="193">
    <dxf>
      <font>
        <color auto="1"/>
      </font>
      <fill>
        <patternFill>
          <bgColor rgb="FF71B12D"/>
        </patternFill>
      </fill>
    </dxf>
    <dxf>
      <font>
        <color auto="1"/>
      </font>
      <fill>
        <patternFill>
          <bgColor rgb="FFFFB540"/>
        </patternFill>
      </fill>
    </dxf>
    <dxf>
      <font>
        <color auto="1"/>
      </font>
      <fill>
        <patternFill>
          <bgColor rgb="FF3391AD"/>
        </patternFill>
      </fill>
    </dxf>
    <dxf>
      <font>
        <color auto="1"/>
      </font>
      <fill>
        <patternFill>
          <bgColor rgb="FFA24130"/>
        </patternFill>
      </fill>
    </dxf>
    <dxf>
      <font>
        <color auto="1"/>
      </font>
      <fill>
        <patternFill>
          <bgColor rgb="FFA24130"/>
        </patternFill>
      </fill>
    </dxf>
    <dxf>
      <font>
        <color auto="1"/>
      </font>
      <fill>
        <patternFill>
          <bgColor rgb="FF3391AD"/>
        </patternFill>
      </fill>
    </dxf>
    <dxf>
      <font>
        <color auto="1"/>
      </font>
      <fill>
        <patternFill>
          <bgColor rgb="FFFFB540"/>
        </patternFill>
      </fill>
    </dxf>
    <dxf>
      <font>
        <b val="0"/>
        <i/>
        <color auto="1"/>
      </font>
      <fill>
        <patternFill>
          <bgColor rgb="FF71B12D"/>
        </patternFill>
      </fill>
    </dxf>
    <dxf>
      <font>
        <b/>
        <i val="0"/>
        <color rgb="FF860000"/>
      </font>
      <fill>
        <patternFill patternType="solid">
          <fgColor rgb="FFFF9B9B"/>
          <bgColor rgb="FFFFBA97"/>
        </patternFill>
      </fill>
    </dxf>
    <dxf>
      <font>
        <b/>
        <i val="0"/>
        <color rgb="FF604900"/>
      </font>
      <fill>
        <patternFill>
          <bgColor rgb="FFFFFF85"/>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val="0"/>
        <i val="0"/>
        <strike val="0"/>
        <condense val="0"/>
        <extend val="0"/>
        <outline val="0"/>
        <shadow val="0"/>
        <u val="none"/>
        <vertAlign val="baseline"/>
        <sz val="10"/>
        <color auto="1"/>
        <name val="Arial"/>
        <scheme val="none"/>
      </font>
      <numFmt numFmtId="0" formatCode="General"/>
      <fill>
        <patternFill patternType="solid">
          <fgColor indexed="64"/>
          <bgColor theme="7"/>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8"/>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auto="1"/>
        <name val="Arial"/>
        <scheme val="none"/>
      </font>
      <alignment vertical="center" textRotation="0" indent="0" justifyLastLine="0" shrinkToFit="0" readingOrder="0"/>
      <protection locked="0" hidden="0"/>
    </dxf>
    <dxf>
      <border>
        <bottom style="thin">
          <color rgb="FF000000"/>
        </bottom>
      </border>
    </dxf>
    <dxf>
      <font>
        <b val="0"/>
        <i val="0"/>
        <strike val="0"/>
        <condense val="0"/>
        <extend val="0"/>
        <outline val="0"/>
        <shadow val="0"/>
        <u val="none"/>
        <vertAlign val="baseline"/>
        <sz val="10"/>
        <color theme="0"/>
        <name val="Arial"/>
        <scheme val="none"/>
      </font>
      <alignment horizontal="center" vertical="center" textRotation="0" wrapText="1" indent="0" justifyLastLine="0" shrinkToFit="0" readingOrder="0"/>
      <border diagonalUp="0" diagonalDown="0">
        <left style="thin">
          <color indexed="64"/>
        </left>
        <right style="thin">
          <color indexed="64"/>
        </right>
        <top/>
        <bottom/>
      </border>
      <protection locked="1" hidden="0"/>
    </dxf>
    <dxf>
      <font>
        <b/>
        <i val="0"/>
        <color theme="0"/>
      </font>
      <fill>
        <patternFill>
          <bgColor rgb="FFC00000"/>
        </patternFill>
      </fill>
    </dxf>
    <dxf>
      <font>
        <b/>
        <i val="0"/>
        <color rgb="FF483500"/>
      </font>
      <fill>
        <patternFill>
          <bgColor rgb="FFFFFF4B"/>
        </patternFill>
      </fill>
    </dxf>
    <dxf>
      <font>
        <color rgb="FFCED990"/>
      </font>
    </dxf>
    <dxf>
      <font>
        <b/>
        <i val="0"/>
        <color theme="0"/>
      </font>
      <fill>
        <patternFill>
          <bgColor rgb="FFC00000"/>
        </patternFill>
      </fill>
    </dxf>
    <dxf>
      <font>
        <b/>
        <i val="0"/>
        <color theme="0"/>
      </font>
      <fill>
        <patternFill>
          <bgColor rgb="FFC00000"/>
        </patternFill>
      </fill>
    </dxf>
    <dxf>
      <font>
        <b val="0"/>
        <i val="0"/>
        <strike val="0"/>
        <condense val="0"/>
        <extend val="0"/>
        <outline val="0"/>
        <shadow val="0"/>
        <u val="none"/>
        <vertAlign val="baseline"/>
        <sz val="10"/>
        <color auto="1"/>
        <name val="Arial"/>
        <scheme val="none"/>
      </font>
      <numFmt numFmtId="1" formatCode="0"/>
      <fill>
        <patternFill patternType="solid">
          <fgColor indexed="64"/>
          <bgColor theme="7"/>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medium">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7"/>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alignment horizontal="center" vertical="center" textRotation="0" wrapText="1" indent="0" justifyLastLine="0" shrinkToFit="0" readingOrder="0"/>
      <border diagonalUp="0" diagonalDown="0">
        <left style="medium">
          <color indexed="64"/>
        </left>
      </border>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medium">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7"/>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medium">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7"/>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alignment horizontal="center" vertical="center" textRotation="0" wrapText="1" indent="0" justifyLastLine="0" shrinkToFit="0" readingOrder="0"/>
      <border diagonalUp="0" diagonalDown="0">
        <left style="medium">
          <color indexed="64"/>
        </left>
      </border>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medium">
          <color indexed="64"/>
        </left>
        <right style="thin">
          <color indexed="64"/>
        </right>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medium">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7"/>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9" formatCode="&quot;$&quot;#,##0;\-&quot;$&quot;#,##0"/>
      <fill>
        <patternFill patternType="solid">
          <fgColor indexed="64"/>
          <bgColor theme="7"/>
        </patternFill>
      </fill>
      <alignment horizontal="center" vertical="center" textRotation="0" wrapText="1" indent="0" justifyLastLine="0" shrinkToFit="0" readingOrder="0"/>
      <border diagonalUp="0" diagonalDown="0">
        <left style="medium">
          <color indexed="64"/>
        </left>
      </border>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medium">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medium">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medium">
          <color indexed="64"/>
        </left>
      </border>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medium">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alignment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medium">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alignment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alignment vertical="center" textRotation="0" wrapText="1"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1" indent="0" justifyLastLine="0" shrinkToFit="0" readingOrder="0"/>
      <border diagonalUp="0" diagonalDown="0">
        <left style="medium">
          <color indexed="64"/>
        </left>
      </border>
      <protection locked="0" hidden="0"/>
    </dxf>
    <dxf>
      <font>
        <b val="0"/>
        <i val="0"/>
        <strike val="0"/>
        <condense val="0"/>
        <extend val="0"/>
        <outline val="0"/>
        <shadow val="0"/>
        <u val="none"/>
        <vertAlign val="baseline"/>
        <sz val="10"/>
        <color auto="1"/>
        <name val="Arial"/>
        <scheme val="none"/>
      </font>
      <fill>
        <patternFill patternType="solid">
          <fgColor indexed="64"/>
          <bgColor theme="6"/>
        </patternFill>
      </fill>
      <alignment horizontal="center" vertical="center" textRotation="0" wrapText="1" indent="0" justifyLastLine="0" shrinkToFit="0" readingOrder="0"/>
      <border diagonalUp="0" diagonalDown="0" outline="0">
        <left style="medium">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medium">
          <color indexed="64"/>
        </right>
        <top/>
        <bottom style="thin">
          <color indexed="64"/>
        </bottom>
      </border>
      <protection locked="1" hidden="0"/>
    </dxf>
    <dxf>
      <font>
        <b val="0"/>
        <i val="0"/>
        <strike val="0"/>
        <condense val="0"/>
        <extend val="0"/>
        <outline val="0"/>
        <shadow val="0"/>
        <u val="none"/>
        <vertAlign val="baseline"/>
        <sz val="10"/>
        <color auto="1"/>
        <name val="Arial"/>
        <scheme val="none"/>
      </font>
      <alignment vertical="center" textRotation="0" wrapText="1" indent="0" justifyLastLine="0" shrinkToFit="0" readingOrder="0"/>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rgb="FFC1D2DF"/>
        </patternFill>
      </fill>
      <alignment horizontal="center" vertical="center" textRotation="0" wrapText="1" indent="0" justifyLastLine="0" shrinkToFit="0" readingOrder="0"/>
      <border diagonalUp="0" diagonalDown="0">
        <left style="medium">
          <color indexed="64"/>
        </left>
      </border>
      <protection locked="0" hidden="0"/>
    </dxf>
    <dxf>
      <font>
        <b val="0"/>
        <i val="0"/>
        <strike val="0"/>
        <condense val="0"/>
        <extend val="0"/>
        <outline val="0"/>
        <shadow val="0"/>
        <u val="none"/>
        <vertAlign val="baseline"/>
        <sz val="10"/>
        <color theme="0"/>
        <name val="Arial"/>
        <scheme val="none"/>
      </font>
      <fill>
        <patternFill patternType="solid">
          <fgColor indexed="64"/>
          <bgColor theme="5"/>
        </patternFill>
      </fill>
      <alignment horizontal="center" vertical="center" textRotation="0" wrapText="1" indent="0" justifyLastLine="0" shrinkToFit="0" readingOrder="0"/>
      <border diagonalUp="0" diagonalDown="0" outline="0">
        <left style="medium">
          <color indexed="64"/>
        </left>
        <right style="thin">
          <color indexed="64"/>
        </right>
        <top/>
        <bottom style="thin">
          <color indexed="64"/>
        </bottom>
      </border>
      <protection locked="1" hidden="0"/>
    </dxf>
    <dxf>
      <font>
        <b val="0"/>
        <i val="0"/>
        <strike val="0"/>
        <condense val="0"/>
        <extend val="0"/>
        <outline val="0"/>
        <shadow val="0"/>
        <u val="none"/>
        <vertAlign val="baseline"/>
        <sz val="10"/>
        <color auto="1"/>
        <name val="Arial"/>
        <scheme val="none"/>
      </font>
      <alignment vertical="center" textRotation="0" wrapText="1" indent="0" justifyLastLine="0" shrinkToFit="0" readingOrder="0"/>
      <protection locked="0" hidden="0"/>
    </dxf>
    <dxf>
      <border>
        <bottom style="thin">
          <color indexed="64"/>
        </bottom>
      </border>
    </dxf>
    <dxf>
      <font>
        <b val="0"/>
        <i val="0"/>
        <strike val="0"/>
        <condense val="0"/>
        <extend val="0"/>
        <outline val="0"/>
        <shadow val="0"/>
        <u val="none"/>
        <vertAlign val="baseline"/>
        <sz val="10"/>
        <color auto="1"/>
        <name val="Arial"/>
        <scheme val="none"/>
      </font>
      <alignment horizontal="center" vertical="center" textRotation="0" wrapText="1" indent="0" justifyLastLine="0" shrinkToFit="0" readingOrder="0"/>
      <border diagonalUp="0" diagonalDown="0">
        <left style="thin">
          <color indexed="64"/>
        </left>
        <right style="thin">
          <color indexed="64"/>
        </right>
        <top/>
        <bottom/>
      </border>
      <protection locked="0" hidden="0"/>
    </dxf>
    <dxf>
      <font>
        <b/>
        <i val="0"/>
        <color theme="0"/>
      </font>
      <fill>
        <patternFill>
          <bgColor rgb="FFC00000"/>
        </patternFill>
      </fill>
    </dxf>
    <dxf>
      <font>
        <b/>
        <i val="0"/>
        <color theme="0"/>
      </font>
      <fill>
        <patternFill>
          <bgColor rgb="FFC00000"/>
        </patternFill>
      </fill>
    </dxf>
  </dxfs>
  <tableStyles count="0" defaultTableStyle="TableStyleMedium9" defaultPivotStyle="PivotStyleLight16"/>
  <colors>
    <mruColors>
      <color rgb="FFB27702"/>
      <color rgb="FF666800"/>
      <color rgb="FFFFFF4B"/>
      <color rgb="FF745600"/>
      <color rgb="FF483500"/>
      <color rgb="FFFFFF81"/>
      <color rgb="FF604900"/>
      <color rgb="FFFFFF85"/>
      <color rgb="FF860000"/>
      <color rgb="FFFFBA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8.xml"/></Relationships>
</file>

<file path=xl/charts/_rels/chart3.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spPr>
            <a:solidFill>
              <a:schemeClr val="accent1">
                <a:alpha val="75000"/>
              </a:schemeClr>
            </a:solidFill>
            <a:ln>
              <a:noFill/>
            </a:ln>
            <a:effectLst/>
          </c:spPr>
          <c:invertIfNegative val="0"/>
          <c:xVal>
            <c:numRef>
              <c:f>'Hide - VulnPivotB'!$F$6:$F$56</c:f>
              <c:numCache>
                <c:formatCode>0.0</c:formatCode>
                <c:ptCount val="51"/>
                <c:pt idx="0">
                  <c:v>0.5</c:v>
                </c:pt>
                <c:pt idx="1">
                  <c:v>1</c:v>
                </c:pt>
                <c:pt idx="2">
                  <c:v>1</c:v>
                </c:pt>
                <c:pt idx="3">
                  <c:v>1</c:v>
                </c:pt>
                <c:pt idx="4">
                  <c:v>1</c:v>
                </c:pt>
                <c:pt idx="5">
                  <c:v>2</c:v>
                </c:pt>
                <c:pt idx="6">
                  <c:v>2</c:v>
                </c:pt>
                <c:pt idx="7">
                  <c:v>2</c:v>
                </c:pt>
                <c:pt idx="8">
                  <c:v>2</c:v>
                </c:pt>
                <c:pt idx="9">
                  <c:v>4</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xVal>
          <c:yVal>
            <c:numRef>
              <c:f>'Hide - VulnPivotB'!$G$6:$G$56</c:f>
              <c:numCache>
                <c:formatCode>0.0</c:formatCode>
                <c:ptCount val="51"/>
                <c:pt idx="0">
                  <c:v>1</c:v>
                </c:pt>
                <c:pt idx="1">
                  <c:v>1</c:v>
                </c:pt>
                <c:pt idx="2">
                  <c:v>2</c:v>
                </c:pt>
                <c:pt idx="3">
                  <c:v>3</c:v>
                </c:pt>
                <c:pt idx="4">
                  <c:v>4</c:v>
                </c:pt>
                <c:pt idx="5">
                  <c:v>1</c:v>
                </c:pt>
                <c:pt idx="6">
                  <c:v>2</c:v>
                </c:pt>
                <c:pt idx="7">
                  <c:v>3</c:v>
                </c:pt>
                <c:pt idx="8">
                  <c:v>4</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yVal>
          <c:bubbleSize>
            <c:numRef>
              <c:f>'Hide - VulnPivotB'!$H$6:$H$56</c:f>
              <c:numCache>
                <c:formatCode>0</c:formatCode>
                <c:ptCount val="51"/>
                <c:pt idx="0">
                  <c:v>1</c:v>
                </c:pt>
                <c:pt idx="1">
                  <c:v>3</c:v>
                </c:pt>
                <c:pt idx="2">
                  <c:v>2</c:v>
                </c:pt>
                <c:pt idx="3">
                  <c:v>4</c:v>
                </c:pt>
                <c:pt idx="4">
                  <c:v>6</c:v>
                </c:pt>
                <c:pt idx="5">
                  <c:v>6</c:v>
                </c:pt>
                <c:pt idx="6">
                  <c:v>3</c:v>
                </c:pt>
                <c:pt idx="7">
                  <c:v>5</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bubbleSize>
          <c:bubble3D val="0"/>
          <c:extLst xmlns:c16r2="http://schemas.microsoft.com/office/drawing/2015/06/chart">
            <c:ext xmlns:c16="http://schemas.microsoft.com/office/drawing/2014/chart" uri="{C3380CC4-5D6E-409C-BE32-E72D297353CC}">
              <c16:uniqueId val="{00000000-AA67-43F4-80AB-45CAD92378A9}"/>
            </c:ext>
          </c:extLst>
        </c:ser>
        <c:dLbls>
          <c:showLegendKey val="0"/>
          <c:showVal val="0"/>
          <c:showCatName val="0"/>
          <c:showSerName val="0"/>
          <c:showPercent val="0"/>
          <c:showBubbleSize val="0"/>
        </c:dLbls>
        <c:bubbleScale val="100"/>
        <c:showNegBubbles val="0"/>
        <c:axId val="216225536"/>
        <c:axId val="216221224"/>
      </c:bubbleChart>
      <c:valAx>
        <c:axId val="216225536"/>
        <c:scaling>
          <c:orientation val="minMax"/>
          <c:max val="4.5"/>
          <c:min val="-0.5"/>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221224"/>
        <c:crosses val="autoZero"/>
        <c:crossBetween val="midCat"/>
      </c:valAx>
      <c:valAx>
        <c:axId val="216221224"/>
        <c:scaling>
          <c:orientation val="minMax"/>
          <c:max val="4.5"/>
          <c:min val="-0.5"/>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225536"/>
        <c:crosses val="autoZero"/>
        <c:crossBetween val="midCat"/>
      </c:valA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CA"/>
              <a:t>Vulnerability Assessment</a:t>
            </a:r>
          </a:p>
        </c:rich>
      </c:tx>
      <c:layout/>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086381476730062"/>
          <c:y val="0.11767493368822736"/>
          <c:w val="0.84569993369930785"/>
          <c:h val="0.79633220060698628"/>
        </c:manualLayout>
      </c:layout>
      <c:bubbleChart>
        <c:varyColors val="0"/>
        <c:ser>
          <c:idx val="0"/>
          <c:order val="0"/>
          <c:spPr>
            <a:solidFill>
              <a:schemeClr val="accent1">
                <a:alpha val="75000"/>
              </a:schemeClr>
            </a:solidFill>
            <a:ln>
              <a:noFill/>
            </a:ln>
            <a:effectLst/>
          </c:spPr>
          <c:invertIfNegative val="0"/>
          <c:xVal>
            <c:numRef>
              <c:f>'Hide - VulnPivotB'!$F$6:$F$56</c:f>
              <c:numCache>
                <c:formatCode>0.0</c:formatCode>
                <c:ptCount val="51"/>
                <c:pt idx="0">
                  <c:v>0.5</c:v>
                </c:pt>
                <c:pt idx="1">
                  <c:v>1</c:v>
                </c:pt>
                <c:pt idx="2">
                  <c:v>1</c:v>
                </c:pt>
                <c:pt idx="3">
                  <c:v>1</c:v>
                </c:pt>
                <c:pt idx="4">
                  <c:v>1</c:v>
                </c:pt>
                <c:pt idx="5">
                  <c:v>2</c:v>
                </c:pt>
                <c:pt idx="6">
                  <c:v>2</c:v>
                </c:pt>
                <c:pt idx="7">
                  <c:v>2</c:v>
                </c:pt>
                <c:pt idx="8">
                  <c:v>2</c:v>
                </c:pt>
                <c:pt idx="9">
                  <c:v>4</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xVal>
          <c:yVal>
            <c:numRef>
              <c:f>'Hide - VulnPivotB'!$G$6:$G$56</c:f>
              <c:numCache>
                <c:formatCode>0.0</c:formatCode>
                <c:ptCount val="51"/>
                <c:pt idx="0">
                  <c:v>1</c:v>
                </c:pt>
                <c:pt idx="1">
                  <c:v>1</c:v>
                </c:pt>
                <c:pt idx="2">
                  <c:v>2</c:v>
                </c:pt>
                <c:pt idx="3">
                  <c:v>3</c:v>
                </c:pt>
                <c:pt idx="4">
                  <c:v>4</c:v>
                </c:pt>
                <c:pt idx="5">
                  <c:v>1</c:v>
                </c:pt>
                <c:pt idx="6">
                  <c:v>2</c:v>
                </c:pt>
                <c:pt idx="7">
                  <c:v>3</c:v>
                </c:pt>
                <c:pt idx="8">
                  <c:v>4</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yVal>
          <c:bubbleSize>
            <c:numRef>
              <c:f>'Hide - VulnPivotB'!$H$6:$H$56</c:f>
              <c:numCache>
                <c:formatCode>0</c:formatCode>
                <c:ptCount val="51"/>
                <c:pt idx="0">
                  <c:v>1</c:v>
                </c:pt>
                <c:pt idx="1">
                  <c:v>3</c:v>
                </c:pt>
                <c:pt idx="2">
                  <c:v>2</c:v>
                </c:pt>
                <c:pt idx="3">
                  <c:v>4</c:v>
                </c:pt>
                <c:pt idx="4">
                  <c:v>6</c:v>
                </c:pt>
                <c:pt idx="5">
                  <c:v>6</c:v>
                </c:pt>
                <c:pt idx="6">
                  <c:v>3</c:v>
                </c:pt>
                <c:pt idx="7">
                  <c:v>5</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bubbleSize>
          <c:bubble3D val="0"/>
          <c:extLst xmlns:c16r2="http://schemas.microsoft.com/office/drawing/2015/06/chart">
            <c:ext xmlns:c16="http://schemas.microsoft.com/office/drawing/2014/chart" uri="{C3380CC4-5D6E-409C-BE32-E72D297353CC}">
              <c16:uniqueId val="{00000000-5F2B-4BCE-A319-0AE63E9F6B13}"/>
            </c:ext>
          </c:extLst>
        </c:ser>
        <c:dLbls>
          <c:showLegendKey val="0"/>
          <c:showVal val="0"/>
          <c:showCatName val="0"/>
          <c:showSerName val="0"/>
          <c:showPercent val="0"/>
          <c:showBubbleSize val="0"/>
        </c:dLbls>
        <c:bubbleScale val="100"/>
        <c:showNegBubbles val="0"/>
        <c:axId val="216220440"/>
        <c:axId val="216220832"/>
      </c:bubbleChart>
      <c:valAx>
        <c:axId val="216220440"/>
        <c:scaling>
          <c:orientation val="minMax"/>
          <c:max val="4.5"/>
          <c:min val="0"/>
        </c:scaling>
        <c:delete val="1"/>
        <c:axPos val="b"/>
        <c:title>
          <c:tx>
            <c:rich>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CA" sz="1100"/>
                  <a:t>Likelihood of Failure</a:t>
                </a:r>
              </a:p>
            </c:rich>
          </c:tx>
          <c:layout>
            <c:manualLayout>
              <c:xMode val="edge"/>
              <c:yMode val="edge"/>
              <c:x val="0.37009477688964498"/>
              <c:y val="0.92554019422836264"/>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0" sourceLinked="1"/>
        <c:majorTickMark val="out"/>
        <c:minorTickMark val="none"/>
        <c:tickLblPos val="nextTo"/>
        <c:crossAx val="216220832"/>
        <c:crosses val="autoZero"/>
        <c:crossBetween val="midCat"/>
      </c:valAx>
      <c:valAx>
        <c:axId val="216220832"/>
        <c:scaling>
          <c:orientation val="minMax"/>
          <c:max val="4.5"/>
          <c:min val="0"/>
        </c:scaling>
        <c:delete val="1"/>
        <c:axPos val="l"/>
        <c:title>
          <c:tx>
            <c:rich>
              <a:bodyPr rot="-54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CA" sz="1100"/>
                  <a:t>Impact of Failure</a:t>
                </a:r>
              </a:p>
            </c:rich>
          </c:tx>
          <c:layout>
            <c:manualLayout>
              <c:xMode val="edge"/>
              <c:yMode val="edge"/>
              <c:x val="4.4654920444184544E-2"/>
              <c:y val="0.3573543514309221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0" sourceLinked="1"/>
        <c:majorTickMark val="out"/>
        <c:minorTickMark val="none"/>
        <c:tickLblPos val="nextTo"/>
        <c:crossAx val="216220440"/>
        <c:crosses val="autoZero"/>
        <c:crossBetween val="midCat"/>
      </c:valAx>
      <c:spPr>
        <a:blipFill dpi="0" rotWithShape="1">
          <a:blip xmlns:r="http://schemas.openxmlformats.org/officeDocument/2006/relationships" r:embed="rId3"/>
          <a:srcRect/>
          <a:stretch>
            <a:fillRect/>
          </a:stretch>
        </a:blip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Sample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0672962996868621E-2"/>
          <c:y val="0.12592736680989117"/>
          <c:w val="0.65176203860235782"/>
          <c:h val="0.78963860340612146"/>
        </c:manualLayout>
      </c:layout>
      <c:scatterChart>
        <c:scatterStyle val="lineMarker"/>
        <c:varyColors val="0"/>
        <c:ser>
          <c:idx val="0"/>
          <c:order val="0"/>
          <c:tx>
            <c:v>TOP RIGHT</c:v>
          </c:tx>
          <c:spPr>
            <a:ln w="25400" cap="rnd">
              <a:noFill/>
              <a:round/>
            </a:ln>
            <a:effectLst/>
          </c:spPr>
          <c:marker>
            <c:symbol val="circle"/>
            <c:size val="6"/>
            <c:spPr>
              <a:solidFill>
                <a:schemeClr val="accent6">
                  <a:lumMod val="75000"/>
                </a:schemeClr>
              </a:solidFill>
              <a:ln w="9525">
                <a:noFill/>
              </a:ln>
              <a:effectLst/>
            </c:spPr>
          </c:marker>
          <c:dLbls>
            <c:dLbl>
              <c:idx val="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0-A793-4636-9DF0-9369CD51040E}"/>
                </c:ext>
                <c:ext xmlns:c15="http://schemas.microsoft.com/office/drawing/2012/chart" uri="{CE6537A1-D6FC-4f65-9D91-7224C49458BB}"/>
              </c:extLst>
            </c:dLbl>
            <c:dLbl>
              <c:idx val="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1-A793-4636-9DF0-9369CD51040E}"/>
                </c:ext>
                <c:ext xmlns:c15="http://schemas.microsoft.com/office/drawing/2012/chart" uri="{CE6537A1-D6FC-4f65-9D91-7224C49458BB}"/>
              </c:extLst>
            </c:dLbl>
            <c:dLbl>
              <c:idx val="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2-A793-4636-9DF0-9369CD51040E}"/>
                </c:ext>
                <c:ext xmlns:c15="http://schemas.microsoft.com/office/drawing/2012/chart" uri="{CE6537A1-D6FC-4f65-9D91-7224C49458BB}"/>
              </c:extLst>
            </c:dLbl>
            <c:dLbl>
              <c:idx val="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3-A793-4636-9DF0-9369CD51040E}"/>
                </c:ext>
                <c:ext xmlns:c15="http://schemas.microsoft.com/office/drawing/2012/chart" uri="{CE6537A1-D6FC-4f65-9D91-7224C49458BB}"/>
              </c:extLst>
            </c:dLbl>
            <c:dLbl>
              <c:idx val="4"/>
              <c:tx>
                <c:rich>
                  <a:bodyPr/>
                  <a:lstStyle/>
                  <a:p>
                    <a:fld id="{4BF3C4F3-383E-4EE0-BCE4-E07246315179}" type="CELLRANGE">
                      <a:rPr lang="en-US"/>
                      <a:pPr/>
                      <a:t>[CELLRANGE]</a:t>
                    </a:fld>
                    <a:endParaRPr lang="en-CA"/>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4-A793-4636-9DF0-9369CD51040E}"/>
                </c:ext>
                <c:ext xmlns:c15="http://schemas.microsoft.com/office/drawing/2012/chart" uri="{CE6537A1-D6FC-4f65-9D91-7224C49458BB}">
                  <c15:dlblFieldTable/>
                  <c15:showDataLabelsRange val="1"/>
                </c:ext>
              </c:extLst>
            </c:dLbl>
            <c:dLbl>
              <c:idx val="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5-A793-4636-9DF0-9369CD51040E}"/>
                </c:ext>
                <c:ext xmlns:c15="http://schemas.microsoft.com/office/drawing/2012/chart" uri="{CE6537A1-D6FC-4f65-9D91-7224C49458BB}"/>
              </c:extLst>
            </c:dLbl>
            <c:dLbl>
              <c:idx val="6"/>
              <c:tx>
                <c:rich>
                  <a:bodyPr/>
                  <a:lstStyle/>
                  <a:p>
                    <a:fld id="{EEC521C6-93C4-4142-BEC3-FCEC74FA029B}"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7-A793-4636-9DF0-9369CD51040E}"/>
                </c:ext>
                <c:ext xmlns:c15="http://schemas.microsoft.com/office/drawing/2012/chart" uri="{CE6537A1-D6FC-4f65-9D91-7224C49458BB}"/>
              </c:extLst>
            </c:dLbl>
            <c:dLbl>
              <c:idx val="8"/>
              <c:tx>
                <c:rich>
                  <a:bodyPr/>
                  <a:lstStyle/>
                  <a:p>
                    <a:fld id="{E6FC6917-B7E4-40A2-B255-2F373779CED1}"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9"/>
              <c:tx>
                <c:rich>
                  <a:bodyPr/>
                  <a:lstStyle/>
                  <a:p>
                    <a:fld id="{B894764E-9243-421A-B512-224B07157D9A}"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A-A793-4636-9DF0-9369CD51040E}"/>
                </c:ext>
                <c:ext xmlns:c15="http://schemas.microsoft.com/office/drawing/2012/chart" uri="{CE6537A1-D6FC-4f65-9D91-7224C49458BB}"/>
              </c:extLst>
            </c:dLbl>
            <c:dLbl>
              <c:idx val="1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B-A793-4636-9DF0-9369CD51040E}"/>
                </c:ext>
                <c:ext xmlns:c15="http://schemas.microsoft.com/office/drawing/2012/chart" uri="{CE6537A1-D6FC-4f65-9D91-7224C49458BB}"/>
              </c:extLst>
            </c:dLbl>
            <c:dLbl>
              <c:idx val="1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C-A793-4636-9DF0-9369CD51040E}"/>
                </c:ext>
                <c:ext xmlns:c15="http://schemas.microsoft.com/office/drawing/2012/chart" uri="{CE6537A1-D6FC-4f65-9D91-7224C49458BB}"/>
              </c:extLst>
            </c:dLbl>
            <c:dLbl>
              <c:idx val="13"/>
              <c:tx>
                <c:rich>
                  <a:bodyPr/>
                  <a:lstStyle/>
                  <a:p>
                    <a:fld id="{EBCF3C33-C802-4051-9DE5-BCAE03DCDFD4}"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E-A793-4636-9DF0-9369CD51040E}"/>
                </c:ext>
                <c:ext xmlns:c15="http://schemas.microsoft.com/office/drawing/2012/chart" uri="{CE6537A1-D6FC-4f65-9D91-7224C49458BB}"/>
              </c:extLst>
            </c:dLbl>
            <c:dLbl>
              <c:idx val="1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F-A793-4636-9DF0-9369CD51040E}"/>
                </c:ext>
                <c:ext xmlns:c15="http://schemas.microsoft.com/office/drawing/2012/chart" uri="{CE6537A1-D6FC-4f65-9D91-7224C49458BB}"/>
              </c:extLst>
            </c:dLbl>
            <c:dLbl>
              <c:idx val="1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0-A793-4636-9DF0-9369CD51040E}"/>
                </c:ext>
                <c:ext xmlns:c15="http://schemas.microsoft.com/office/drawing/2012/chart" uri="{CE6537A1-D6FC-4f65-9D91-7224C49458BB}"/>
              </c:extLst>
            </c:dLbl>
            <c:dLbl>
              <c:idx val="1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1-A793-4636-9DF0-9369CD51040E}"/>
                </c:ext>
                <c:ext xmlns:c15="http://schemas.microsoft.com/office/drawing/2012/chart" uri="{CE6537A1-D6FC-4f65-9D91-7224C49458BB}"/>
              </c:extLst>
            </c:dLbl>
            <c:dLbl>
              <c:idx val="1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2-A793-4636-9DF0-9369CD51040E}"/>
                </c:ext>
                <c:ext xmlns:c15="http://schemas.microsoft.com/office/drawing/2012/chart" uri="{CE6537A1-D6FC-4f65-9D91-7224C49458BB}"/>
              </c:extLst>
            </c:dLbl>
            <c:dLbl>
              <c:idx val="19"/>
              <c:tx>
                <c:rich>
                  <a:bodyPr/>
                  <a:lstStyle/>
                  <a:p>
                    <a:fld id="{D07BDFFF-6357-4DB3-B508-C82FB0ED30B2}"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4-A793-4636-9DF0-9369CD51040E}"/>
                </c:ext>
                <c:ext xmlns:c15="http://schemas.microsoft.com/office/drawing/2012/chart" uri="{CE6537A1-D6FC-4f65-9D91-7224C49458BB}"/>
              </c:extLst>
            </c:dLbl>
            <c:dLbl>
              <c:idx val="21"/>
              <c:tx>
                <c:rich>
                  <a:bodyPr/>
                  <a:lstStyle/>
                  <a:p>
                    <a:fld id="{69B21652-68E2-42B7-AB94-8F9F034B2CAB}"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6-A793-4636-9DF0-9369CD51040E}"/>
                </c:ext>
                <c:ext xmlns:c15="http://schemas.microsoft.com/office/drawing/2012/chart" uri="{CE6537A1-D6FC-4f65-9D91-7224C49458BB}"/>
              </c:extLst>
            </c:dLbl>
            <c:dLbl>
              <c:idx val="2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7-A793-4636-9DF0-9369CD51040E}"/>
                </c:ext>
                <c:ext xmlns:c15="http://schemas.microsoft.com/office/drawing/2012/chart" uri="{CE6537A1-D6FC-4f65-9D91-7224C49458BB}"/>
              </c:extLst>
            </c:dLbl>
            <c:dLbl>
              <c:idx val="24"/>
              <c:tx>
                <c:rich>
                  <a:bodyPr/>
                  <a:lstStyle/>
                  <a:p>
                    <a:fld id="{5B1C7297-B5FA-47D9-B14E-510B870DA10A}"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5"/>
              <c:tx>
                <c:rich>
                  <a:bodyPr/>
                  <a:lstStyle/>
                  <a:p>
                    <a:fld id="{40C99777-7333-4895-B751-5797437395BF}"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A-A793-4636-9DF0-9369CD51040E}"/>
                </c:ext>
                <c:ext xmlns:c15="http://schemas.microsoft.com/office/drawing/2012/chart" uri="{CE6537A1-D6FC-4f65-9D91-7224C49458BB}"/>
              </c:extLst>
            </c:dLbl>
            <c:dLbl>
              <c:idx val="27"/>
              <c:tx>
                <c:rich>
                  <a:bodyPr/>
                  <a:lstStyle/>
                  <a:p>
                    <a:fld id="{A59B19E1-9BEA-45BA-8988-426443A6EABB}"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C-A793-4636-9DF0-9369CD51040E}"/>
                </c:ext>
                <c:ext xmlns:c15="http://schemas.microsoft.com/office/drawing/2012/chart" uri="{CE6537A1-D6FC-4f65-9D91-7224C49458BB}"/>
              </c:extLst>
            </c:dLbl>
            <c:dLbl>
              <c:idx val="29"/>
              <c:tx>
                <c:rich>
                  <a:bodyPr/>
                  <a:lstStyle/>
                  <a:p>
                    <a:fld id="{2F03E828-B811-44CB-A02E-06E34058BBB1}"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E-A793-4636-9DF0-9369CD51040E}"/>
                </c:ext>
                <c:ext xmlns:c15="http://schemas.microsoft.com/office/drawing/2012/chart" uri="{CE6537A1-D6FC-4f65-9D91-7224C49458BB}"/>
              </c:extLst>
            </c:dLbl>
            <c:dLbl>
              <c:idx val="3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F-A793-4636-9DF0-9369CD51040E}"/>
                </c:ext>
                <c:ext xmlns:c15="http://schemas.microsoft.com/office/drawing/2012/chart" uri="{CE6537A1-D6FC-4f65-9D91-7224C49458BB}"/>
              </c:extLst>
            </c:dLbl>
            <c:dLbl>
              <c:idx val="3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0-A793-4636-9DF0-9369CD51040E}"/>
                </c:ext>
                <c:ext xmlns:c15="http://schemas.microsoft.com/office/drawing/2012/chart" uri="{CE6537A1-D6FC-4f65-9D91-7224C49458BB}"/>
              </c:extLst>
            </c:dLbl>
            <c:dLbl>
              <c:idx val="3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1-A793-4636-9DF0-9369CD51040E}"/>
                </c:ext>
                <c:ext xmlns:c15="http://schemas.microsoft.com/office/drawing/2012/chart" uri="{CE6537A1-D6FC-4f65-9D91-7224C49458BB}"/>
              </c:extLst>
            </c:dLbl>
            <c:dLbl>
              <c:idx val="3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2-A793-4636-9DF0-9369CD51040E}"/>
                </c:ext>
                <c:ext xmlns:c15="http://schemas.microsoft.com/office/drawing/2012/chart" uri="{CE6537A1-D6FC-4f65-9D91-7224C49458BB}"/>
              </c:extLst>
            </c:dLbl>
            <c:dLbl>
              <c:idx val="3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3-A793-4636-9DF0-9369CD51040E}"/>
                </c:ext>
                <c:ext xmlns:c15="http://schemas.microsoft.com/office/drawing/2012/chart" uri="{CE6537A1-D6FC-4f65-9D91-7224C49458BB}"/>
              </c:extLst>
            </c:dLbl>
            <c:dLbl>
              <c:idx val="3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4-A793-4636-9DF0-9369CD51040E}"/>
                </c:ext>
                <c:ext xmlns:c15="http://schemas.microsoft.com/office/drawing/2012/chart" uri="{CE6537A1-D6FC-4f65-9D91-7224C49458BB}"/>
              </c:extLst>
            </c:dLbl>
            <c:dLbl>
              <c:idx val="3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5-A793-4636-9DF0-9369CD51040E}"/>
                </c:ext>
                <c:ext xmlns:c15="http://schemas.microsoft.com/office/drawing/2012/chart" uri="{CE6537A1-D6FC-4f65-9D91-7224C49458BB}"/>
              </c:extLst>
            </c:dLbl>
            <c:dLbl>
              <c:idx val="3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6-A793-4636-9DF0-9369CD51040E}"/>
                </c:ext>
                <c:ext xmlns:c15="http://schemas.microsoft.com/office/drawing/2012/chart" uri="{CE6537A1-D6FC-4f65-9D91-7224C49458BB}"/>
              </c:extLst>
            </c:dLbl>
            <c:dLbl>
              <c:idx val="3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7-A793-4636-9DF0-9369CD51040E}"/>
                </c:ext>
                <c:ext xmlns:c15="http://schemas.microsoft.com/office/drawing/2012/chart" uri="{CE6537A1-D6FC-4f65-9D91-7224C49458BB}"/>
              </c:extLst>
            </c:dLbl>
            <c:dLbl>
              <c:idx val="40"/>
              <c:tx>
                <c:rich>
                  <a:bodyPr/>
                  <a:lstStyle/>
                  <a:p>
                    <a:fld id="{3E4B76A4-1EA7-4A44-B301-12516A8DC6D0}"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9-A793-4636-9DF0-9369CD51040E}"/>
                </c:ext>
                <c:ext xmlns:c15="http://schemas.microsoft.com/office/drawing/2012/chart" uri="{CE6537A1-D6FC-4f65-9D91-7224C49458BB}"/>
              </c:extLst>
            </c:dLbl>
            <c:dLbl>
              <c:idx val="4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A-A793-4636-9DF0-9369CD51040E}"/>
                </c:ext>
                <c:ext xmlns:c15="http://schemas.microsoft.com/office/drawing/2012/chart" uri="{CE6537A1-D6FC-4f65-9D91-7224C49458BB}"/>
              </c:extLst>
            </c:dLbl>
            <c:dLbl>
              <c:idx val="4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B-A793-4636-9DF0-9369CD51040E}"/>
                </c:ext>
                <c:ext xmlns:c15="http://schemas.microsoft.com/office/drawing/2012/chart" uri="{CE6537A1-D6FC-4f65-9D91-7224C49458BB}"/>
              </c:extLst>
            </c:dLbl>
            <c:dLbl>
              <c:idx val="4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C-A793-4636-9DF0-9369CD51040E}"/>
                </c:ext>
                <c:ext xmlns:c15="http://schemas.microsoft.com/office/drawing/2012/chart" uri="{CE6537A1-D6FC-4f65-9D91-7224C49458BB}"/>
              </c:extLst>
            </c:dLbl>
            <c:dLbl>
              <c:idx val="4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D-A793-4636-9DF0-9369CD51040E}"/>
                </c:ext>
                <c:ext xmlns:c15="http://schemas.microsoft.com/office/drawing/2012/chart" uri="{CE6537A1-D6FC-4f65-9D91-7224C49458BB}"/>
              </c:extLst>
            </c:dLbl>
            <c:dLbl>
              <c:idx val="4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E-A793-4636-9DF0-9369CD51040E}"/>
                </c:ext>
                <c:ext xmlns:c15="http://schemas.microsoft.com/office/drawing/2012/chart" uri="{CE6537A1-D6FC-4f65-9D91-7224C49458BB}"/>
              </c:extLst>
            </c:dLbl>
            <c:dLbl>
              <c:idx val="4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2F-A793-4636-9DF0-9369CD51040E}"/>
                </c:ext>
                <c:ext xmlns:c15="http://schemas.microsoft.com/office/drawing/2012/chart" uri="{CE6537A1-D6FC-4f65-9D91-7224C49458BB}"/>
              </c:extLst>
            </c:dLbl>
            <c:dLbl>
              <c:idx val="4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0-A793-4636-9DF0-9369CD51040E}"/>
                </c:ext>
                <c:ext xmlns:c15="http://schemas.microsoft.com/office/drawing/2012/chart" uri="{CE6537A1-D6FC-4f65-9D91-7224C49458BB}"/>
              </c:extLst>
            </c:dLbl>
            <c:dLbl>
              <c:idx val="49"/>
              <c:tx>
                <c:rich>
                  <a:bodyPr/>
                  <a:lstStyle/>
                  <a:p>
                    <a:fld id="{CF6158F7-C525-4E54-B9E3-83DA66BF7439}"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xmlns:c16r2="http://schemas.microsoft.com/office/drawing/2015/06/char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'2x2 Grid Output'!$H$18:$H$67</c:f>
              <c:numCache>
                <c:formatCode>General</c:formatCode>
                <c:ptCount val="50"/>
                <c:pt idx="0">
                  <c:v>#N/A</c:v>
                </c:pt>
                <c:pt idx="1">
                  <c:v>#N/A</c:v>
                </c:pt>
                <c:pt idx="2">
                  <c:v>#N/A</c:v>
                </c:pt>
                <c:pt idx="3">
                  <c:v>#N/A</c:v>
                </c:pt>
                <c:pt idx="4">
                  <c:v>5</c:v>
                </c:pt>
                <c:pt idx="5">
                  <c:v>#N/A</c:v>
                </c:pt>
                <c:pt idx="6">
                  <c:v>7</c:v>
                </c:pt>
                <c:pt idx="7">
                  <c:v>#N/A</c:v>
                </c:pt>
                <c:pt idx="8">
                  <c:v>6</c:v>
                </c:pt>
                <c:pt idx="9">
                  <c:v>4</c:v>
                </c:pt>
                <c:pt idx="10">
                  <c:v>#N/A</c:v>
                </c:pt>
                <c:pt idx="11">
                  <c:v>#N/A</c:v>
                </c:pt>
                <c:pt idx="12">
                  <c:v>#N/A</c:v>
                </c:pt>
                <c:pt idx="13">
                  <c:v>7</c:v>
                </c:pt>
                <c:pt idx="14">
                  <c:v>#N/A</c:v>
                </c:pt>
                <c:pt idx="15">
                  <c:v>#N/A</c:v>
                </c:pt>
                <c:pt idx="16">
                  <c:v>#N/A</c:v>
                </c:pt>
                <c:pt idx="17">
                  <c:v>#N/A</c:v>
                </c:pt>
                <c:pt idx="18">
                  <c:v>#N/A</c:v>
                </c:pt>
                <c:pt idx="19">
                  <c:v>6</c:v>
                </c:pt>
                <c:pt idx="20">
                  <c:v>#N/A</c:v>
                </c:pt>
                <c:pt idx="21">
                  <c:v>8</c:v>
                </c:pt>
                <c:pt idx="22">
                  <c:v>#N/A</c:v>
                </c:pt>
                <c:pt idx="23">
                  <c:v>#N/A</c:v>
                </c:pt>
                <c:pt idx="24">
                  <c:v>7</c:v>
                </c:pt>
                <c:pt idx="25">
                  <c:v>5</c:v>
                </c:pt>
                <c:pt idx="26">
                  <c:v>#N/A</c:v>
                </c:pt>
                <c:pt idx="27">
                  <c:v>7</c:v>
                </c:pt>
                <c:pt idx="28">
                  <c:v>#N/A</c:v>
                </c:pt>
                <c:pt idx="29">
                  <c:v>8</c:v>
                </c:pt>
                <c:pt idx="30">
                  <c:v>#N/A</c:v>
                </c:pt>
                <c:pt idx="31">
                  <c:v>#N/A</c:v>
                </c:pt>
                <c:pt idx="32">
                  <c:v>#N/A</c:v>
                </c:pt>
                <c:pt idx="33">
                  <c:v>#N/A</c:v>
                </c:pt>
                <c:pt idx="34">
                  <c:v>#N/A</c:v>
                </c:pt>
                <c:pt idx="35">
                  <c:v>#N/A</c:v>
                </c:pt>
                <c:pt idx="36">
                  <c:v>#N/A</c:v>
                </c:pt>
                <c:pt idx="37">
                  <c:v>#N/A</c:v>
                </c:pt>
                <c:pt idx="38">
                  <c:v>#N/A</c:v>
                </c:pt>
                <c:pt idx="39">
                  <c:v>#N/A</c:v>
                </c:pt>
                <c:pt idx="40">
                  <c:v>8</c:v>
                </c:pt>
                <c:pt idx="41">
                  <c:v>#N/A</c:v>
                </c:pt>
                <c:pt idx="42">
                  <c:v>#N/A</c:v>
                </c:pt>
                <c:pt idx="43">
                  <c:v>#N/A</c:v>
                </c:pt>
                <c:pt idx="44">
                  <c:v>#N/A</c:v>
                </c:pt>
                <c:pt idx="45">
                  <c:v>#N/A</c:v>
                </c:pt>
                <c:pt idx="46">
                  <c:v>#N/A</c:v>
                </c:pt>
                <c:pt idx="47">
                  <c:v>#N/A</c:v>
                </c:pt>
                <c:pt idx="48">
                  <c:v>#N/A</c:v>
                </c:pt>
                <c:pt idx="49">
                  <c:v>4</c:v>
                </c:pt>
              </c:numCache>
            </c:numRef>
          </c:xVal>
          <c:yVal>
            <c:numRef>
              <c:f>'2x2 Grid Output'!$I$18:$I$67</c:f>
              <c:numCache>
                <c:formatCode>General</c:formatCode>
                <c:ptCount val="50"/>
                <c:pt idx="0">
                  <c:v>#N/A</c:v>
                </c:pt>
                <c:pt idx="1">
                  <c:v>#N/A</c:v>
                </c:pt>
                <c:pt idx="2">
                  <c:v>#N/A</c:v>
                </c:pt>
                <c:pt idx="3">
                  <c:v>#N/A</c:v>
                </c:pt>
                <c:pt idx="4">
                  <c:v>4</c:v>
                </c:pt>
                <c:pt idx="5">
                  <c:v>#N/A</c:v>
                </c:pt>
                <c:pt idx="6">
                  <c:v>4</c:v>
                </c:pt>
                <c:pt idx="7">
                  <c:v>#N/A</c:v>
                </c:pt>
                <c:pt idx="8">
                  <c:v>4</c:v>
                </c:pt>
                <c:pt idx="9">
                  <c:v>3</c:v>
                </c:pt>
                <c:pt idx="10">
                  <c:v>#N/A</c:v>
                </c:pt>
                <c:pt idx="11">
                  <c:v>#N/A</c:v>
                </c:pt>
                <c:pt idx="12">
                  <c:v>#N/A</c:v>
                </c:pt>
                <c:pt idx="13">
                  <c:v>6</c:v>
                </c:pt>
                <c:pt idx="14">
                  <c:v>#N/A</c:v>
                </c:pt>
                <c:pt idx="15">
                  <c:v>#N/A</c:v>
                </c:pt>
                <c:pt idx="16">
                  <c:v>#N/A</c:v>
                </c:pt>
                <c:pt idx="17">
                  <c:v>#N/A</c:v>
                </c:pt>
                <c:pt idx="18">
                  <c:v>#N/A</c:v>
                </c:pt>
                <c:pt idx="19">
                  <c:v>4</c:v>
                </c:pt>
                <c:pt idx="20">
                  <c:v>#N/A</c:v>
                </c:pt>
                <c:pt idx="21">
                  <c:v>3</c:v>
                </c:pt>
                <c:pt idx="22">
                  <c:v>#N/A</c:v>
                </c:pt>
                <c:pt idx="23">
                  <c:v>#N/A</c:v>
                </c:pt>
                <c:pt idx="24">
                  <c:v>5</c:v>
                </c:pt>
                <c:pt idx="25">
                  <c:v>3</c:v>
                </c:pt>
                <c:pt idx="26">
                  <c:v>#N/A</c:v>
                </c:pt>
                <c:pt idx="27">
                  <c:v>6</c:v>
                </c:pt>
                <c:pt idx="28">
                  <c:v>#N/A</c:v>
                </c:pt>
                <c:pt idx="29">
                  <c:v>3</c:v>
                </c:pt>
                <c:pt idx="30">
                  <c:v>#N/A</c:v>
                </c:pt>
                <c:pt idx="31">
                  <c:v>#N/A</c:v>
                </c:pt>
                <c:pt idx="32">
                  <c:v>#N/A</c:v>
                </c:pt>
                <c:pt idx="33">
                  <c:v>#N/A</c:v>
                </c:pt>
                <c:pt idx="34">
                  <c:v>#N/A</c:v>
                </c:pt>
                <c:pt idx="35">
                  <c:v>#N/A</c:v>
                </c:pt>
                <c:pt idx="36">
                  <c:v>#N/A</c:v>
                </c:pt>
                <c:pt idx="37">
                  <c:v>#N/A</c:v>
                </c:pt>
                <c:pt idx="38">
                  <c:v>#N/A</c:v>
                </c:pt>
                <c:pt idx="39">
                  <c:v>#N/A</c:v>
                </c:pt>
                <c:pt idx="40">
                  <c:v>6</c:v>
                </c:pt>
                <c:pt idx="41">
                  <c:v>#N/A</c:v>
                </c:pt>
                <c:pt idx="42">
                  <c:v>#N/A</c:v>
                </c:pt>
                <c:pt idx="43">
                  <c:v>#N/A</c:v>
                </c:pt>
                <c:pt idx="44">
                  <c:v>#N/A</c:v>
                </c:pt>
                <c:pt idx="45">
                  <c:v>#N/A</c:v>
                </c:pt>
                <c:pt idx="46">
                  <c:v>#N/A</c:v>
                </c:pt>
                <c:pt idx="47">
                  <c:v>#N/A</c:v>
                </c:pt>
                <c:pt idx="48">
                  <c:v>#N/A</c:v>
                </c:pt>
                <c:pt idx="49">
                  <c:v>4</c:v>
                </c:pt>
              </c:numCache>
            </c:numRef>
          </c:yVal>
          <c:smooth val="0"/>
          <c:extLst xmlns:c16r2="http://schemas.microsoft.com/office/drawing/2015/06/chart">
            <c:ext xmlns:c16="http://schemas.microsoft.com/office/drawing/2014/chart" uri="{C3380CC4-5D6E-409C-BE32-E72D297353CC}">
              <c16:uniqueId val="{00000032-A793-4636-9DF0-9369CD51040E}"/>
            </c:ext>
            <c:ext xmlns:c15="http://schemas.microsoft.com/office/drawing/2012/chart" uri="{02D57815-91ED-43cb-92C2-25804820EDAC}">
              <c15:datalabelsRange>
                <c15:f>'2x2 Grid Output'!$B$18:$B$67</c15:f>
                <c15:dlblRange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15:dlblRangeCache>
              </c15:datalabelsRange>
            </c:ext>
          </c:extLst>
        </c:ser>
        <c:ser>
          <c:idx val="1"/>
          <c:order val="1"/>
          <c:tx>
            <c:v>BOTTOM RIGHT</c:v>
          </c:tx>
          <c:spPr>
            <a:ln w="25400" cap="rnd">
              <a:noFill/>
              <a:round/>
            </a:ln>
            <a:effectLst/>
          </c:spPr>
          <c:marker>
            <c:symbol val="circle"/>
            <c:size val="5"/>
            <c:spPr>
              <a:solidFill>
                <a:schemeClr val="accent4">
                  <a:lumMod val="75000"/>
                </a:schemeClr>
              </a:solidFill>
              <a:ln w="9525">
                <a:noFill/>
              </a:ln>
              <a:effectLst/>
            </c:spPr>
          </c:marker>
          <c:dLbls>
            <c:dLbl>
              <c:idx val="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3-A793-4636-9DF0-9369CD51040E}"/>
                </c:ext>
                <c:ext xmlns:c15="http://schemas.microsoft.com/office/drawing/2012/chart" uri="{CE6537A1-D6FC-4f65-9D91-7224C49458BB}"/>
              </c:extLst>
            </c:dLbl>
            <c:dLbl>
              <c:idx val="1"/>
              <c:tx>
                <c:rich>
                  <a:bodyPr/>
                  <a:lstStyle/>
                  <a:p>
                    <a:fld id="{80870100-910D-4F27-B17B-AD02520C0CED}" type="CELLRANGE">
                      <a:rPr lang="en-US"/>
                      <a:pPr/>
                      <a:t>[CELLRANGE]</a:t>
                    </a:fld>
                    <a:endParaRPr lang="en-CA"/>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4-A793-4636-9DF0-9369CD51040E}"/>
                </c:ext>
                <c:ext xmlns:c15="http://schemas.microsoft.com/office/drawing/2012/chart" uri="{CE6537A1-D6FC-4f65-9D91-7224C49458BB}">
                  <c15:dlblFieldTable/>
                  <c15:showDataLabelsRange val="1"/>
                </c:ext>
              </c:extLst>
            </c:dLbl>
            <c:dLbl>
              <c:idx val="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5-A793-4636-9DF0-9369CD51040E}"/>
                </c:ext>
                <c:ext xmlns:c15="http://schemas.microsoft.com/office/drawing/2012/chart" uri="{CE6537A1-D6FC-4f65-9D91-7224C49458BB}"/>
              </c:extLst>
            </c:dLbl>
            <c:dLbl>
              <c:idx val="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6-A793-4636-9DF0-9369CD51040E}"/>
                </c:ext>
                <c:ext xmlns:c15="http://schemas.microsoft.com/office/drawing/2012/chart" uri="{CE6537A1-D6FC-4f65-9D91-7224C49458BB}"/>
              </c:extLst>
            </c:dLbl>
            <c:dLbl>
              <c:idx val="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7-A793-4636-9DF0-9369CD51040E}"/>
                </c:ext>
                <c:ext xmlns:c15="http://schemas.microsoft.com/office/drawing/2012/chart" uri="{CE6537A1-D6FC-4f65-9D91-7224C49458BB}"/>
              </c:extLst>
            </c:dLbl>
            <c:dLbl>
              <c:idx val="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8-A793-4636-9DF0-9369CD51040E}"/>
                </c:ext>
                <c:ext xmlns:c15="http://schemas.microsoft.com/office/drawing/2012/chart" uri="{CE6537A1-D6FC-4f65-9D91-7224C49458BB}"/>
              </c:extLst>
            </c:dLbl>
            <c:dLbl>
              <c:idx val="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9-A793-4636-9DF0-9369CD51040E}"/>
                </c:ext>
                <c:ext xmlns:c15="http://schemas.microsoft.com/office/drawing/2012/chart" uri="{CE6537A1-D6FC-4f65-9D91-7224C49458BB}"/>
              </c:extLst>
            </c:dLbl>
            <c:dLbl>
              <c:idx val="7"/>
              <c:tx>
                <c:rich>
                  <a:bodyPr/>
                  <a:lstStyle/>
                  <a:p>
                    <a:fld id="{5E6B3A0F-84E4-4CAC-942C-74B2129AAD51}"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B-A793-4636-9DF0-9369CD51040E}"/>
                </c:ext>
                <c:ext xmlns:c15="http://schemas.microsoft.com/office/drawing/2012/chart" uri="{CE6537A1-D6FC-4f65-9D91-7224C49458BB}"/>
              </c:extLst>
            </c:dLbl>
            <c:dLbl>
              <c:idx val="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C-A793-4636-9DF0-9369CD51040E}"/>
                </c:ext>
                <c:ext xmlns:c15="http://schemas.microsoft.com/office/drawing/2012/chart" uri="{CE6537A1-D6FC-4f65-9D91-7224C49458BB}"/>
              </c:extLst>
            </c:dLbl>
            <c:dLbl>
              <c:idx val="1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D-A793-4636-9DF0-9369CD51040E}"/>
                </c:ext>
                <c:ext xmlns:c15="http://schemas.microsoft.com/office/drawing/2012/chart" uri="{CE6537A1-D6FC-4f65-9D91-7224C49458BB}"/>
              </c:extLst>
            </c:dLbl>
            <c:dLbl>
              <c:idx val="1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E-A793-4636-9DF0-9369CD51040E}"/>
                </c:ext>
                <c:ext xmlns:c15="http://schemas.microsoft.com/office/drawing/2012/chart" uri="{CE6537A1-D6FC-4f65-9D91-7224C49458BB}"/>
              </c:extLst>
            </c:dLbl>
            <c:dLbl>
              <c:idx val="1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3F-A793-4636-9DF0-9369CD51040E}"/>
                </c:ext>
                <c:ext xmlns:c15="http://schemas.microsoft.com/office/drawing/2012/chart" uri="{CE6537A1-D6FC-4f65-9D91-7224C49458BB}"/>
              </c:extLst>
            </c:dLbl>
            <c:dLbl>
              <c:idx val="1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0-A793-4636-9DF0-9369CD51040E}"/>
                </c:ext>
                <c:ext xmlns:c15="http://schemas.microsoft.com/office/drawing/2012/chart" uri="{CE6537A1-D6FC-4f65-9D91-7224C49458BB}"/>
              </c:extLst>
            </c:dLbl>
            <c:dLbl>
              <c:idx val="1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1-A793-4636-9DF0-9369CD51040E}"/>
                </c:ext>
                <c:ext xmlns:c15="http://schemas.microsoft.com/office/drawing/2012/chart" uri="{CE6537A1-D6FC-4f65-9D91-7224C49458BB}"/>
              </c:extLst>
            </c:dLbl>
            <c:dLbl>
              <c:idx val="15"/>
              <c:tx>
                <c:rich>
                  <a:bodyPr/>
                  <a:lstStyle/>
                  <a:p>
                    <a:fld id="{98D6AB27-6B2C-4CA6-A4E5-F0984572F2DC}"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3-A793-4636-9DF0-9369CD51040E}"/>
                </c:ext>
                <c:ext xmlns:c15="http://schemas.microsoft.com/office/drawing/2012/chart" uri="{CE6537A1-D6FC-4f65-9D91-7224C49458BB}"/>
              </c:extLst>
            </c:dLbl>
            <c:dLbl>
              <c:idx val="1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4-A793-4636-9DF0-9369CD51040E}"/>
                </c:ext>
                <c:ext xmlns:c15="http://schemas.microsoft.com/office/drawing/2012/chart" uri="{CE6537A1-D6FC-4f65-9D91-7224C49458BB}"/>
              </c:extLst>
            </c:dLbl>
            <c:dLbl>
              <c:idx val="18"/>
              <c:tx>
                <c:rich>
                  <a:bodyPr/>
                  <a:lstStyle/>
                  <a:p>
                    <a:fld id="{3B887338-A7A4-4B98-8F57-64C421DA5CB5}"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6-A793-4636-9DF0-9369CD51040E}"/>
                </c:ext>
                <c:ext xmlns:c15="http://schemas.microsoft.com/office/drawing/2012/chart" uri="{CE6537A1-D6FC-4f65-9D91-7224C49458BB}"/>
              </c:extLst>
            </c:dLbl>
            <c:dLbl>
              <c:idx val="20"/>
              <c:tx>
                <c:rich>
                  <a:bodyPr/>
                  <a:lstStyle/>
                  <a:p>
                    <a:fld id="{1DDE0254-165A-4AFF-9F2A-B849D077166E}"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8-A793-4636-9DF0-9369CD51040E}"/>
                </c:ext>
                <c:ext xmlns:c15="http://schemas.microsoft.com/office/drawing/2012/chart" uri="{CE6537A1-D6FC-4f65-9D91-7224C49458BB}"/>
              </c:extLst>
            </c:dLbl>
            <c:dLbl>
              <c:idx val="22"/>
              <c:tx>
                <c:rich>
                  <a:bodyPr/>
                  <a:lstStyle/>
                  <a:p>
                    <a:fld id="{EA58F97B-2E65-457F-891C-0E699592D3A5}"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3"/>
              <c:tx>
                <c:rich>
                  <a:bodyPr/>
                  <a:lstStyle/>
                  <a:p>
                    <a:fld id="{7AA18F72-FCC9-432C-AD85-B0C182873B0F}"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B-A793-4636-9DF0-9369CD51040E}"/>
                </c:ext>
                <c:ext xmlns:c15="http://schemas.microsoft.com/office/drawing/2012/chart" uri="{CE6537A1-D6FC-4f65-9D91-7224C49458BB}"/>
              </c:extLst>
            </c:dLbl>
            <c:dLbl>
              <c:idx val="2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C-A793-4636-9DF0-9369CD51040E}"/>
                </c:ext>
                <c:ext xmlns:c15="http://schemas.microsoft.com/office/drawing/2012/chart" uri="{CE6537A1-D6FC-4f65-9D91-7224C49458BB}"/>
              </c:extLst>
            </c:dLbl>
            <c:dLbl>
              <c:idx val="26"/>
              <c:tx>
                <c:rich>
                  <a:bodyPr/>
                  <a:lstStyle/>
                  <a:p>
                    <a:fld id="{14771BD3-8237-4B8A-B470-204204B35264}"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4E-A793-4636-9DF0-9369CD51040E}"/>
                </c:ext>
                <c:ext xmlns:c15="http://schemas.microsoft.com/office/drawing/2012/chart" uri="{CE6537A1-D6FC-4f65-9D91-7224C49458BB}"/>
              </c:extLst>
            </c:dLbl>
            <c:dLbl>
              <c:idx val="28"/>
              <c:tx>
                <c:rich>
                  <a:bodyPr/>
                  <a:lstStyle/>
                  <a:p>
                    <a:fld id="{D099697E-F634-4312-8251-EA9ECC7BC85C}"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0-A793-4636-9DF0-9369CD51040E}"/>
                </c:ext>
                <c:ext xmlns:c15="http://schemas.microsoft.com/office/drawing/2012/chart" uri="{CE6537A1-D6FC-4f65-9D91-7224C49458BB}"/>
              </c:extLst>
            </c:dLbl>
            <c:dLbl>
              <c:idx val="3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1-A793-4636-9DF0-9369CD51040E}"/>
                </c:ext>
                <c:ext xmlns:c15="http://schemas.microsoft.com/office/drawing/2012/chart" uri="{CE6537A1-D6FC-4f65-9D91-7224C49458BB}"/>
              </c:extLst>
            </c:dLbl>
            <c:dLbl>
              <c:idx val="31"/>
              <c:tx>
                <c:rich>
                  <a:bodyPr/>
                  <a:lstStyle/>
                  <a:p>
                    <a:fld id="{B8118E94-B36A-4C08-9F9B-B3B14C9C8956}"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3-A793-4636-9DF0-9369CD51040E}"/>
                </c:ext>
                <c:ext xmlns:c15="http://schemas.microsoft.com/office/drawing/2012/chart" uri="{CE6537A1-D6FC-4f65-9D91-7224C49458BB}"/>
              </c:extLst>
            </c:dLbl>
            <c:dLbl>
              <c:idx val="3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4-A793-4636-9DF0-9369CD51040E}"/>
                </c:ext>
                <c:ext xmlns:c15="http://schemas.microsoft.com/office/drawing/2012/chart" uri="{CE6537A1-D6FC-4f65-9D91-7224C49458BB}"/>
              </c:extLst>
            </c:dLbl>
            <c:dLbl>
              <c:idx val="34"/>
              <c:tx>
                <c:rich>
                  <a:bodyPr/>
                  <a:lstStyle/>
                  <a:p>
                    <a:fld id="{E9FCD3DC-185F-481C-AC20-69A75074545E}"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6-A793-4636-9DF0-9369CD51040E}"/>
                </c:ext>
                <c:ext xmlns:c15="http://schemas.microsoft.com/office/drawing/2012/chart" uri="{CE6537A1-D6FC-4f65-9D91-7224C49458BB}"/>
              </c:extLst>
            </c:dLbl>
            <c:dLbl>
              <c:idx val="3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7-A793-4636-9DF0-9369CD51040E}"/>
                </c:ext>
                <c:ext xmlns:c15="http://schemas.microsoft.com/office/drawing/2012/chart" uri="{CE6537A1-D6FC-4f65-9D91-7224C49458BB}"/>
              </c:extLst>
            </c:dLbl>
            <c:dLbl>
              <c:idx val="37"/>
              <c:tx>
                <c:rich>
                  <a:bodyPr/>
                  <a:lstStyle/>
                  <a:p>
                    <a:fld id="{B124FAB1-D77A-4BF7-85F0-304A71AA5087}"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8"/>
              <c:tx>
                <c:rich>
                  <a:bodyPr/>
                  <a:lstStyle/>
                  <a:p>
                    <a:fld id="{420F4B36-2547-4DC1-AB59-9E6EC42EB9AD}"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9"/>
              <c:tx>
                <c:rich>
                  <a:bodyPr/>
                  <a:lstStyle/>
                  <a:p>
                    <a:fld id="{5DEBB2E6-CF03-4AC2-92E1-7B59F37E887A}"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B-A793-4636-9DF0-9369CD51040E}"/>
                </c:ext>
                <c:ext xmlns:c15="http://schemas.microsoft.com/office/drawing/2012/chart" uri="{CE6537A1-D6FC-4f65-9D91-7224C49458BB}"/>
              </c:extLst>
            </c:dLbl>
            <c:dLbl>
              <c:idx val="4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C-A793-4636-9DF0-9369CD51040E}"/>
                </c:ext>
                <c:ext xmlns:c15="http://schemas.microsoft.com/office/drawing/2012/chart" uri="{CE6537A1-D6FC-4f65-9D91-7224C49458BB}"/>
              </c:extLst>
            </c:dLbl>
            <c:dLbl>
              <c:idx val="4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D-A793-4636-9DF0-9369CD51040E}"/>
                </c:ext>
                <c:ext xmlns:c15="http://schemas.microsoft.com/office/drawing/2012/chart" uri="{CE6537A1-D6FC-4f65-9D91-7224C49458BB}"/>
              </c:extLst>
            </c:dLbl>
            <c:dLbl>
              <c:idx val="4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5E-A793-4636-9DF0-9369CD51040E}"/>
                </c:ext>
                <c:ext xmlns:c15="http://schemas.microsoft.com/office/drawing/2012/chart" uri="{CE6537A1-D6FC-4f65-9D91-7224C49458BB}"/>
              </c:extLst>
            </c:dLbl>
            <c:dLbl>
              <c:idx val="44"/>
              <c:tx>
                <c:rich>
                  <a:bodyPr/>
                  <a:lstStyle/>
                  <a:p>
                    <a:fld id="{9F619F78-1A42-47DD-9818-87DE3CE505F4}"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5"/>
              <c:tx>
                <c:rich>
                  <a:bodyPr/>
                  <a:lstStyle/>
                  <a:p>
                    <a:fld id="{6A6173A1-2288-4FBE-8BF1-9DA0717826F7}"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6"/>
              <c:tx>
                <c:rich>
                  <a:bodyPr/>
                  <a:lstStyle/>
                  <a:p>
                    <a:fld id="{2DA280F8-67A3-499B-8479-134331C4DAC3}"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2-A793-4636-9DF0-9369CD51040E}"/>
                </c:ext>
                <c:ext xmlns:c15="http://schemas.microsoft.com/office/drawing/2012/chart" uri="{CE6537A1-D6FC-4f65-9D91-7224C49458BB}"/>
              </c:extLst>
            </c:dLbl>
            <c:dLbl>
              <c:idx val="48"/>
              <c:tx>
                <c:rich>
                  <a:bodyPr/>
                  <a:lstStyle/>
                  <a:p>
                    <a:fld id="{FF6154D5-FD7E-41EE-8622-8F363707DA36}"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4-A793-4636-9DF0-9369CD51040E}"/>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xmlns:c16r2="http://schemas.microsoft.com/office/drawing/2015/06/char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'2x2 Grid Output'!$K$18:$K$67</c:f>
              <c:numCache>
                <c:formatCode>General</c:formatCode>
                <c:ptCount val="50"/>
                <c:pt idx="0">
                  <c:v>#N/A</c:v>
                </c:pt>
                <c:pt idx="1">
                  <c:v>5</c:v>
                </c:pt>
                <c:pt idx="2">
                  <c:v>#N/A</c:v>
                </c:pt>
                <c:pt idx="3">
                  <c:v>#N/A</c:v>
                </c:pt>
                <c:pt idx="4">
                  <c:v>#N/A</c:v>
                </c:pt>
                <c:pt idx="5">
                  <c:v>#N/A</c:v>
                </c:pt>
                <c:pt idx="6">
                  <c:v>#N/A</c:v>
                </c:pt>
                <c:pt idx="7">
                  <c:v>8</c:v>
                </c:pt>
                <c:pt idx="8">
                  <c:v>#N/A</c:v>
                </c:pt>
                <c:pt idx="9">
                  <c:v>#N/A</c:v>
                </c:pt>
                <c:pt idx="10">
                  <c:v>#N/A</c:v>
                </c:pt>
                <c:pt idx="11">
                  <c:v>#N/A</c:v>
                </c:pt>
                <c:pt idx="12">
                  <c:v>#N/A</c:v>
                </c:pt>
                <c:pt idx="13">
                  <c:v>#N/A</c:v>
                </c:pt>
                <c:pt idx="14">
                  <c:v>#N/A</c:v>
                </c:pt>
                <c:pt idx="15">
                  <c:v>5</c:v>
                </c:pt>
                <c:pt idx="16">
                  <c:v>#N/A</c:v>
                </c:pt>
                <c:pt idx="17">
                  <c:v>#N/A</c:v>
                </c:pt>
                <c:pt idx="18">
                  <c:v>8</c:v>
                </c:pt>
                <c:pt idx="19">
                  <c:v>#N/A</c:v>
                </c:pt>
                <c:pt idx="20">
                  <c:v>7</c:v>
                </c:pt>
                <c:pt idx="21">
                  <c:v>#N/A</c:v>
                </c:pt>
                <c:pt idx="22">
                  <c:v>6</c:v>
                </c:pt>
                <c:pt idx="23">
                  <c:v>7</c:v>
                </c:pt>
                <c:pt idx="24">
                  <c:v>#N/A</c:v>
                </c:pt>
                <c:pt idx="25">
                  <c:v>#N/A</c:v>
                </c:pt>
                <c:pt idx="26">
                  <c:v>5</c:v>
                </c:pt>
                <c:pt idx="27">
                  <c:v>#N/A</c:v>
                </c:pt>
                <c:pt idx="28">
                  <c:v>6</c:v>
                </c:pt>
                <c:pt idx="29">
                  <c:v>#N/A</c:v>
                </c:pt>
                <c:pt idx="30">
                  <c:v>#N/A</c:v>
                </c:pt>
                <c:pt idx="31">
                  <c:v>6</c:v>
                </c:pt>
                <c:pt idx="32">
                  <c:v>#N/A</c:v>
                </c:pt>
                <c:pt idx="33">
                  <c:v>#N/A</c:v>
                </c:pt>
                <c:pt idx="34">
                  <c:v>7</c:v>
                </c:pt>
                <c:pt idx="35">
                  <c:v>#N/A</c:v>
                </c:pt>
                <c:pt idx="36">
                  <c:v>#N/A</c:v>
                </c:pt>
                <c:pt idx="37">
                  <c:v>6</c:v>
                </c:pt>
                <c:pt idx="38">
                  <c:v>8</c:v>
                </c:pt>
                <c:pt idx="39">
                  <c:v>6</c:v>
                </c:pt>
                <c:pt idx="40">
                  <c:v>#N/A</c:v>
                </c:pt>
                <c:pt idx="41">
                  <c:v>#N/A</c:v>
                </c:pt>
                <c:pt idx="42">
                  <c:v>#N/A</c:v>
                </c:pt>
                <c:pt idx="43">
                  <c:v>#N/A</c:v>
                </c:pt>
                <c:pt idx="44">
                  <c:v>6</c:v>
                </c:pt>
                <c:pt idx="45">
                  <c:v>7</c:v>
                </c:pt>
                <c:pt idx="46">
                  <c:v>7</c:v>
                </c:pt>
                <c:pt idx="47">
                  <c:v>#N/A</c:v>
                </c:pt>
                <c:pt idx="48">
                  <c:v>8</c:v>
                </c:pt>
                <c:pt idx="49">
                  <c:v>#N/A</c:v>
                </c:pt>
              </c:numCache>
            </c:numRef>
          </c:xVal>
          <c:yVal>
            <c:numRef>
              <c:f>'2x2 Grid Output'!$L$18:$L$67</c:f>
              <c:numCache>
                <c:formatCode>General</c:formatCode>
                <c:ptCount val="50"/>
                <c:pt idx="0">
                  <c:v>#N/A</c:v>
                </c:pt>
                <c:pt idx="1">
                  <c:v>0</c:v>
                </c:pt>
                <c:pt idx="2">
                  <c:v>#N/A</c:v>
                </c:pt>
                <c:pt idx="3">
                  <c:v>#N/A</c:v>
                </c:pt>
                <c:pt idx="4">
                  <c:v>#N/A</c:v>
                </c:pt>
                <c:pt idx="5">
                  <c:v>#N/A</c:v>
                </c:pt>
                <c:pt idx="6">
                  <c:v>#N/A</c:v>
                </c:pt>
                <c:pt idx="7">
                  <c:v>1</c:v>
                </c:pt>
                <c:pt idx="8">
                  <c:v>#N/A</c:v>
                </c:pt>
                <c:pt idx="9">
                  <c:v>#N/A</c:v>
                </c:pt>
                <c:pt idx="10">
                  <c:v>#N/A</c:v>
                </c:pt>
                <c:pt idx="11">
                  <c:v>#N/A</c:v>
                </c:pt>
                <c:pt idx="12">
                  <c:v>#N/A</c:v>
                </c:pt>
                <c:pt idx="13">
                  <c:v>#N/A</c:v>
                </c:pt>
                <c:pt idx="14">
                  <c:v>#N/A</c:v>
                </c:pt>
                <c:pt idx="15">
                  <c:v>1</c:v>
                </c:pt>
                <c:pt idx="16">
                  <c:v>#N/A</c:v>
                </c:pt>
                <c:pt idx="17">
                  <c:v>#N/A</c:v>
                </c:pt>
                <c:pt idx="18">
                  <c:v>2</c:v>
                </c:pt>
                <c:pt idx="19">
                  <c:v>#N/A</c:v>
                </c:pt>
                <c:pt idx="20">
                  <c:v>0</c:v>
                </c:pt>
                <c:pt idx="21">
                  <c:v>#N/A</c:v>
                </c:pt>
                <c:pt idx="22">
                  <c:v>1</c:v>
                </c:pt>
                <c:pt idx="23">
                  <c:v>1</c:v>
                </c:pt>
                <c:pt idx="24">
                  <c:v>#N/A</c:v>
                </c:pt>
                <c:pt idx="25">
                  <c:v>#N/A</c:v>
                </c:pt>
                <c:pt idx="26">
                  <c:v>1</c:v>
                </c:pt>
                <c:pt idx="27">
                  <c:v>#N/A</c:v>
                </c:pt>
                <c:pt idx="28">
                  <c:v>1</c:v>
                </c:pt>
                <c:pt idx="29">
                  <c:v>#N/A</c:v>
                </c:pt>
                <c:pt idx="30">
                  <c:v>#N/A</c:v>
                </c:pt>
                <c:pt idx="31">
                  <c:v>1</c:v>
                </c:pt>
                <c:pt idx="32">
                  <c:v>#N/A</c:v>
                </c:pt>
                <c:pt idx="33">
                  <c:v>#N/A</c:v>
                </c:pt>
                <c:pt idx="34">
                  <c:v>1</c:v>
                </c:pt>
                <c:pt idx="35">
                  <c:v>#N/A</c:v>
                </c:pt>
                <c:pt idx="36">
                  <c:v>#N/A</c:v>
                </c:pt>
                <c:pt idx="37">
                  <c:v>1</c:v>
                </c:pt>
                <c:pt idx="38">
                  <c:v>1</c:v>
                </c:pt>
                <c:pt idx="39">
                  <c:v>2</c:v>
                </c:pt>
                <c:pt idx="40">
                  <c:v>#N/A</c:v>
                </c:pt>
                <c:pt idx="41">
                  <c:v>#N/A</c:v>
                </c:pt>
                <c:pt idx="42">
                  <c:v>#N/A</c:v>
                </c:pt>
                <c:pt idx="43">
                  <c:v>#N/A</c:v>
                </c:pt>
                <c:pt idx="44">
                  <c:v>0</c:v>
                </c:pt>
                <c:pt idx="45">
                  <c:v>0</c:v>
                </c:pt>
                <c:pt idx="46">
                  <c:v>1</c:v>
                </c:pt>
                <c:pt idx="47">
                  <c:v>#N/A</c:v>
                </c:pt>
                <c:pt idx="48">
                  <c:v>2</c:v>
                </c:pt>
                <c:pt idx="49">
                  <c:v>#N/A</c:v>
                </c:pt>
              </c:numCache>
            </c:numRef>
          </c:yVal>
          <c:smooth val="0"/>
          <c:extLst xmlns:c16r2="http://schemas.microsoft.com/office/drawing/2015/06/chart">
            <c:ext xmlns:c16="http://schemas.microsoft.com/office/drawing/2014/chart" uri="{C3380CC4-5D6E-409C-BE32-E72D297353CC}">
              <c16:uniqueId val="{00000065-A793-4636-9DF0-9369CD51040E}"/>
            </c:ext>
            <c:ext xmlns:c15="http://schemas.microsoft.com/office/drawing/2012/chart" uri="{02D57815-91ED-43cb-92C2-25804820EDAC}">
              <c15:datalabelsRange>
                <c15:f>'2x2 Grid Output'!$B$18:$B$67</c15:f>
                <c15:dlblRange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15:dlblRangeCache>
              </c15:datalabelsRange>
            </c:ext>
          </c:extLst>
        </c:ser>
        <c:ser>
          <c:idx val="2"/>
          <c:order val="2"/>
          <c:tx>
            <c:v>TOP LEFT</c:v>
          </c:tx>
          <c:spPr>
            <a:ln w="25400" cap="rnd">
              <a:noFill/>
              <a:round/>
            </a:ln>
            <a:effectLst/>
          </c:spPr>
          <c:marker>
            <c:symbol val="circle"/>
            <c:size val="5"/>
            <c:spPr>
              <a:solidFill>
                <a:srgbClr val="0070C0"/>
              </a:solidFill>
              <a:ln w="9525">
                <a:noFill/>
              </a:ln>
              <a:effectLst/>
            </c:spPr>
          </c:marker>
          <c:dLbls>
            <c:dLbl>
              <c:idx val="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6-A793-4636-9DF0-9369CD51040E}"/>
                </c:ext>
                <c:ext xmlns:c15="http://schemas.microsoft.com/office/drawing/2012/chart" uri="{CE6537A1-D6FC-4f65-9D91-7224C49458BB}"/>
              </c:extLst>
            </c:dLbl>
            <c:dLbl>
              <c:idx val="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7-A793-4636-9DF0-9369CD51040E}"/>
                </c:ext>
                <c:ext xmlns:c15="http://schemas.microsoft.com/office/drawing/2012/chart" uri="{CE6537A1-D6FC-4f65-9D91-7224C49458BB}"/>
              </c:extLst>
            </c:dLbl>
            <c:dLbl>
              <c:idx val="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8-A793-4636-9DF0-9369CD51040E}"/>
                </c:ext>
                <c:ext xmlns:c15="http://schemas.microsoft.com/office/drawing/2012/chart" uri="{CE6537A1-D6FC-4f65-9D91-7224C49458BB}"/>
              </c:extLst>
            </c:dLbl>
            <c:dLbl>
              <c:idx val="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9-A793-4636-9DF0-9369CD51040E}"/>
                </c:ext>
                <c:ext xmlns:c15="http://schemas.microsoft.com/office/drawing/2012/chart" uri="{CE6537A1-D6FC-4f65-9D91-7224C49458BB}"/>
              </c:extLst>
            </c:dLbl>
            <c:dLbl>
              <c:idx val="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A-A793-4636-9DF0-9369CD51040E}"/>
                </c:ext>
                <c:ext xmlns:c15="http://schemas.microsoft.com/office/drawing/2012/chart" uri="{CE6537A1-D6FC-4f65-9D91-7224C49458BB}"/>
              </c:extLst>
            </c:dLbl>
            <c:dLbl>
              <c:idx val="5"/>
              <c:tx>
                <c:rich>
                  <a:bodyPr/>
                  <a:lstStyle/>
                  <a:p>
                    <a:fld id="{C1A27B26-7284-4979-8FF6-D14DFF812039}" type="CELLRANGE">
                      <a:rPr lang="en-US"/>
                      <a:pPr/>
                      <a:t>[CELLRANGE]</a:t>
                    </a:fld>
                    <a:endParaRPr lang="en-CA"/>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B-A793-4636-9DF0-9369CD51040E}"/>
                </c:ext>
                <c:ext xmlns:c15="http://schemas.microsoft.com/office/drawing/2012/chart" uri="{CE6537A1-D6FC-4f65-9D91-7224C49458BB}">
                  <c15:dlblFieldTable/>
                  <c15:showDataLabelsRange val="1"/>
                </c:ext>
              </c:extLst>
            </c:dLbl>
            <c:dLbl>
              <c:idx val="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C-A793-4636-9DF0-9369CD51040E}"/>
                </c:ext>
                <c:ext xmlns:c15="http://schemas.microsoft.com/office/drawing/2012/chart" uri="{CE6537A1-D6FC-4f65-9D91-7224C49458BB}"/>
              </c:extLst>
            </c:dLbl>
            <c:dLbl>
              <c:idx val="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D-A793-4636-9DF0-9369CD51040E}"/>
                </c:ext>
                <c:ext xmlns:c15="http://schemas.microsoft.com/office/drawing/2012/chart" uri="{CE6537A1-D6FC-4f65-9D91-7224C49458BB}"/>
              </c:extLst>
            </c:dLbl>
            <c:dLbl>
              <c:idx val="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E-A793-4636-9DF0-9369CD51040E}"/>
                </c:ext>
                <c:ext xmlns:c15="http://schemas.microsoft.com/office/drawing/2012/chart" uri="{CE6537A1-D6FC-4f65-9D91-7224C49458BB}"/>
              </c:extLst>
            </c:dLbl>
            <c:dLbl>
              <c:idx val="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6F-A793-4636-9DF0-9369CD51040E}"/>
                </c:ext>
                <c:ext xmlns:c15="http://schemas.microsoft.com/office/drawing/2012/chart" uri="{CE6537A1-D6FC-4f65-9D91-7224C49458BB}"/>
              </c:extLst>
            </c:dLbl>
            <c:dLbl>
              <c:idx val="1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0-A793-4636-9DF0-9369CD51040E}"/>
                </c:ext>
                <c:ext xmlns:c15="http://schemas.microsoft.com/office/drawing/2012/chart" uri="{CE6537A1-D6FC-4f65-9D91-7224C49458BB}"/>
              </c:extLst>
            </c:dLbl>
            <c:dLbl>
              <c:idx val="11"/>
              <c:tx>
                <c:rich>
                  <a:bodyPr/>
                  <a:lstStyle/>
                  <a:p>
                    <a:fld id="{6BAD404F-DBD2-4084-AD35-2B27F85C321E}"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2-A793-4636-9DF0-9369CD51040E}"/>
                </c:ext>
                <c:ext xmlns:c15="http://schemas.microsoft.com/office/drawing/2012/chart" uri="{CE6537A1-D6FC-4f65-9D91-7224C49458BB}"/>
              </c:extLst>
            </c:dLbl>
            <c:dLbl>
              <c:idx val="1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3-A793-4636-9DF0-9369CD51040E}"/>
                </c:ext>
                <c:ext xmlns:c15="http://schemas.microsoft.com/office/drawing/2012/chart" uri="{CE6537A1-D6FC-4f65-9D91-7224C49458BB}"/>
              </c:extLst>
            </c:dLbl>
            <c:dLbl>
              <c:idx val="1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4-A793-4636-9DF0-9369CD51040E}"/>
                </c:ext>
                <c:ext xmlns:c15="http://schemas.microsoft.com/office/drawing/2012/chart" uri="{CE6537A1-D6FC-4f65-9D91-7224C49458BB}"/>
              </c:extLst>
            </c:dLbl>
            <c:dLbl>
              <c:idx val="1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5-A793-4636-9DF0-9369CD51040E}"/>
                </c:ext>
                <c:ext xmlns:c15="http://schemas.microsoft.com/office/drawing/2012/chart" uri="{CE6537A1-D6FC-4f65-9D91-7224C49458BB}"/>
              </c:extLst>
            </c:dLbl>
            <c:dLbl>
              <c:idx val="16"/>
              <c:tx>
                <c:rich>
                  <a:bodyPr/>
                  <a:lstStyle/>
                  <a:p>
                    <a:fld id="{493F8C7D-5801-4CFF-A832-4E4742D243FE}"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7-A793-4636-9DF0-9369CD51040E}"/>
                </c:ext>
                <c:ext xmlns:c15="http://schemas.microsoft.com/office/drawing/2012/chart" uri="{CE6537A1-D6FC-4f65-9D91-7224C49458BB}"/>
              </c:extLst>
            </c:dLbl>
            <c:dLbl>
              <c:idx val="1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8-A793-4636-9DF0-9369CD51040E}"/>
                </c:ext>
                <c:ext xmlns:c15="http://schemas.microsoft.com/office/drawing/2012/chart" uri="{CE6537A1-D6FC-4f65-9D91-7224C49458BB}"/>
              </c:extLst>
            </c:dLbl>
            <c:dLbl>
              <c:idx val="1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9-A793-4636-9DF0-9369CD51040E}"/>
                </c:ext>
                <c:ext xmlns:c15="http://schemas.microsoft.com/office/drawing/2012/chart" uri="{CE6537A1-D6FC-4f65-9D91-7224C49458BB}"/>
              </c:extLst>
            </c:dLbl>
            <c:dLbl>
              <c:idx val="2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A-A793-4636-9DF0-9369CD51040E}"/>
                </c:ext>
                <c:ext xmlns:c15="http://schemas.microsoft.com/office/drawing/2012/chart" uri="{CE6537A1-D6FC-4f65-9D91-7224C49458BB}"/>
              </c:extLst>
            </c:dLbl>
            <c:dLbl>
              <c:idx val="2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B-A793-4636-9DF0-9369CD51040E}"/>
                </c:ext>
                <c:ext xmlns:c15="http://schemas.microsoft.com/office/drawing/2012/chart" uri="{CE6537A1-D6FC-4f65-9D91-7224C49458BB}"/>
              </c:extLst>
            </c:dLbl>
            <c:dLbl>
              <c:idx val="2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C-A793-4636-9DF0-9369CD51040E}"/>
                </c:ext>
                <c:ext xmlns:c15="http://schemas.microsoft.com/office/drawing/2012/chart" uri="{CE6537A1-D6FC-4f65-9D91-7224C49458BB}"/>
              </c:extLst>
            </c:dLbl>
            <c:dLbl>
              <c:idx val="2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D-A793-4636-9DF0-9369CD51040E}"/>
                </c:ext>
                <c:ext xmlns:c15="http://schemas.microsoft.com/office/drawing/2012/chart" uri="{CE6537A1-D6FC-4f65-9D91-7224C49458BB}"/>
              </c:extLst>
            </c:dLbl>
            <c:dLbl>
              <c:idx val="2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E-A793-4636-9DF0-9369CD51040E}"/>
                </c:ext>
                <c:ext xmlns:c15="http://schemas.microsoft.com/office/drawing/2012/chart" uri="{CE6537A1-D6FC-4f65-9D91-7224C49458BB}"/>
              </c:extLst>
            </c:dLbl>
            <c:dLbl>
              <c:idx val="2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7F-A793-4636-9DF0-9369CD51040E}"/>
                </c:ext>
                <c:ext xmlns:c15="http://schemas.microsoft.com/office/drawing/2012/chart" uri="{CE6537A1-D6FC-4f65-9D91-7224C49458BB}"/>
              </c:extLst>
            </c:dLbl>
            <c:dLbl>
              <c:idx val="2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0-A793-4636-9DF0-9369CD51040E}"/>
                </c:ext>
                <c:ext xmlns:c15="http://schemas.microsoft.com/office/drawing/2012/chart" uri="{CE6537A1-D6FC-4f65-9D91-7224C49458BB}"/>
              </c:extLst>
            </c:dLbl>
            <c:dLbl>
              <c:idx val="2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1-A793-4636-9DF0-9369CD51040E}"/>
                </c:ext>
                <c:ext xmlns:c15="http://schemas.microsoft.com/office/drawing/2012/chart" uri="{CE6537A1-D6FC-4f65-9D91-7224C49458BB}"/>
              </c:extLst>
            </c:dLbl>
            <c:dLbl>
              <c:idx val="2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2-A793-4636-9DF0-9369CD51040E}"/>
                </c:ext>
                <c:ext xmlns:c15="http://schemas.microsoft.com/office/drawing/2012/chart" uri="{CE6537A1-D6FC-4f65-9D91-7224C49458BB}"/>
              </c:extLst>
            </c:dLbl>
            <c:dLbl>
              <c:idx val="2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3-A793-4636-9DF0-9369CD51040E}"/>
                </c:ext>
                <c:ext xmlns:c15="http://schemas.microsoft.com/office/drawing/2012/chart" uri="{CE6537A1-D6FC-4f65-9D91-7224C49458BB}"/>
              </c:extLst>
            </c:dLbl>
            <c:dLbl>
              <c:idx val="30"/>
              <c:tx>
                <c:rich>
                  <a:bodyPr/>
                  <a:lstStyle/>
                  <a:p>
                    <a:fld id="{8DD269BD-1892-40C3-A862-943DDA0962D6}"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5-A793-4636-9DF0-9369CD51040E}"/>
                </c:ext>
                <c:ext xmlns:c15="http://schemas.microsoft.com/office/drawing/2012/chart" uri="{CE6537A1-D6FC-4f65-9D91-7224C49458BB}"/>
              </c:extLst>
            </c:dLbl>
            <c:dLbl>
              <c:idx val="3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6-A793-4636-9DF0-9369CD51040E}"/>
                </c:ext>
                <c:ext xmlns:c15="http://schemas.microsoft.com/office/drawing/2012/chart" uri="{CE6537A1-D6FC-4f65-9D91-7224C49458BB}"/>
              </c:extLst>
            </c:dLbl>
            <c:dLbl>
              <c:idx val="3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7-A793-4636-9DF0-9369CD51040E}"/>
                </c:ext>
                <c:ext xmlns:c15="http://schemas.microsoft.com/office/drawing/2012/chart" uri="{CE6537A1-D6FC-4f65-9D91-7224C49458BB}"/>
              </c:extLst>
            </c:dLbl>
            <c:dLbl>
              <c:idx val="3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8-A793-4636-9DF0-9369CD51040E}"/>
                </c:ext>
                <c:ext xmlns:c15="http://schemas.microsoft.com/office/drawing/2012/chart" uri="{CE6537A1-D6FC-4f65-9D91-7224C49458BB}"/>
              </c:extLst>
            </c:dLbl>
            <c:dLbl>
              <c:idx val="35"/>
              <c:tx>
                <c:rich>
                  <a:bodyPr/>
                  <a:lstStyle/>
                  <a:p>
                    <a:fld id="{6DB5FAD7-8932-4F27-B88E-AF335FB8D1B0}"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6"/>
              <c:tx>
                <c:rich>
                  <a:bodyPr/>
                  <a:lstStyle/>
                  <a:p>
                    <a:fld id="{B4B33879-F62B-4176-9AA3-82B035BE2977}"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B-A793-4636-9DF0-9369CD51040E}"/>
                </c:ext>
                <c:ext xmlns:c15="http://schemas.microsoft.com/office/drawing/2012/chart" uri="{CE6537A1-D6FC-4f65-9D91-7224C49458BB}"/>
              </c:extLst>
            </c:dLbl>
            <c:dLbl>
              <c:idx val="3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C-A793-4636-9DF0-9369CD51040E}"/>
                </c:ext>
                <c:ext xmlns:c15="http://schemas.microsoft.com/office/drawing/2012/chart" uri="{CE6537A1-D6FC-4f65-9D91-7224C49458BB}"/>
              </c:extLst>
            </c:dLbl>
            <c:dLbl>
              <c:idx val="3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D-A793-4636-9DF0-9369CD51040E}"/>
                </c:ext>
                <c:ext xmlns:c15="http://schemas.microsoft.com/office/drawing/2012/chart" uri="{CE6537A1-D6FC-4f65-9D91-7224C49458BB}"/>
              </c:extLst>
            </c:dLbl>
            <c:dLbl>
              <c:idx val="4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E-A793-4636-9DF0-9369CD51040E}"/>
                </c:ext>
                <c:ext xmlns:c15="http://schemas.microsoft.com/office/drawing/2012/chart" uri="{CE6537A1-D6FC-4f65-9D91-7224C49458BB}"/>
              </c:extLst>
            </c:dLbl>
            <c:dLbl>
              <c:idx val="4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8F-A793-4636-9DF0-9369CD51040E}"/>
                </c:ext>
                <c:ext xmlns:c15="http://schemas.microsoft.com/office/drawing/2012/chart" uri="{CE6537A1-D6FC-4f65-9D91-7224C49458BB}"/>
              </c:extLst>
            </c:dLbl>
            <c:dLbl>
              <c:idx val="4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0-A793-4636-9DF0-9369CD51040E}"/>
                </c:ext>
                <c:ext xmlns:c15="http://schemas.microsoft.com/office/drawing/2012/chart" uri="{CE6537A1-D6FC-4f65-9D91-7224C49458BB}"/>
              </c:extLst>
            </c:dLbl>
            <c:dLbl>
              <c:idx val="43"/>
              <c:tx>
                <c:rich>
                  <a:bodyPr/>
                  <a:lstStyle/>
                  <a:p>
                    <a:fld id="{417AE2F8-9494-48DC-9EBB-FD4732DE48BF}"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2-A793-4636-9DF0-9369CD51040E}"/>
                </c:ext>
                <c:ext xmlns:c15="http://schemas.microsoft.com/office/drawing/2012/chart" uri="{CE6537A1-D6FC-4f65-9D91-7224C49458BB}"/>
              </c:extLst>
            </c:dLbl>
            <c:dLbl>
              <c:idx val="4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3-A793-4636-9DF0-9369CD51040E}"/>
                </c:ext>
                <c:ext xmlns:c15="http://schemas.microsoft.com/office/drawing/2012/chart" uri="{CE6537A1-D6FC-4f65-9D91-7224C49458BB}"/>
              </c:extLst>
            </c:dLbl>
            <c:dLbl>
              <c:idx val="4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4-A793-4636-9DF0-9369CD51040E}"/>
                </c:ext>
                <c:ext xmlns:c15="http://schemas.microsoft.com/office/drawing/2012/chart" uri="{CE6537A1-D6FC-4f65-9D91-7224C49458BB}"/>
              </c:extLst>
            </c:dLbl>
            <c:dLbl>
              <c:idx val="4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5-A793-4636-9DF0-9369CD51040E}"/>
                </c:ext>
                <c:ext xmlns:c15="http://schemas.microsoft.com/office/drawing/2012/chart" uri="{CE6537A1-D6FC-4f65-9D91-7224C49458BB}"/>
              </c:extLst>
            </c:dLbl>
            <c:dLbl>
              <c:idx val="4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6-A793-4636-9DF0-9369CD51040E}"/>
                </c:ext>
                <c:ext xmlns:c15="http://schemas.microsoft.com/office/drawing/2012/chart" uri="{CE6537A1-D6FC-4f65-9D91-7224C49458BB}"/>
              </c:extLst>
            </c:dLbl>
            <c:dLbl>
              <c:idx val="4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7-A793-4636-9DF0-9369CD51040E}"/>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xmlns:c16r2="http://schemas.microsoft.com/office/drawing/2015/06/char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'2x2 Grid Output'!$N$18:$N$67</c:f>
              <c:numCache>
                <c:formatCode>General</c:formatCode>
                <c:ptCount val="50"/>
                <c:pt idx="0">
                  <c:v>#N/A</c:v>
                </c:pt>
                <c:pt idx="1">
                  <c:v>#N/A</c:v>
                </c:pt>
                <c:pt idx="2">
                  <c:v>#N/A</c:v>
                </c:pt>
                <c:pt idx="3">
                  <c:v>#N/A</c:v>
                </c:pt>
                <c:pt idx="4">
                  <c:v>#N/A</c:v>
                </c:pt>
                <c:pt idx="5">
                  <c:v>2</c:v>
                </c:pt>
                <c:pt idx="6">
                  <c:v>#N/A</c:v>
                </c:pt>
                <c:pt idx="7">
                  <c:v>#N/A</c:v>
                </c:pt>
                <c:pt idx="8">
                  <c:v>#N/A</c:v>
                </c:pt>
                <c:pt idx="9">
                  <c:v>#N/A</c:v>
                </c:pt>
                <c:pt idx="10">
                  <c:v>#N/A</c:v>
                </c:pt>
                <c:pt idx="11">
                  <c:v>2</c:v>
                </c:pt>
                <c:pt idx="12">
                  <c:v>#N/A</c:v>
                </c:pt>
                <c:pt idx="13">
                  <c:v>#N/A</c:v>
                </c:pt>
                <c:pt idx="14">
                  <c:v>#N/A</c:v>
                </c:pt>
                <c:pt idx="15">
                  <c:v>#N/A</c:v>
                </c:pt>
                <c:pt idx="16">
                  <c:v>2</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c:v>
                </c:pt>
                <c:pt idx="31">
                  <c:v>#N/A</c:v>
                </c:pt>
                <c:pt idx="32">
                  <c:v>#N/A</c:v>
                </c:pt>
                <c:pt idx="33">
                  <c:v>#N/A</c:v>
                </c:pt>
                <c:pt idx="34">
                  <c:v>#N/A</c:v>
                </c:pt>
                <c:pt idx="35">
                  <c:v>3</c:v>
                </c:pt>
                <c:pt idx="36">
                  <c:v>2</c:v>
                </c:pt>
                <c:pt idx="37">
                  <c:v>#N/A</c:v>
                </c:pt>
                <c:pt idx="38">
                  <c:v>#N/A</c:v>
                </c:pt>
                <c:pt idx="39">
                  <c:v>#N/A</c:v>
                </c:pt>
                <c:pt idx="40">
                  <c:v>#N/A</c:v>
                </c:pt>
                <c:pt idx="41">
                  <c:v>#N/A</c:v>
                </c:pt>
                <c:pt idx="42">
                  <c:v>#N/A</c:v>
                </c:pt>
                <c:pt idx="43">
                  <c:v>2</c:v>
                </c:pt>
                <c:pt idx="44">
                  <c:v>#N/A</c:v>
                </c:pt>
                <c:pt idx="45">
                  <c:v>#N/A</c:v>
                </c:pt>
                <c:pt idx="46">
                  <c:v>#N/A</c:v>
                </c:pt>
                <c:pt idx="47">
                  <c:v>#N/A</c:v>
                </c:pt>
                <c:pt idx="48">
                  <c:v>#N/A</c:v>
                </c:pt>
                <c:pt idx="49">
                  <c:v>#N/A</c:v>
                </c:pt>
              </c:numCache>
            </c:numRef>
          </c:xVal>
          <c:yVal>
            <c:numRef>
              <c:f>'2x2 Grid Output'!$O$18:$O$67</c:f>
              <c:numCache>
                <c:formatCode>General</c:formatCode>
                <c:ptCount val="50"/>
                <c:pt idx="0">
                  <c:v>#N/A</c:v>
                </c:pt>
                <c:pt idx="1">
                  <c:v>#N/A</c:v>
                </c:pt>
                <c:pt idx="2">
                  <c:v>#N/A</c:v>
                </c:pt>
                <c:pt idx="3">
                  <c:v>#N/A</c:v>
                </c:pt>
                <c:pt idx="4">
                  <c:v>#N/A</c:v>
                </c:pt>
                <c:pt idx="5">
                  <c:v>6</c:v>
                </c:pt>
                <c:pt idx="6">
                  <c:v>#N/A</c:v>
                </c:pt>
                <c:pt idx="7">
                  <c:v>#N/A</c:v>
                </c:pt>
                <c:pt idx="8">
                  <c:v>#N/A</c:v>
                </c:pt>
                <c:pt idx="9">
                  <c:v>#N/A</c:v>
                </c:pt>
                <c:pt idx="10">
                  <c:v>#N/A</c:v>
                </c:pt>
                <c:pt idx="11">
                  <c:v>5</c:v>
                </c:pt>
                <c:pt idx="12">
                  <c:v>#N/A</c:v>
                </c:pt>
                <c:pt idx="13">
                  <c:v>#N/A</c:v>
                </c:pt>
                <c:pt idx="14">
                  <c:v>#N/A</c:v>
                </c:pt>
                <c:pt idx="15">
                  <c:v>#N/A</c:v>
                </c:pt>
                <c:pt idx="16">
                  <c:v>4</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6</c:v>
                </c:pt>
                <c:pt idx="31">
                  <c:v>#N/A</c:v>
                </c:pt>
                <c:pt idx="32">
                  <c:v>#N/A</c:v>
                </c:pt>
                <c:pt idx="33">
                  <c:v>#N/A</c:v>
                </c:pt>
                <c:pt idx="34">
                  <c:v>#N/A</c:v>
                </c:pt>
                <c:pt idx="35">
                  <c:v>6</c:v>
                </c:pt>
                <c:pt idx="36">
                  <c:v>4</c:v>
                </c:pt>
                <c:pt idx="37">
                  <c:v>#N/A</c:v>
                </c:pt>
                <c:pt idx="38">
                  <c:v>#N/A</c:v>
                </c:pt>
                <c:pt idx="39">
                  <c:v>#N/A</c:v>
                </c:pt>
                <c:pt idx="40">
                  <c:v>#N/A</c:v>
                </c:pt>
                <c:pt idx="41">
                  <c:v>#N/A</c:v>
                </c:pt>
                <c:pt idx="42">
                  <c:v>#N/A</c:v>
                </c:pt>
                <c:pt idx="43">
                  <c:v>4</c:v>
                </c:pt>
                <c:pt idx="44">
                  <c:v>#N/A</c:v>
                </c:pt>
                <c:pt idx="45">
                  <c:v>#N/A</c:v>
                </c:pt>
                <c:pt idx="46">
                  <c:v>#N/A</c:v>
                </c:pt>
                <c:pt idx="47">
                  <c:v>#N/A</c:v>
                </c:pt>
                <c:pt idx="48">
                  <c:v>#N/A</c:v>
                </c:pt>
                <c:pt idx="49">
                  <c:v>#N/A</c:v>
                </c:pt>
              </c:numCache>
            </c:numRef>
          </c:yVal>
          <c:smooth val="0"/>
          <c:extLst xmlns:c16r2="http://schemas.microsoft.com/office/drawing/2015/06/chart">
            <c:ext xmlns:c16="http://schemas.microsoft.com/office/drawing/2014/chart" uri="{C3380CC4-5D6E-409C-BE32-E72D297353CC}">
              <c16:uniqueId val="{00000098-A793-4636-9DF0-9369CD51040E}"/>
            </c:ext>
            <c:ext xmlns:c15="http://schemas.microsoft.com/office/drawing/2012/chart" uri="{02D57815-91ED-43cb-92C2-25804820EDAC}">
              <c15:datalabelsRange>
                <c15:f>'2x2 Grid Output'!$B$18:$B$67</c15:f>
                <c15:dlblRange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15:dlblRangeCache>
              </c15:datalabelsRange>
            </c:ext>
          </c:extLst>
        </c:ser>
        <c:ser>
          <c:idx val="3"/>
          <c:order val="3"/>
          <c:tx>
            <c:v>BOTTOM LEFT</c:v>
          </c:tx>
          <c:spPr>
            <a:ln w="25400" cap="rnd">
              <a:noFill/>
              <a:round/>
            </a:ln>
            <a:effectLst/>
          </c:spPr>
          <c:marker>
            <c:symbol val="circle"/>
            <c:size val="5"/>
            <c:spPr>
              <a:solidFill>
                <a:srgbClr val="FF0000"/>
              </a:solidFill>
              <a:ln w="9525">
                <a:noFill/>
              </a:ln>
              <a:effectLst/>
            </c:spPr>
          </c:marker>
          <c:dLbls>
            <c:dLbl>
              <c:idx val="0"/>
              <c:tx>
                <c:rich>
                  <a:bodyPr/>
                  <a:lstStyle/>
                  <a:p>
                    <a:fld id="{151A139A-CC97-456F-AAE9-7E49D60DB422}" type="CELLRANGE">
                      <a:rPr lang="en-US"/>
                      <a:pPr/>
                      <a:t>[CELLRANGE]</a:t>
                    </a:fld>
                    <a:endParaRPr lang="en-CA"/>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9-A793-4636-9DF0-9369CD51040E}"/>
                </c:ext>
                <c:ext xmlns:c15="http://schemas.microsoft.com/office/drawing/2012/chart" uri="{CE6537A1-D6FC-4f65-9D91-7224C49458BB}">
                  <c15:dlblFieldTable/>
                  <c15:showDataLabelsRange val="1"/>
                </c:ext>
              </c:extLst>
            </c:dLbl>
            <c:dLbl>
              <c:idx val="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A-A793-4636-9DF0-9369CD51040E}"/>
                </c:ext>
                <c:ext xmlns:c15="http://schemas.microsoft.com/office/drawing/2012/chart" uri="{CE6537A1-D6FC-4f65-9D91-7224C49458BB}"/>
              </c:extLst>
            </c:dLbl>
            <c:dLbl>
              <c:idx val="2"/>
              <c:tx>
                <c:rich>
                  <a:bodyPr/>
                  <a:lstStyle/>
                  <a:p>
                    <a:fld id="{11BF1965-1DC3-483A-8528-1217DFB83FB3}"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
              <c:tx>
                <c:rich>
                  <a:bodyPr/>
                  <a:lstStyle/>
                  <a:p>
                    <a:fld id="{94D60E54-9DFD-444A-B187-8C3C3C72F790}"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D-A793-4636-9DF0-9369CD51040E}"/>
                </c:ext>
                <c:ext xmlns:c15="http://schemas.microsoft.com/office/drawing/2012/chart" uri="{CE6537A1-D6FC-4f65-9D91-7224C49458BB}"/>
              </c:extLst>
            </c:dLbl>
            <c:dLbl>
              <c:idx val="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E-A793-4636-9DF0-9369CD51040E}"/>
                </c:ext>
                <c:ext xmlns:c15="http://schemas.microsoft.com/office/drawing/2012/chart" uri="{CE6537A1-D6FC-4f65-9D91-7224C49458BB}"/>
              </c:extLst>
            </c:dLbl>
            <c:dLbl>
              <c:idx val="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9F-A793-4636-9DF0-9369CD51040E}"/>
                </c:ext>
                <c:ext xmlns:c15="http://schemas.microsoft.com/office/drawing/2012/chart" uri="{CE6537A1-D6FC-4f65-9D91-7224C49458BB}"/>
              </c:extLst>
            </c:dLbl>
            <c:dLbl>
              <c:idx val="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0-A793-4636-9DF0-9369CD51040E}"/>
                </c:ext>
                <c:ext xmlns:c15="http://schemas.microsoft.com/office/drawing/2012/chart" uri="{CE6537A1-D6FC-4f65-9D91-7224C49458BB}"/>
              </c:extLst>
            </c:dLbl>
            <c:dLbl>
              <c:idx val="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1-A793-4636-9DF0-9369CD51040E}"/>
                </c:ext>
                <c:ext xmlns:c15="http://schemas.microsoft.com/office/drawing/2012/chart" uri="{CE6537A1-D6FC-4f65-9D91-7224C49458BB}"/>
              </c:extLst>
            </c:dLbl>
            <c:dLbl>
              <c:idx val="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2-A793-4636-9DF0-9369CD51040E}"/>
                </c:ext>
                <c:ext xmlns:c15="http://schemas.microsoft.com/office/drawing/2012/chart" uri="{CE6537A1-D6FC-4f65-9D91-7224C49458BB}"/>
              </c:extLst>
            </c:dLbl>
            <c:dLbl>
              <c:idx val="10"/>
              <c:tx>
                <c:rich>
                  <a:bodyPr/>
                  <a:lstStyle/>
                  <a:p>
                    <a:fld id="{7011A5B7-C460-4230-A1B4-5D3B91A1ABAD}"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4-A793-4636-9DF0-9369CD51040E}"/>
                </c:ext>
                <c:ext xmlns:c15="http://schemas.microsoft.com/office/drawing/2012/chart" uri="{CE6537A1-D6FC-4f65-9D91-7224C49458BB}"/>
              </c:extLst>
            </c:dLbl>
            <c:dLbl>
              <c:idx val="12"/>
              <c:tx>
                <c:rich>
                  <a:bodyPr/>
                  <a:lstStyle/>
                  <a:p>
                    <a:fld id="{458E2E54-85CE-4BDF-9AAD-63B4B96FBBD4}"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6-A793-4636-9DF0-9369CD51040E}"/>
                </c:ext>
                <c:ext xmlns:c15="http://schemas.microsoft.com/office/drawing/2012/chart" uri="{CE6537A1-D6FC-4f65-9D91-7224C49458BB}"/>
              </c:extLst>
            </c:dLbl>
            <c:dLbl>
              <c:idx val="14"/>
              <c:tx>
                <c:rich>
                  <a:bodyPr/>
                  <a:lstStyle/>
                  <a:p>
                    <a:fld id="{D0C5BF42-FB59-4CA9-A566-624F5489A1F4}"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8-A793-4636-9DF0-9369CD51040E}"/>
                </c:ext>
                <c:ext xmlns:c15="http://schemas.microsoft.com/office/drawing/2012/chart" uri="{CE6537A1-D6FC-4f65-9D91-7224C49458BB}"/>
              </c:extLst>
            </c:dLbl>
            <c:dLbl>
              <c:idx val="1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9-A793-4636-9DF0-9369CD51040E}"/>
                </c:ext>
                <c:ext xmlns:c15="http://schemas.microsoft.com/office/drawing/2012/chart" uri="{CE6537A1-D6FC-4f65-9D91-7224C49458BB}"/>
              </c:extLst>
            </c:dLbl>
            <c:dLbl>
              <c:idx val="17"/>
              <c:tx>
                <c:rich>
                  <a:bodyPr/>
                  <a:lstStyle/>
                  <a:p>
                    <a:fld id="{2C09E1FE-8894-4AE1-9FB8-B4BADD11D713}"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B-A793-4636-9DF0-9369CD51040E}"/>
                </c:ext>
                <c:ext xmlns:c15="http://schemas.microsoft.com/office/drawing/2012/chart" uri="{CE6537A1-D6FC-4f65-9D91-7224C49458BB}"/>
              </c:extLst>
            </c:dLbl>
            <c:dLbl>
              <c:idx val="1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C-A793-4636-9DF0-9369CD51040E}"/>
                </c:ext>
                <c:ext xmlns:c15="http://schemas.microsoft.com/office/drawing/2012/chart" uri="{CE6537A1-D6FC-4f65-9D91-7224C49458BB}"/>
              </c:extLst>
            </c:dLbl>
            <c:dLbl>
              <c:idx val="2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D-A793-4636-9DF0-9369CD51040E}"/>
                </c:ext>
                <c:ext xmlns:c15="http://schemas.microsoft.com/office/drawing/2012/chart" uri="{CE6537A1-D6FC-4f65-9D91-7224C49458BB}"/>
              </c:extLst>
            </c:dLbl>
            <c:dLbl>
              <c:idx val="2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E-A793-4636-9DF0-9369CD51040E}"/>
                </c:ext>
                <c:ext xmlns:c15="http://schemas.microsoft.com/office/drawing/2012/chart" uri="{CE6537A1-D6FC-4f65-9D91-7224C49458BB}"/>
              </c:extLst>
            </c:dLbl>
            <c:dLbl>
              <c:idx val="22"/>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AF-A793-4636-9DF0-9369CD51040E}"/>
                </c:ext>
                <c:ext xmlns:c15="http://schemas.microsoft.com/office/drawing/2012/chart" uri="{CE6537A1-D6FC-4f65-9D91-7224C49458BB}"/>
              </c:extLst>
            </c:dLbl>
            <c:dLbl>
              <c:idx val="2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0-A793-4636-9DF0-9369CD51040E}"/>
                </c:ext>
                <c:ext xmlns:c15="http://schemas.microsoft.com/office/drawing/2012/chart" uri="{CE6537A1-D6FC-4f65-9D91-7224C49458BB}"/>
              </c:extLst>
            </c:dLbl>
            <c:dLbl>
              <c:idx val="2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1-A793-4636-9DF0-9369CD51040E}"/>
                </c:ext>
                <c:ext xmlns:c15="http://schemas.microsoft.com/office/drawing/2012/chart" uri="{CE6537A1-D6FC-4f65-9D91-7224C49458BB}"/>
              </c:extLst>
            </c:dLbl>
            <c:dLbl>
              <c:idx val="2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2-A793-4636-9DF0-9369CD51040E}"/>
                </c:ext>
                <c:ext xmlns:c15="http://schemas.microsoft.com/office/drawing/2012/chart" uri="{CE6537A1-D6FC-4f65-9D91-7224C49458BB}"/>
              </c:extLst>
            </c:dLbl>
            <c:dLbl>
              <c:idx val="2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3-A793-4636-9DF0-9369CD51040E}"/>
                </c:ext>
                <c:ext xmlns:c15="http://schemas.microsoft.com/office/drawing/2012/chart" uri="{CE6537A1-D6FC-4f65-9D91-7224C49458BB}"/>
              </c:extLst>
            </c:dLbl>
            <c:dLbl>
              <c:idx val="2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4-A793-4636-9DF0-9369CD51040E}"/>
                </c:ext>
                <c:ext xmlns:c15="http://schemas.microsoft.com/office/drawing/2012/chart" uri="{CE6537A1-D6FC-4f65-9D91-7224C49458BB}"/>
              </c:extLst>
            </c:dLbl>
            <c:dLbl>
              <c:idx val="2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5-A793-4636-9DF0-9369CD51040E}"/>
                </c:ext>
                <c:ext xmlns:c15="http://schemas.microsoft.com/office/drawing/2012/chart" uri="{CE6537A1-D6FC-4f65-9D91-7224C49458BB}"/>
              </c:extLst>
            </c:dLbl>
            <c:dLbl>
              <c:idx val="2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6-A793-4636-9DF0-9369CD51040E}"/>
                </c:ext>
                <c:ext xmlns:c15="http://schemas.microsoft.com/office/drawing/2012/chart" uri="{CE6537A1-D6FC-4f65-9D91-7224C49458BB}"/>
              </c:extLst>
            </c:dLbl>
            <c:dLbl>
              <c:idx val="3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7-A793-4636-9DF0-9369CD51040E}"/>
                </c:ext>
                <c:ext xmlns:c15="http://schemas.microsoft.com/office/drawing/2012/chart" uri="{CE6537A1-D6FC-4f65-9D91-7224C49458BB}"/>
              </c:extLst>
            </c:dLbl>
            <c:dLbl>
              <c:idx val="31"/>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8-A793-4636-9DF0-9369CD51040E}"/>
                </c:ext>
                <c:ext xmlns:c15="http://schemas.microsoft.com/office/drawing/2012/chart" uri="{CE6537A1-D6FC-4f65-9D91-7224C49458BB}"/>
              </c:extLst>
            </c:dLbl>
            <c:dLbl>
              <c:idx val="32"/>
              <c:tx>
                <c:rich>
                  <a:bodyPr/>
                  <a:lstStyle/>
                  <a:p>
                    <a:fld id="{2EA391A7-5C07-4661-B1A2-861EE246324D}"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3"/>
              <c:tx>
                <c:rich>
                  <a:bodyPr/>
                  <a:lstStyle/>
                  <a:p>
                    <a:fld id="{1FE5B408-5933-4520-9B0F-3BF645B1DE60}"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B-A793-4636-9DF0-9369CD51040E}"/>
                </c:ext>
                <c:ext xmlns:c15="http://schemas.microsoft.com/office/drawing/2012/chart" uri="{CE6537A1-D6FC-4f65-9D91-7224C49458BB}"/>
              </c:extLst>
            </c:dLbl>
            <c:dLbl>
              <c:idx val="3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C-A793-4636-9DF0-9369CD51040E}"/>
                </c:ext>
                <c:ext xmlns:c15="http://schemas.microsoft.com/office/drawing/2012/chart" uri="{CE6537A1-D6FC-4f65-9D91-7224C49458BB}"/>
              </c:extLst>
            </c:dLbl>
            <c:dLbl>
              <c:idx val="3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D-A793-4636-9DF0-9369CD51040E}"/>
                </c:ext>
                <c:ext xmlns:c15="http://schemas.microsoft.com/office/drawing/2012/chart" uri="{CE6537A1-D6FC-4f65-9D91-7224C49458BB}"/>
              </c:extLst>
            </c:dLbl>
            <c:dLbl>
              <c:idx val="37"/>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E-A793-4636-9DF0-9369CD51040E}"/>
                </c:ext>
                <c:ext xmlns:c15="http://schemas.microsoft.com/office/drawing/2012/chart" uri="{CE6537A1-D6FC-4f65-9D91-7224C49458BB}"/>
              </c:extLst>
            </c:dLbl>
            <c:dLbl>
              <c:idx val="3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BF-A793-4636-9DF0-9369CD51040E}"/>
                </c:ext>
                <c:ext xmlns:c15="http://schemas.microsoft.com/office/drawing/2012/chart" uri="{CE6537A1-D6FC-4f65-9D91-7224C49458BB}"/>
              </c:extLst>
            </c:dLbl>
            <c:dLbl>
              <c:idx val="3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C0-A793-4636-9DF0-9369CD51040E}"/>
                </c:ext>
                <c:ext xmlns:c15="http://schemas.microsoft.com/office/drawing/2012/chart" uri="{CE6537A1-D6FC-4f65-9D91-7224C49458BB}"/>
              </c:extLst>
            </c:dLbl>
            <c:dLbl>
              <c:idx val="40"/>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C1-A793-4636-9DF0-9369CD51040E}"/>
                </c:ext>
                <c:ext xmlns:c15="http://schemas.microsoft.com/office/drawing/2012/chart" uri="{CE6537A1-D6FC-4f65-9D91-7224C49458BB}"/>
              </c:extLst>
            </c:dLbl>
            <c:dLbl>
              <c:idx val="41"/>
              <c:tx>
                <c:rich>
                  <a:bodyPr/>
                  <a:lstStyle/>
                  <a:p>
                    <a:fld id="{73433B1B-55F1-44C9-AF3C-FED7C4388E90}"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2"/>
              <c:tx>
                <c:rich>
                  <a:bodyPr/>
                  <a:lstStyle/>
                  <a:p>
                    <a:fld id="{E22D3A96-A31A-4359-B59A-310A38C25F0E}"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3"/>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C4-A793-4636-9DF0-9369CD51040E}"/>
                </c:ext>
                <c:ext xmlns:c15="http://schemas.microsoft.com/office/drawing/2012/chart" uri="{CE6537A1-D6FC-4f65-9D91-7224C49458BB}"/>
              </c:extLst>
            </c:dLbl>
            <c:dLbl>
              <c:idx val="44"/>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C5-A793-4636-9DF0-9369CD51040E}"/>
                </c:ext>
                <c:ext xmlns:c15="http://schemas.microsoft.com/office/drawing/2012/chart" uri="{CE6537A1-D6FC-4f65-9D91-7224C49458BB}"/>
              </c:extLst>
            </c:dLbl>
            <c:dLbl>
              <c:idx val="45"/>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C6-A793-4636-9DF0-9369CD51040E}"/>
                </c:ext>
                <c:ext xmlns:c15="http://schemas.microsoft.com/office/drawing/2012/chart" uri="{CE6537A1-D6FC-4f65-9D91-7224C49458BB}"/>
              </c:extLst>
            </c:dLbl>
            <c:dLbl>
              <c:idx val="46"/>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C7-A793-4636-9DF0-9369CD51040E}"/>
                </c:ext>
                <c:ext xmlns:c15="http://schemas.microsoft.com/office/drawing/2012/chart" uri="{CE6537A1-D6FC-4f65-9D91-7224C49458BB}"/>
              </c:extLst>
            </c:dLbl>
            <c:dLbl>
              <c:idx val="47"/>
              <c:tx>
                <c:rich>
                  <a:bodyPr/>
                  <a:lstStyle/>
                  <a:p>
                    <a:fld id="{4F45EC73-0AF1-485C-8807-95BA1A952A45}" type="CELLRANGE">
                      <a:rPr lang="en-CA"/>
                      <a:pPr/>
                      <a:t>[CELLRANGE]</a:t>
                    </a:fld>
                    <a:endParaRPr lang="en-CA"/>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8"/>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C9-A793-4636-9DF0-9369CD51040E}"/>
                </c:ext>
                <c:ext xmlns:c15="http://schemas.microsoft.com/office/drawing/2012/chart" uri="{CE6537A1-D6FC-4f65-9D91-7224C49458BB}"/>
              </c:extLst>
            </c:dLbl>
            <c:dLbl>
              <c:idx val="49"/>
              <c:tx>
                <c:rich>
                  <a:bodyPr/>
                  <a:lstStyle/>
                  <a:p>
                    <a:endParaRPr lang="en-US"/>
                  </a:p>
                </c:rich>
              </c:tx>
              <c:dLblPos val="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CA-A793-4636-9DF0-9369CD51040E}"/>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xmlns:c16r2="http://schemas.microsoft.com/office/drawing/2015/06/char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'2x2 Grid Output'!$Q$18:$Q$67</c:f>
              <c:numCache>
                <c:formatCode>General</c:formatCode>
                <c:ptCount val="50"/>
                <c:pt idx="0">
                  <c:v>4</c:v>
                </c:pt>
                <c:pt idx="1">
                  <c:v>#N/A</c:v>
                </c:pt>
                <c:pt idx="2">
                  <c:v>4</c:v>
                </c:pt>
                <c:pt idx="3">
                  <c:v>2</c:v>
                </c:pt>
                <c:pt idx="4">
                  <c:v>#N/A</c:v>
                </c:pt>
                <c:pt idx="5">
                  <c:v>#N/A</c:v>
                </c:pt>
                <c:pt idx="6">
                  <c:v>#N/A</c:v>
                </c:pt>
                <c:pt idx="7">
                  <c:v>#N/A</c:v>
                </c:pt>
                <c:pt idx="8">
                  <c:v>#N/A</c:v>
                </c:pt>
                <c:pt idx="9">
                  <c:v>#N/A</c:v>
                </c:pt>
                <c:pt idx="10">
                  <c:v>1</c:v>
                </c:pt>
                <c:pt idx="11">
                  <c:v>#N/A</c:v>
                </c:pt>
                <c:pt idx="12">
                  <c:v>1</c:v>
                </c:pt>
                <c:pt idx="13">
                  <c:v>#N/A</c:v>
                </c:pt>
                <c:pt idx="14">
                  <c:v>4</c:v>
                </c:pt>
                <c:pt idx="15">
                  <c:v>#N/A</c:v>
                </c:pt>
                <c:pt idx="16">
                  <c:v>#N/A</c:v>
                </c:pt>
                <c:pt idx="17">
                  <c:v>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3</c:v>
                </c:pt>
                <c:pt idx="33">
                  <c:v>1</c:v>
                </c:pt>
                <c:pt idx="34">
                  <c:v>#N/A</c:v>
                </c:pt>
                <c:pt idx="35">
                  <c:v>#N/A</c:v>
                </c:pt>
                <c:pt idx="36">
                  <c:v>#N/A</c:v>
                </c:pt>
                <c:pt idx="37">
                  <c:v>#N/A</c:v>
                </c:pt>
                <c:pt idx="38">
                  <c:v>#N/A</c:v>
                </c:pt>
                <c:pt idx="39">
                  <c:v>#N/A</c:v>
                </c:pt>
                <c:pt idx="40">
                  <c:v>#N/A</c:v>
                </c:pt>
                <c:pt idx="41">
                  <c:v>3</c:v>
                </c:pt>
                <c:pt idx="42">
                  <c:v>2</c:v>
                </c:pt>
                <c:pt idx="43">
                  <c:v>#N/A</c:v>
                </c:pt>
                <c:pt idx="44">
                  <c:v>#N/A</c:v>
                </c:pt>
                <c:pt idx="45">
                  <c:v>#N/A</c:v>
                </c:pt>
                <c:pt idx="46">
                  <c:v>#N/A</c:v>
                </c:pt>
                <c:pt idx="47">
                  <c:v>3</c:v>
                </c:pt>
                <c:pt idx="48">
                  <c:v>#N/A</c:v>
                </c:pt>
                <c:pt idx="49">
                  <c:v>#N/A</c:v>
                </c:pt>
              </c:numCache>
            </c:numRef>
          </c:xVal>
          <c:yVal>
            <c:numRef>
              <c:f>'2x2 Grid Output'!$R$18:$R$67</c:f>
              <c:numCache>
                <c:formatCode>General</c:formatCode>
                <c:ptCount val="50"/>
                <c:pt idx="0">
                  <c:v>0</c:v>
                </c:pt>
                <c:pt idx="1">
                  <c:v>#N/A</c:v>
                </c:pt>
                <c:pt idx="2">
                  <c:v>1</c:v>
                </c:pt>
                <c:pt idx="3">
                  <c:v>2</c:v>
                </c:pt>
                <c:pt idx="4">
                  <c:v>#N/A</c:v>
                </c:pt>
                <c:pt idx="5">
                  <c:v>#N/A</c:v>
                </c:pt>
                <c:pt idx="6">
                  <c:v>#N/A</c:v>
                </c:pt>
                <c:pt idx="7">
                  <c:v>#N/A</c:v>
                </c:pt>
                <c:pt idx="8">
                  <c:v>#N/A</c:v>
                </c:pt>
                <c:pt idx="9">
                  <c:v>#N/A</c:v>
                </c:pt>
                <c:pt idx="10">
                  <c:v>1</c:v>
                </c:pt>
                <c:pt idx="11">
                  <c:v>#N/A</c:v>
                </c:pt>
                <c:pt idx="12">
                  <c:v>1</c:v>
                </c:pt>
                <c:pt idx="13">
                  <c:v>#N/A</c:v>
                </c:pt>
                <c:pt idx="14">
                  <c:v>0</c:v>
                </c:pt>
                <c:pt idx="15">
                  <c:v>#N/A</c:v>
                </c:pt>
                <c:pt idx="16">
                  <c:v>#N/A</c:v>
                </c:pt>
                <c:pt idx="17">
                  <c:v>3</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1</c:v>
                </c:pt>
                <c:pt idx="33">
                  <c:v>0</c:v>
                </c:pt>
                <c:pt idx="34">
                  <c:v>#N/A</c:v>
                </c:pt>
                <c:pt idx="35">
                  <c:v>#N/A</c:v>
                </c:pt>
                <c:pt idx="36">
                  <c:v>#N/A</c:v>
                </c:pt>
                <c:pt idx="37">
                  <c:v>#N/A</c:v>
                </c:pt>
                <c:pt idx="38">
                  <c:v>#N/A</c:v>
                </c:pt>
                <c:pt idx="39">
                  <c:v>#N/A</c:v>
                </c:pt>
                <c:pt idx="40">
                  <c:v>#N/A</c:v>
                </c:pt>
                <c:pt idx="41">
                  <c:v>2</c:v>
                </c:pt>
                <c:pt idx="42">
                  <c:v>3</c:v>
                </c:pt>
                <c:pt idx="43">
                  <c:v>#N/A</c:v>
                </c:pt>
                <c:pt idx="44">
                  <c:v>#N/A</c:v>
                </c:pt>
                <c:pt idx="45">
                  <c:v>#N/A</c:v>
                </c:pt>
                <c:pt idx="46">
                  <c:v>#N/A</c:v>
                </c:pt>
                <c:pt idx="47">
                  <c:v>1</c:v>
                </c:pt>
                <c:pt idx="48">
                  <c:v>#N/A</c:v>
                </c:pt>
                <c:pt idx="49">
                  <c:v>#N/A</c:v>
                </c:pt>
              </c:numCache>
            </c:numRef>
          </c:yVal>
          <c:smooth val="0"/>
          <c:extLst xmlns:c16r2="http://schemas.microsoft.com/office/drawing/2015/06/chart">
            <c:ext xmlns:c16="http://schemas.microsoft.com/office/drawing/2014/chart" uri="{C3380CC4-5D6E-409C-BE32-E72D297353CC}">
              <c16:uniqueId val="{000000CB-A793-4636-9DF0-9369CD51040E}"/>
            </c:ext>
            <c:ext xmlns:c15="http://schemas.microsoft.com/office/drawing/2012/chart" uri="{02D57815-91ED-43cb-92C2-25804820EDAC}">
              <c15:datalabelsRange>
                <c15:f>'2x2 Grid Output'!$B$18:$B$67</c15:f>
                <c15:dlblRange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15:dlblRangeCache>
              </c15:datalabelsRange>
            </c:ext>
          </c:extLst>
        </c:ser>
        <c:dLbls>
          <c:showLegendKey val="0"/>
          <c:showVal val="0"/>
          <c:showCatName val="0"/>
          <c:showSerName val="0"/>
          <c:showPercent val="0"/>
          <c:showBubbleSize val="0"/>
        </c:dLbls>
        <c:axId val="216223968"/>
        <c:axId val="216219656"/>
      </c:scatterChart>
      <c:valAx>
        <c:axId val="216223968"/>
        <c:scaling>
          <c:orientation val="minMax"/>
          <c:max val="8"/>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219656"/>
        <c:crosses val="autoZero"/>
        <c:crossBetween val="midCat"/>
      </c:valAx>
      <c:valAx>
        <c:axId val="216219656"/>
        <c:scaling>
          <c:orientation val="minMax"/>
          <c:max val="6"/>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223968"/>
        <c:crosses val="autoZero"/>
        <c:crossBetween val="midCat"/>
      </c:valAx>
      <c:spPr>
        <a:blipFill>
          <a:blip xmlns:r="http://schemas.openxmlformats.org/officeDocument/2006/relationships" r:embed="rId3">
            <a:alphaModFix amt="99000"/>
          </a:blip>
          <a:stretch>
            <a:fillRect/>
          </a:stretch>
        </a:blipFill>
        <a:ln>
          <a:noFill/>
        </a:ln>
        <a:effectLst/>
      </c:spPr>
    </c:plotArea>
    <c:legend>
      <c:legendPos val="r"/>
      <c:layout>
        <c:manualLayout>
          <c:xMode val="edge"/>
          <c:yMode val="edge"/>
          <c:x val="0.78019472427566428"/>
          <c:y val="0.46962517387913039"/>
          <c:w val="0.20589827610146721"/>
          <c:h val="0.294408310921024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9526</xdr:rowOff>
    </xdr:from>
    <xdr:to>
      <xdr:col>14</xdr:col>
      <xdr:colOff>19051</xdr:colOff>
      <xdr:row>0</xdr:row>
      <xdr:rowOff>626826</xdr:rowOff>
    </xdr:to>
    <xdr:pic>
      <xdr:nvPicPr>
        <xdr:cNvPr id="2" name="Picture 1" descr="Excel Header.jp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190501" y="9526"/>
          <a:ext cx="7943850" cy="617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838200</xdr:colOff>
      <xdr:row>1</xdr:row>
      <xdr:rowOff>371475</xdr:rowOff>
    </xdr:from>
    <xdr:to>
      <xdr:col>11</xdr:col>
      <xdr:colOff>904874</xdr:colOff>
      <xdr:row>3</xdr:row>
      <xdr:rowOff>10583</xdr:rowOff>
    </xdr:to>
    <xdr:sp macro="" textlink="">
      <xdr:nvSpPr>
        <xdr:cNvPr id="2" name="Speech Bubble: Rectangle 1">
          <a:extLst>
            <a:ext uri="{FF2B5EF4-FFF2-40B4-BE49-F238E27FC236}">
              <a16:creationId xmlns:a16="http://schemas.microsoft.com/office/drawing/2014/main" xmlns="" id="{2CC62E2E-9BDD-4409-ACDD-E01DB18BF11D}"/>
            </a:ext>
          </a:extLst>
        </xdr:cNvPr>
        <xdr:cNvSpPr/>
      </xdr:nvSpPr>
      <xdr:spPr>
        <a:xfrm>
          <a:off x="12125325" y="561975"/>
          <a:ext cx="1504949" cy="1182158"/>
        </a:xfrm>
        <a:prstGeom prst="wedgeRectCallout">
          <a:avLst>
            <a:gd name="adj1" fmla="val -221657"/>
            <a:gd name="adj2" fmla="val 124633"/>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If you update any</a:t>
          </a:r>
          <a:r>
            <a:rPr lang="en-CA" sz="1000" b="0" baseline="0">
              <a:solidFill>
                <a:sysClr val="windowText" lastClr="000000"/>
              </a:solidFill>
              <a:latin typeface="Arial" panose="020B0604020202020204" pitchFamily="34" charset="0"/>
              <a:cs typeface="Arial" panose="020B0604020202020204" pitchFamily="34" charset="0"/>
            </a:rPr>
            <a:t> category names, ensure that these category names are updated in tab 3 (Columns I through Q).</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510987</xdr:colOff>
      <xdr:row>0</xdr:row>
      <xdr:rowOff>179855</xdr:rowOff>
    </xdr:from>
    <xdr:to>
      <xdr:col>17</xdr:col>
      <xdr:colOff>742949</xdr:colOff>
      <xdr:row>3</xdr:row>
      <xdr:rowOff>9525</xdr:rowOff>
    </xdr:to>
    <xdr:sp macro="" textlink="">
      <xdr:nvSpPr>
        <xdr:cNvPr id="3" name="Speech Bubble: Rectangle 2">
          <a:extLst>
            <a:ext uri="{FF2B5EF4-FFF2-40B4-BE49-F238E27FC236}">
              <a16:creationId xmlns:a16="http://schemas.microsoft.com/office/drawing/2014/main" xmlns="" id="{341E61CD-1898-4C02-8157-BCF11FEA2BEC}"/>
            </a:ext>
          </a:extLst>
        </xdr:cNvPr>
        <xdr:cNvSpPr/>
      </xdr:nvSpPr>
      <xdr:spPr>
        <a:xfrm>
          <a:off x="14912787" y="179855"/>
          <a:ext cx="6032687" cy="1563220"/>
        </a:xfrm>
        <a:prstGeom prst="wedgeRectCallout">
          <a:avLst>
            <a:gd name="adj1" fmla="val -18326"/>
            <a:gd name="adj2" fmla="val 64928"/>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ysClr val="windowText" lastClr="000000"/>
              </a:solidFill>
              <a:latin typeface="Arial" panose="020B0604020202020204" pitchFamily="34" charset="0"/>
              <a:cs typeface="Arial" panose="020B0604020202020204" pitchFamily="34" charset="0"/>
            </a:rPr>
            <a:t>Note: </a:t>
          </a:r>
          <a:r>
            <a:rPr lang="en-CA" sz="1000">
              <a:solidFill>
                <a:sysClr val="windowText" lastClr="000000"/>
              </a:solidFill>
              <a:latin typeface="Arial" panose="020B0604020202020204" pitchFamily="34" charset="0"/>
              <a:cs typeface="Arial" panose="020B0604020202020204" pitchFamily="34" charset="0"/>
            </a:rPr>
            <a:t>The vulnerability assessment identifies the likelihood and impact of technology failures in your production environment to identify where you might invest in greater resiliency</a:t>
          </a:r>
          <a:r>
            <a:rPr lang="en-CA" sz="1000" baseline="0">
              <a:solidFill>
                <a:sysClr val="windowText" lastClr="000000"/>
              </a:solidFill>
              <a:latin typeface="Arial" panose="020B0604020202020204" pitchFamily="34" charset="0"/>
              <a:cs typeface="Arial" panose="020B0604020202020204" pitchFamily="34" charset="0"/>
            </a:rPr>
            <a:t> to prevent a high-impact outage, and potentially prevent the need to failover to a DR environment except for broader outages.</a:t>
          </a:r>
        </a:p>
        <a:p>
          <a:pPr algn="l"/>
          <a:endParaRPr lang="en-CA" sz="1000" baseline="0">
            <a:solidFill>
              <a:sysClr val="windowText" lastClr="000000"/>
            </a:solidFill>
            <a:latin typeface="Arial" panose="020B0604020202020204" pitchFamily="34" charset="0"/>
            <a:cs typeface="Arial" panose="020B0604020202020204" pitchFamily="34" charset="0"/>
          </a:endParaRPr>
        </a:p>
        <a:p>
          <a:pPr algn="l">
            <a:spcAft>
              <a:spcPts val="600"/>
            </a:spcAft>
          </a:pPr>
          <a:r>
            <a:rPr lang="en-CA" sz="1000">
              <a:solidFill>
                <a:sysClr val="windowText" lastClr="000000"/>
              </a:solidFill>
              <a:latin typeface="Arial" panose="020B0604020202020204" pitchFamily="34" charset="0"/>
              <a:cs typeface="Arial" panose="020B0604020202020204" pitchFamily="34" charset="0"/>
            </a:rPr>
            <a:t>Where</a:t>
          </a:r>
          <a:r>
            <a:rPr lang="en-CA" sz="1000" baseline="0">
              <a:solidFill>
                <a:sysClr val="windowText" lastClr="000000"/>
              </a:solidFill>
              <a:latin typeface="Arial" panose="020B0604020202020204" pitchFamily="34" charset="0"/>
              <a:cs typeface="Arial" panose="020B0604020202020204" pitchFamily="34" charset="0"/>
            </a:rPr>
            <a:t> you already have </a:t>
          </a:r>
          <a:r>
            <a:rPr lang="en-CA" sz="1000" b="1" i="1" baseline="0">
              <a:solidFill>
                <a:sysClr val="windowText" lastClr="000000"/>
              </a:solidFill>
              <a:latin typeface="Arial" panose="020B0604020202020204" pitchFamily="34" charset="0"/>
              <a:cs typeface="Arial" panose="020B0604020202020204" pitchFamily="34" charset="0"/>
            </a:rPr>
            <a:t>redundancy</a:t>
          </a:r>
          <a:r>
            <a:rPr lang="en-CA" sz="1000" baseline="0">
              <a:solidFill>
                <a:sysClr val="windowText" lastClr="000000"/>
              </a:solidFill>
              <a:latin typeface="Arial" panose="020B0604020202020204" pitchFamily="34" charset="0"/>
              <a:cs typeface="Arial" panose="020B0604020202020204" pitchFamily="34" charset="0"/>
            </a:rPr>
            <a:t> in your production environment, use this scoring guideline:</a:t>
          </a:r>
        </a:p>
        <a:p>
          <a:pPr algn="l">
            <a:spcAft>
              <a:spcPts val="600"/>
            </a:spcAft>
          </a:pPr>
          <a:r>
            <a:rPr lang="en-CA" sz="1000" baseline="0">
              <a:solidFill>
                <a:sysClr val="windowText" lastClr="000000"/>
              </a:solidFill>
              <a:latin typeface="Arial" panose="020B0604020202020204" pitchFamily="34" charset="0"/>
              <a:cs typeface="Arial" panose="020B0604020202020204" pitchFamily="34" charset="0"/>
            </a:rPr>
            <a:t>-</a:t>
          </a:r>
          <a:r>
            <a:rPr lang="en-CA" sz="1000">
              <a:solidFill>
                <a:sysClr val="windowText" lastClr="000000"/>
              </a:solidFill>
              <a:latin typeface="Arial" panose="020B0604020202020204" pitchFamily="34" charset="0"/>
              <a:cs typeface="Arial" panose="020B0604020202020204" pitchFamily="34" charset="0"/>
            </a:rPr>
            <a:t> Calculate</a:t>
          </a:r>
          <a:r>
            <a:rPr lang="en-CA" sz="1000" baseline="0">
              <a:solidFill>
                <a:sysClr val="windowText" lastClr="000000"/>
              </a:solidFill>
              <a:latin typeface="Arial" panose="020B0604020202020204" pitchFamily="34" charset="0"/>
              <a:cs typeface="Arial" panose="020B0604020202020204" pitchFamily="34" charset="0"/>
            </a:rPr>
            <a:t> </a:t>
          </a:r>
          <a:r>
            <a:rPr lang="en-CA" sz="1000">
              <a:solidFill>
                <a:sysClr val="windowText" lastClr="000000"/>
              </a:solidFill>
              <a:latin typeface="Arial" panose="020B0604020202020204" pitchFamily="34" charset="0"/>
              <a:cs typeface="Arial" panose="020B0604020202020204" pitchFamily="34" charset="0"/>
            </a:rPr>
            <a:t>the </a:t>
          </a:r>
          <a:r>
            <a:rPr lang="en-CA" sz="1000" b="1" i="1">
              <a:solidFill>
                <a:sysClr val="windowText" lastClr="000000"/>
              </a:solidFill>
              <a:latin typeface="Arial" panose="020B0604020202020204" pitchFamily="34" charset="0"/>
              <a:cs typeface="Arial" panose="020B0604020202020204" pitchFamily="34" charset="0"/>
            </a:rPr>
            <a:t>Likelihood</a:t>
          </a:r>
          <a:r>
            <a:rPr lang="en-CA" sz="1000">
              <a:solidFill>
                <a:sysClr val="windowText" lastClr="000000"/>
              </a:solidFill>
              <a:latin typeface="Arial" panose="020B0604020202020204" pitchFamily="34" charset="0"/>
              <a:cs typeface="Arial" panose="020B0604020202020204" pitchFamily="34" charset="0"/>
            </a:rPr>
            <a:t> score based on past cases where the primary instance</a:t>
          </a:r>
          <a:r>
            <a:rPr lang="en-CA" sz="1000" baseline="0">
              <a:solidFill>
                <a:sysClr val="windowText" lastClr="000000"/>
              </a:solidFill>
              <a:latin typeface="Arial" panose="020B0604020202020204" pitchFamily="34" charset="0"/>
              <a:cs typeface="Arial" panose="020B0604020202020204" pitchFamily="34" charset="0"/>
            </a:rPr>
            <a:t> has</a:t>
          </a:r>
          <a:r>
            <a:rPr lang="en-CA" sz="1000">
              <a:solidFill>
                <a:sysClr val="windowText" lastClr="000000"/>
              </a:solidFill>
              <a:latin typeface="Arial" panose="020B0604020202020204" pitchFamily="34" charset="0"/>
              <a:cs typeface="Arial" panose="020B0604020202020204" pitchFamily="34" charset="0"/>
            </a:rPr>
            <a:t> failed. For example, if the primary</a:t>
          </a:r>
          <a:r>
            <a:rPr lang="en-CA" sz="1000" baseline="0">
              <a:solidFill>
                <a:sysClr val="windowText" lastClr="000000"/>
              </a:solidFill>
              <a:latin typeface="Arial" panose="020B0604020202020204" pitchFamily="34" charset="0"/>
              <a:cs typeface="Arial" panose="020B0604020202020204" pitchFamily="34" charset="0"/>
            </a:rPr>
            <a:t> has failed once in the last two years, provide a score of "2".</a:t>
          </a:r>
          <a:endParaRPr lang="en-CA" sz="1000">
            <a:solidFill>
              <a:sysClr val="windowText" lastClr="000000"/>
            </a:solidFill>
            <a:latin typeface="Arial" panose="020B0604020202020204" pitchFamily="34" charset="0"/>
            <a:cs typeface="Arial" panose="020B0604020202020204" pitchFamily="34" charset="0"/>
          </a:endParaRPr>
        </a:p>
        <a:p>
          <a:pPr algn="l">
            <a:spcAft>
              <a:spcPts val="600"/>
            </a:spcAft>
          </a:pPr>
          <a:r>
            <a:rPr lang="en-CA" sz="1000">
              <a:solidFill>
                <a:sysClr val="windowText" lastClr="000000"/>
              </a:solidFill>
              <a:latin typeface="Arial" panose="020B0604020202020204" pitchFamily="34" charset="0"/>
              <a:cs typeface="Arial" panose="020B0604020202020204" pitchFamily="34" charset="0"/>
            </a:rPr>
            <a:t>-  Factor in the redundancy in the </a:t>
          </a:r>
          <a:r>
            <a:rPr lang="en-CA" sz="1000" b="1" i="1">
              <a:solidFill>
                <a:sysClr val="windowText" lastClr="000000"/>
              </a:solidFill>
              <a:latin typeface="Arial" panose="020B0604020202020204" pitchFamily="34" charset="0"/>
              <a:cs typeface="Arial" panose="020B0604020202020204" pitchFamily="34" charset="0"/>
            </a:rPr>
            <a:t>Impact</a:t>
          </a:r>
          <a:r>
            <a:rPr lang="en-CA" sz="1000">
              <a:solidFill>
                <a:sysClr val="windowText" lastClr="000000"/>
              </a:solidFill>
              <a:latin typeface="Arial" panose="020B0604020202020204" pitchFamily="34" charset="0"/>
              <a:cs typeface="Arial" panose="020B0604020202020204" pitchFamily="34" charset="0"/>
            </a:rPr>
            <a:t> score. For example, if you had a running standby that took</a:t>
          </a:r>
          <a:r>
            <a:rPr lang="en-CA" sz="1000" baseline="0">
              <a:solidFill>
                <a:sysClr val="windowText" lastClr="000000"/>
              </a:solidFill>
              <a:latin typeface="Arial" panose="020B0604020202020204" pitchFamily="34" charset="0"/>
              <a:cs typeface="Arial" panose="020B0604020202020204" pitchFamily="34" charset="0"/>
            </a:rPr>
            <a:t> up the entire load within seconds, there may have been no impact and the impact score would be "0".</a:t>
          </a:r>
          <a:endParaRPr lang="en-CA" sz="100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2102827</xdr:colOff>
      <xdr:row>2</xdr:row>
      <xdr:rowOff>656897</xdr:rowOff>
    </xdr:from>
    <xdr:to>
      <xdr:col>4</xdr:col>
      <xdr:colOff>2095500</xdr:colOff>
      <xdr:row>4</xdr:row>
      <xdr:rowOff>197826</xdr:rowOff>
    </xdr:to>
    <xdr:sp macro="" textlink="">
      <xdr:nvSpPr>
        <xdr:cNvPr id="2" name="Speech Bubble: Rectangle 1">
          <a:extLst>
            <a:ext uri="{FF2B5EF4-FFF2-40B4-BE49-F238E27FC236}">
              <a16:creationId xmlns:a16="http://schemas.microsoft.com/office/drawing/2014/main" xmlns="" id="{ED7579C9-78FD-432D-A4BC-C6BC6C45FC4B}"/>
            </a:ext>
          </a:extLst>
        </xdr:cNvPr>
        <xdr:cNvSpPr/>
      </xdr:nvSpPr>
      <xdr:spPr>
        <a:xfrm>
          <a:off x="4226793" y="1270000"/>
          <a:ext cx="2390345" cy="712395"/>
        </a:xfrm>
        <a:prstGeom prst="wedgeRectCallout">
          <a:avLst>
            <a:gd name="adj1" fmla="val -46588"/>
            <a:gd name="adj2" fmla="val 78101"/>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Break across lines</a:t>
          </a:r>
          <a:r>
            <a:rPr lang="en-CA" sz="1000" b="0" baseline="0">
              <a:solidFill>
                <a:sysClr val="windowText" lastClr="000000"/>
              </a:solidFill>
              <a:latin typeface="Arial" panose="020B0604020202020204" pitchFamily="34" charset="0"/>
              <a:cs typeface="Arial" panose="020B0604020202020204" pitchFamily="34" charset="0"/>
            </a:rPr>
            <a:t> within cells by hitting Alt+Enter. This makes the data more easily readable. Don't forget to separate dependencies with commas.</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xdr:col>
      <xdr:colOff>45318</xdr:colOff>
      <xdr:row>2</xdr:row>
      <xdr:rowOff>228600</xdr:rowOff>
    </xdr:from>
    <xdr:to>
      <xdr:col>3</xdr:col>
      <xdr:colOff>57150</xdr:colOff>
      <xdr:row>3</xdr:row>
      <xdr:rowOff>268004</xdr:rowOff>
    </xdr:to>
    <xdr:sp macro="" textlink="">
      <xdr:nvSpPr>
        <xdr:cNvPr id="3" name="Speech Bubble: Rectangle 2">
          <a:extLst>
            <a:ext uri="{FF2B5EF4-FFF2-40B4-BE49-F238E27FC236}">
              <a16:creationId xmlns:a16="http://schemas.microsoft.com/office/drawing/2014/main" xmlns="" id="{FDD129F3-D4D5-4A67-A8CE-0C9C76D82E21}"/>
            </a:ext>
          </a:extLst>
        </xdr:cNvPr>
        <xdr:cNvSpPr/>
      </xdr:nvSpPr>
      <xdr:spPr>
        <a:xfrm>
          <a:off x="235818" y="847725"/>
          <a:ext cx="1945407" cy="858554"/>
        </a:xfrm>
        <a:prstGeom prst="wedgeRectCallout">
          <a:avLst>
            <a:gd name="adj1" fmla="val -46588"/>
            <a:gd name="adj2" fmla="val 78101"/>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You can</a:t>
          </a:r>
          <a:r>
            <a:rPr lang="en-CA" sz="1000" b="0" baseline="0">
              <a:solidFill>
                <a:sysClr val="windowText" lastClr="000000"/>
              </a:solidFill>
              <a:latin typeface="Arial" panose="020B0604020202020204" pitchFamily="34" charset="0"/>
              <a:cs typeface="Arial" panose="020B0604020202020204" pitchFamily="34" charset="0"/>
            </a:rPr>
            <a:t> change the values in the ID field to help you sort applications and systems. IDs do not need to be unique and can use letters and numbers.</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756675</xdr:colOff>
      <xdr:row>2</xdr:row>
      <xdr:rowOff>1182</xdr:rowOff>
    </xdr:from>
    <xdr:to>
      <xdr:col>19</xdr:col>
      <xdr:colOff>885419</xdr:colOff>
      <xdr:row>2</xdr:row>
      <xdr:rowOff>718241</xdr:rowOff>
    </xdr:to>
    <xdr:sp macro="" textlink="">
      <xdr:nvSpPr>
        <xdr:cNvPr id="4" name="Speech Bubble: Rectangle 3">
          <a:extLst>
            <a:ext uri="{FF2B5EF4-FFF2-40B4-BE49-F238E27FC236}">
              <a16:creationId xmlns:a16="http://schemas.microsoft.com/office/drawing/2014/main" xmlns="" id="{258FD2EF-6F73-4634-8A58-6468DC852FFC}"/>
            </a:ext>
          </a:extLst>
        </xdr:cNvPr>
        <xdr:cNvSpPr/>
      </xdr:nvSpPr>
      <xdr:spPr>
        <a:xfrm>
          <a:off x="21421784" y="622378"/>
          <a:ext cx="2398178" cy="717059"/>
        </a:xfrm>
        <a:prstGeom prst="wedgeRectCallout">
          <a:avLst>
            <a:gd name="adj1" fmla="val -33119"/>
            <a:gd name="adj2" fmla="val 78101"/>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ysClr val="windowText" lastClr="000000"/>
              </a:solidFill>
              <a:latin typeface="Arial" panose="020B0604020202020204" pitchFamily="34" charset="0"/>
              <a:cs typeface="Arial" panose="020B0604020202020204" pitchFamily="34" charset="0"/>
            </a:rPr>
            <a:t>If you insert rows</a:t>
          </a:r>
          <a:r>
            <a:rPr lang="en-CA" sz="1000" b="0">
              <a:solidFill>
                <a:sysClr val="windowText" lastClr="000000"/>
              </a:solidFill>
              <a:latin typeface="Arial" panose="020B0604020202020204" pitchFamily="34" charset="0"/>
              <a:cs typeface="Arial" panose="020B0604020202020204" pitchFamily="34" charset="0"/>
            </a:rPr>
            <a:t>, ensure the formulas</a:t>
          </a:r>
          <a:r>
            <a:rPr lang="en-CA" sz="1000" b="0" baseline="0">
              <a:solidFill>
                <a:sysClr val="windowText" lastClr="000000"/>
              </a:solidFill>
              <a:latin typeface="Arial" panose="020B0604020202020204" pitchFamily="34" charset="0"/>
              <a:cs typeface="Arial" panose="020B0604020202020204" pitchFamily="34" charset="0"/>
            </a:rPr>
            <a:t> in the green shaded calculated columns are copied into the new row.</a:t>
          </a:r>
          <a:endParaRPr lang="en-CA" sz="1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24</xdr:col>
      <xdr:colOff>345502</xdr:colOff>
      <xdr:row>2</xdr:row>
      <xdr:rowOff>48512</xdr:rowOff>
    </xdr:from>
    <xdr:to>
      <xdr:col>27</xdr:col>
      <xdr:colOff>202104</xdr:colOff>
      <xdr:row>2</xdr:row>
      <xdr:rowOff>765571</xdr:rowOff>
    </xdr:to>
    <xdr:sp macro="" textlink="">
      <xdr:nvSpPr>
        <xdr:cNvPr id="5" name="Speech Bubble: Rectangle 4">
          <a:extLst>
            <a:ext uri="{FF2B5EF4-FFF2-40B4-BE49-F238E27FC236}">
              <a16:creationId xmlns:a16="http://schemas.microsoft.com/office/drawing/2014/main" xmlns="" id="{2884530A-446B-4D07-80A2-F7A1FCD52FF1}"/>
            </a:ext>
          </a:extLst>
        </xdr:cNvPr>
        <xdr:cNvSpPr/>
      </xdr:nvSpPr>
      <xdr:spPr>
        <a:xfrm>
          <a:off x="28257893" y="669708"/>
          <a:ext cx="2391081" cy="717059"/>
        </a:xfrm>
        <a:prstGeom prst="wedgeRectCallout">
          <a:avLst>
            <a:gd name="adj1" fmla="val -28575"/>
            <a:gd name="adj2" fmla="val 94272"/>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ysClr val="windowText" lastClr="000000"/>
              </a:solidFill>
              <a:latin typeface="Arial" panose="020B0604020202020204" pitchFamily="34" charset="0"/>
              <a:cs typeface="Arial" panose="020B0604020202020204" pitchFamily="34" charset="0"/>
            </a:rPr>
            <a:t>If you insert rows</a:t>
          </a:r>
          <a:r>
            <a:rPr lang="en-CA" sz="1000" b="0">
              <a:solidFill>
                <a:sysClr val="windowText" lastClr="000000"/>
              </a:solidFill>
              <a:latin typeface="Arial" panose="020B0604020202020204" pitchFamily="34" charset="0"/>
              <a:cs typeface="Arial" panose="020B0604020202020204" pitchFamily="34" charset="0"/>
            </a:rPr>
            <a:t>, ensure the formulas</a:t>
          </a:r>
          <a:r>
            <a:rPr lang="en-CA" sz="1000" b="0" baseline="0">
              <a:solidFill>
                <a:sysClr val="windowText" lastClr="000000"/>
              </a:solidFill>
              <a:latin typeface="Arial" panose="020B0604020202020204" pitchFamily="34" charset="0"/>
              <a:cs typeface="Arial" panose="020B0604020202020204" pitchFamily="34" charset="0"/>
            </a:rPr>
            <a:t> in the green shaded calculated columns are copied into the new row.</a:t>
          </a:r>
          <a:endParaRPr lang="en-CA" sz="1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30</xdr:col>
      <xdr:colOff>270959</xdr:colOff>
      <xdr:row>2</xdr:row>
      <xdr:rowOff>53837</xdr:rowOff>
    </xdr:from>
    <xdr:to>
      <xdr:col>33</xdr:col>
      <xdr:colOff>127560</xdr:colOff>
      <xdr:row>2</xdr:row>
      <xdr:rowOff>770896</xdr:rowOff>
    </xdr:to>
    <xdr:sp macro="" textlink="">
      <xdr:nvSpPr>
        <xdr:cNvPr id="6" name="Speech Bubble: Rectangle 5">
          <a:extLst>
            <a:ext uri="{FF2B5EF4-FFF2-40B4-BE49-F238E27FC236}">
              <a16:creationId xmlns:a16="http://schemas.microsoft.com/office/drawing/2014/main" xmlns="" id="{E6E2D028-0A3D-45C2-AE6C-D95AF6491E5F}"/>
            </a:ext>
          </a:extLst>
        </xdr:cNvPr>
        <xdr:cNvSpPr/>
      </xdr:nvSpPr>
      <xdr:spPr>
        <a:xfrm>
          <a:off x="33500785" y="675033"/>
          <a:ext cx="2391079" cy="717059"/>
        </a:xfrm>
        <a:prstGeom prst="wedgeRectCallout">
          <a:avLst>
            <a:gd name="adj1" fmla="val -24073"/>
            <a:gd name="adj2" fmla="val 108133"/>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ysClr val="windowText" lastClr="000000"/>
              </a:solidFill>
              <a:latin typeface="Arial" panose="020B0604020202020204" pitchFamily="34" charset="0"/>
              <a:cs typeface="Arial" panose="020B0604020202020204" pitchFamily="34" charset="0"/>
            </a:rPr>
            <a:t>If you insert rows</a:t>
          </a:r>
          <a:r>
            <a:rPr lang="en-CA" sz="1000" b="0">
              <a:solidFill>
                <a:sysClr val="windowText" lastClr="000000"/>
              </a:solidFill>
              <a:latin typeface="Arial" panose="020B0604020202020204" pitchFamily="34" charset="0"/>
              <a:cs typeface="Arial" panose="020B0604020202020204" pitchFamily="34" charset="0"/>
            </a:rPr>
            <a:t>, ensure the formulas</a:t>
          </a:r>
          <a:r>
            <a:rPr lang="en-CA" sz="1000" b="0" baseline="0">
              <a:solidFill>
                <a:sysClr val="windowText" lastClr="000000"/>
              </a:solidFill>
              <a:latin typeface="Arial" panose="020B0604020202020204" pitchFamily="34" charset="0"/>
              <a:cs typeface="Arial" panose="020B0604020202020204" pitchFamily="34" charset="0"/>
            </a:rPr>
            <a:t> in the green shaded calculated columns are copied into the new row.</a:t>
          </a:r>
          <a:endParaRPr lang="en-CA" sz="1000" b="1">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2371725</xdr:colOff>
      <xdr:row>11</xdr:row>
      <xdr:rowOff>44823</xdr:rowOff>
    </xdr:from>
    <xdr:to>
      <xdr:col>7</xdr:col>
      <xdr:colOff>836519</xdr:colOff>
      <xdr:row>15</xdr:row>
      <xdr:rowOff>123824</xdr:rowOff>
    </xdr:to>
    <xdr:sp macro="" textlink="">
      <xdr:nvSpPr>
        <xdr:cNvPr id="2" name="Speech Bubble: Rectangle 1">
          <a:extLst>
            <a:ext uri="{FF2B5EF4-FFF2-40B4-BE49-F238E27FC236}">
              <a16:creationId xmlns:a16="http://schemas.microsoft.com/office/drawing/2014/main" xmlns="" id="{DD5D69B6-744B-4E52-B2D8-9CAA3612C51F}"/>
            </a:ext>
          </a:extLst>
        </xdr:cNvPr>
        <xdr:cNvSpPr/>
      </xdr:nvSpPr>
      <xdr:spPr>
        <a:xfrm>
          <a:off x="2562225" y="4635873"/>
          <a:ext cx="2693894" cy="1107701"/>
        </a:xfrm>
        <a:prstGeom prst="wedgeRectCallout">
          <a:avLst>
            <a:gd name="adj1" fmla="val -47838"/>
            <a:gd name="adj2" fmla="val -95462"/>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This list</a:t>
          </a:r>
          <a:r>
            <a:rPr lang="en-CA" sz="1000" b="0" baseline="0">
              <a:solidFill>
                <a:sysClr val="windowText" lastClr="000000"/>
              </a:solidFill>
              <a:latin typeface="Arial" panose="020B0604020202020204" pitchFamily="34" charset="0"/>
              <a:cs typeface="Arial" panose="020B0604020202020204" pitchFamily="34" charset="0"/>
            </a:rPr>
            <a:t> is generated automatically by the Excel back end. You need to copy this list to column J, "Dependencies".</a:t>
          </a:r>
        </a:p>
        <a:p>
          <a:pPr algn="l"/>
          <a:endParaRPr lang="en-CA" sz="1000" b="0" baseline="0">
            <a:solidFill>
              <a:sysClr val="windowText" lastClr="000000"/>
            </a:solidFill>
            <a:latin typeface="Arial" panose="020B0604020202020204" pitchFamily="34" charset="0"/>
            <a:cs typeface="Arial" panose="020B0604020202020204" pitchFamily="34" charset="0"/>
          </a:endParaRPr>
        </a:p>
        <a:p>
          <a:pPr algn="l"/>
          <a:r>
            <a:rPr lang="en-CA" sz="1000" b="0" baseline="0">
              <a:solidFill>
                <a:sysClr val="windowText" lastClr="000000"/>
              </a:solidFill>
              <a:latin typeface="Arial" panose="020B0604020202020204" pitchFamily="34" charset="0"/>
              <a:cs typeface="Arial" panose="020B0604020202020204" pitchFamily="34" charset="0"/>
            </a:rPr>
            <a:t>If it doesn't seem to be up to date, hit Alt+F5 to refresh the tool's back end. </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1763806</xdr:colOff>
      <xdr:row>6</xdr:row>
      <xdr:rowOff>220757</xdr:rowOff>
    </xdr:from>
    <xdr:to>
      <xdr:col>10</xdr:col>
      <xdr:colOff>432548</xdr:colOff>
      <xdr:row>10</xdr:row>
      <xdr:rowOff>190500</xdr:rowOff>
    </xdr:to>
    <xdr:sp macro="" textlink="">
      <xdr:nvSpPr>
        <xdr:cNvPr id="3" name="Speech Bubble: Rectangle 2">
          <a:extLst>
            <a:ext uri="{FF2B5EF4-FFF2-40B4-BE49-F238E27FC236}">
              <a16:creationId xmlns:a16="http://schemas.microsoft.com/office/drawing/2014/main" xmlns="" id="{5C41327F-0ADD-49EE-B043-973362E4FC43}"/>
            </a:ext>
          </a:extLst>
        </xdr:cNvPr>
        <xdr:cNvSpPr/>
      </xdr:nvSpPr>
      <xdr:spPr>
        <a:xfrm>
          <a:off x="7735981" y="3459257"/>
          <a:ext cx="1259542" cy="998443"/>
        </a:xfrm>
        <a:prstGeom prst="wedgeRectCallout">
          <a:avLst>
            <a:gd name="adj1" fmla="val -48412"/>
            <a:gd name="adj2" fmla="val -87308"/>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Paste</a:t>
          </a:r>
          <a:r>
            <a:rPr lang="en-CA" sz="1000" b="0" baseline="0">
              <a:solidFill>
                <a:sysClr val="windowText" lastClr="000000"/>
              </a:solidFill>
              <a:latin typeface="Arial" panose="020B0604020202020204" pitchFamily="34" charset="0"/>
              <a:cs typeface="Arial" panose="020B0604020202020204" pitchFamily="34" charset="0"/>
            </a:rPr>
            <a:t> values from column C into this column.</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639296</xdr:colOff>
      <xdr:row>2</xdr:row>
      <xdr:rowOff>990599</xdr:rowOff>
    </xdr:from>
    <xdr:to>
      <xdr:col>12</xdr:col>
      <xdr:colOff>238125</xdr:colOff>
      <xdr:row>2</xdr:row>
      <xdr:rowOff>1857374</xdr:rowOff>
    </xdr:to>
    <xdr:sp macro="" textlink="">
      <xdr:nvSpPr>
        <xdr:cNvPr id="4" name="Speech Bubble: Rectangle 3">
          <a:extLst>
            <a:ext uri="{FF2B5EF4-FFF2-40B4-BE49-F238E27FC236}">
              <a16:creationId xmlns:a16="http://schemas.microsoft.com/office/drawing/2014/main" xmlns="" id="{71EB855C-F784-4337-B0AB-73B3DE602F46}"/>
            </a:ext>
          </a:extLst>
        </xdr:cNvPr>
        <xdr:cNvSpPr/>
      </xdr:nvSpPr>
      <xdr:spPr>
        <a:xfrm>
          <a:off x="9202271" y="1609724"/>
          <a:ext cx="1637179" cy="866775"/>
        </a:xfrm>
        <a:prstGeom prst="wedgeRectCallout">
          <a:avLst>
            <a:gd name="adj1" fmla="val -19378"/>
            <a:gd name="adj2" fmla="val 117414"/>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Rate the likelihood</a:t>
          </a:r>
          <a:r>
            <a:rPr lang="en-CA" sz="1000" b="0" baseline="0">
              <a:solidFill>
                <a:sysClr val="windowText" lastClr="000000"/>
              </a:solidFill>
              <a:latin typeface="Arial" panose="020B0604020202020204" pitchFamily="34" charset="0"/>
              <a:cs typeface="Arial" panose="020B0604020202020204" pitchFamily="34" charset="0"/>
            </a:rPr>
            <a:t> and impact </a:t>
          </a:r>
          <a:r>
            <a:rPr lang="en-CA" sz="1000" b="0">
              <a:solidFill>
                <a:sysClr val="windowText" lastClr="000000"/>
              </a:solidFill>
              <a:latin typeface="Arial" panose="020B0604020202020204" pitchFamily="34" charset="0"/>
              <a:cs typeface="Arial" panose="020B0604020202020204" pitchFamily="34" charset="0"/>
            </a:rPr>
            <a:t>of failure for</a:t>
          </a:r>
          <a:r>
            <a:rPr lang="en-CA" sz="1000" b="0" baseline="0">
              <a:solidFill>
                <a:sysClr val="windowText" lastClr="000000"/>
              </a:solidFill>
              <a:latin typeface="Arial" panose="020B0604020202020204" pitchFamily="34" charset="0"/>
              <a:cs typeface="Arial" panose="020B0604020202020204" pitchFamily="34" charset="0"/>
            </a:rPr>
            <a:t> each dependency. Indicate where the dependency is hosted.</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1131234</xdr:colOff>
      <xdr:row>2</xdr:row>
      <xdr:rowOff>991719</xdr:rowOff>
    </xdr:from>
    <xdr:to>
      <xdr:col>13</xdr:col>
      <xdr:colOff>3134846</xdr:colOff>
      <xdr:row>2</xdr:row>
      <xdr:rowOff>1990724</xdr:rowOff>
    </xdr:to>
    <xdr:sp macro="" textlink="">
      <xdr:nvSpPr>
        <xdr:cNvPr id="5" name="Speech Bubble: Rectangle 4">
          <a:extLst>
            <a:ext uri="{FF2B5EF4-FFF2-40B4-BE49-F238E27FC236}">
              <a16:creationId xmlns:a16="http://schemas.microsoft.com/office/drawing/2014/main" xmlns="" id="{FD7D9632-591C-42BD-894D-DEC95D21D1B6}"/>
            </a:ext>
          </a:extLst>
        </xdr:cNvPr>
        <xdr:cNvSpPr/>
      </xdr:nvSpPr>
      <xdr:spPr>
        <a:xfrm>
          <a:off x="12751734" y="1610844"/>
          <a:ext cx="2003612" cy="999005"/>
        </a:xfrm>
        <a:prstGeom prst="wedgeRectCallout">
          <a:avLst>
            <a:gd name="adj1" fmla="val 25348"/>
            <a:gd name="adj2" fmla="val 84498"/>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This list of dependent</a:t>
          </a:r>
          <a:r>
            <a:rPr lang="en-CA" sz="1000" b="0" baseline="0">
              <a:solidFill>
                <a:sysClr val="windowText" lastClr="000000"/>
              </a:solidFill>
              <a:latin typeface="Arial" panose="020B0604020202020204" pitchFamily="34" charset="0"/>
              <a:cs typeface="Arial" panose="020B0604020202020204" pitchFamily="34" charset="0"/>
            </a:rPr>
            <a:t> systems is generated automatically. If this list doesn't seem up to date, hit Ctrl+Alt+F5 or go to Data &gt; Refresh All to refresh the tool's back end.</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942975</xdr:colOff>
      <xdr:row>2</xdr:row>
      <xdr:rowOff>104775</xdr:rowOff>
    </xdr:from>
    <xdr:to>
      <xdr:col>8</xdr:col>
      <xdr:colOff>438150</xdr:colOff>
      <xdr:row>15</xdr:row>
      <xdr:rowOff>152400</xdr:rowOff>
    </xdr:to>
    <mc:AlternateContent xmlns:mc="http://schemas.openxmlformats.org/markup-compatibility/2006" xmlns:a14="http://schemas.microsoft.com/office/drawing/2010/main">
      <mc:Choice Requires="a14">
        <xdr:graphicFrame macro="">
          <xdr:nvGraphicFramePr>
            <xdr:cNvPr id="2" name="Hosting Location">
              <a:extLst>
                <a:ext uri="{FF2B5EF4-FFF2-40B4-BE49-F238E27FC236}">
                  <a16:creationId xmlns:a16="http://schemas.microsoft.com/office/drawing/2014/main" xmlns="" id="{AD7FE0EC-3D44-4890-9068-6809CCCDE1FD}"/>
                </a:ext>
              </a:extLst>
            </xdr:cNvPr>
            <xdr:cNvGraphicFramePr/>
          </xdr:nvGraphicFramePr>
          <xdr:xfrm>
            <a:off x="0" y="0"/>
            <a:ext cx="0" cy="0"/>
          </xdr:xfrm>
          <a:graphic>
            <a:graphicData uri="http://schemas.microsoft.com/office/drawing/2010/slicer">
              <sle:slicer xmlns:sle="http://schemas.microsoft.com/office/drawing/2010/slicer" name="Hosting Location"/>
            </a:graphicData>
          </a:graphic>
        </xdr:graphicFrame>
      </mc:Choice>
      <mc:Fallback xmlns="">
        <xdr:sp macro="" textlink="">
          <xdr:nvSpPr>
            <xdr:cNvPr id="0" name=""/>
            <xdr:cNvSpPr>
              <a:spLocks noTextEdit="1"/>
            </xdr:cNvSpPr>
          </xdr:nvSpPr>
          <xdr:spPr>
            <a:xfrm>
              <a:off x="11163300" y="485775"/>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9</xdr:col>
      <xdr:colOff>462428</xdr:colOff>
      <xdr:row>3</xdr:row>
      <xdr:rowOff>178548</xdr:rowOff>
    </xdr:from>
    <xdr:to>
      <xdr:col>19</xdr:col>
      <xdr:colOff>447992</xdr:colOff>
      <xdr:row>33</xdr:row>
      <xdr:rowOff>133724</xdr:rowOff>
    </xdr:to>
    <xdr:graphicFrame macro="">
      <xdr:nvGraphicFramePr>
        <xdr:cNvPr id="3" name="Chart 2">
          <a:extLst>
            <a:ext uri="{FF2B5EF4-FFF2-40B4-BE49-F238E27FC236}">
              <a16:creationId xmlns:a16="http://schemas.microsoft.com/office/drawing/2014/main" xmlns="" id="{02D07871-EDBC-4393-8334-B932BE535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7283</xdr:colOff>
      <xdr:row>37</xdr:row>
      <xdr:rowOff>47625</xdr:rowOff>
    </xdr:from>
    <xdr:to>
      <xdr:col>13</xdr:col>
      <xdr:colOff>20730</xdr:colOff>
      <xdr:row>50</xdr:row>
      <xdr:rowOff>95250</xdr:rowOff>
    </xdr:to>
    <mc:AlternateContent xmlns:mc="http://schemas.openxmlformats.org/markup-compatibility/2006" xmlns:a14="http://schemas.microsoft.com/office/drawing/2010/main">
      <mc:Choice Requires="a14">
        <xdr:graphicFrame macro="">
          <xdr:nvGraphicFramePr>
            <xdr:cNvPr id="2" name="Hosting Location 1">
              <a:extLst>
                <a:ext uri="{FF2B5EF4-FFF2-40B4-BE49-F238E27FC236}">
                  <a16:creationId xmlns:a16="http://schemas.microsoft.com/office/drawing/2014/main" xmlns="" id="{AAD07651-65C3-4F8A-9D7F-6D73539C0DF3}"/>
                </a:ext>
              </a:extLst>
            </xdr:cNvPr>
            <xdr:cNvGraphicFramePr/>
          </xdr:nvGraphicFramePr>
          <xdr:xfrm>
            <a:off x="0" y="0"/>
            <a:ext cx="0" cy="0"/>
          </xdr:xfrm>
          <a:graphic>
            <a:graphicData uri="http://schemas.microsoft.com/office/drawing/2010/slicer">
              <sle:slicer xmlns:sle="http://schemas.microsoft.com/office/drawing/2010/slicer" name="Hosting Location 1"/>
            </a:graphicData>
          </a:graphic>
        </xdr:graphicFrame>
      </mc:Choice>
      <mc:Fallback xmlns="">
        <xdr:sp macro="" textlink="">
          <xdr:nvSpPr>
            <xdr:cNvPr id="0" name=""/>
            <xdr:cNvSpPr>
              <a:spLocks noTextEdit="1"/>
            </xdr:cNvSpPr>
          </xdr:nvSpPr>
          <xdr:spPr>
            <a:xfrm>
              <a:off x="8546165" y="7096125"/>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134470</xdr:colOff>
      <xdr:row>5</xdr:row>
      <xdr:rowOff>0</xdr:rowOff>
    </xdr:from>
    <xdr:to>
      <xdr:col>10</xdr:col>
      <xdr:colOff>400050</xdr:colOff>
      <xdr:row>29</xdr:row>
      <xdr:rowOff>90448</xdr:rowOff>
    </xdr:to>
    <xdr:graphicFrame macro="">
      <xdr:nvGraphicFramePr>
        <xdr:cNvPr id="4" name="Chart 3">
          <a:extLst>
            <a:ext uri="{FF2B5EF4-FFF2-40B4-BE49-F238E27FC236}">
              <a16:creationId xmlns:a16="http://schemas.microsoft.com/office/drawing/2014/main" xmlns="" id="{2D494658-5D9F-4452-9304-7E3E43511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8164</xdr:colOff>
      <xdr:row>5</xdr:row>
      <xdr:rowOff>11206</xdr:rowOff>
    </xdr:from>
    <xdr:to>
      <xdr:col>4</xdr:col>
      <xdr:colOff>44824</xdr:colOff>
      <xdr:row>17</xdr:row>
      <xdr:rowOff>155345</xdr:rowOff>
    </xdr:to>
    <mc:AlternateContent xmlns:mc="http://schemas.openxmlformats.org/markup-compatibility/2006" xmlns:a14="http://schemas.microsoft.com/office/drawing/2010/main">
      <mc:Choice Requires="a14">
        <xdr:graphicFrame macro="">
          <xdr:nvGraphicFramePr>
            <xdr:cNvPr id="5" name="Hosting Location 2">
              <a:extLst>
                <a:ext uri="{FF2B5EF4-FFF2-40B4-BE49-F238E27FC236}">
                  <a16:creationId xmlns:a16="http://schemas.microsoft.com/office/drawing/2014/main" xmlns="" id="{97ACCD16-73E4-4248-9E7E-7588380F02D7}"/>
                </a:ext>
              </a:extLst>
            </xdr:cNvPr>
            <xdr:cNvGraphicFramePr/>
          </xdr:nvGraphicFramePr>
          <xdr:xfrm>
            <a:off x="0" y="0"/>
            <a:ext cx="0" cy="0"/>
          </xdr:xfrm>
          <a:graphic>
            <a:graphicData uri="http://schemas.microsoft.com/office/drawing/2010/slicer">
              <sle:slicer xmlns:sle="http://schemas.microsoft.com/office/drawing/2010/slicer" name="Hosting Location 2"/>
            </a:graphicData>
          </a:graphic>
        </xdr:graphicFrame>
      </mc:Choice>
      <mc:Fallback xmlns="">
        <xdr:sp macro="" textlink="">
          <xdr:nvSpPr>
            <xdr:cNvPr id="0" name=""/>
            <xdr:cNvSpPr>
              <a:spLocks noTextEdit="1"/>
            </xdr:cNvSpPr>
          </xdr:nvSpPr>
          <xdr:spPr>
            <a:xfrm>
              <a:off x="198664" y="1525681"/>
              <a:ext cx="1865460" cy="258359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123825</xdr:colOff>
      <xdr:row>5</xdr:row>
      <xdr:rowOff>0</xdr:rowOff>
    </xdr:from>
    <xdr:to>
      <xdr:col>15</xdr:col>
      <xdr:colOff>1952625</xdr:colOff>
      <xdr:row>17</xdr:row>
      <xdr:rowOff>84667</xdr:rowOff>
    </xdr:to>
    <mc:AlternateContent xmlns:mc="http://schemas.openxmlformats.org/markup-compatibility/2006" xmlns:a14="http://schemas.microsoft.com/office/drawing/2010/main">
      <mc:Choice Requires="a14">
        <xdr:graphicFrame macro="">
          <xdr:nvGraphicFramePr>
            <xdr:cNvPr id="8" name="Hosting Location 3">
              <a:extLst>
                <a:ext uri="{FF2B5EF4-FFF2-40B4-BE49-F238E27FC236}">
                  <a16:creationId xmlns:a16="http://schemas.microsoft.com/office/drawing/2014/main" xmlns="" id="{067F345E-86B2-4500-B44C-9AC7E24E0C2A}"/>
                </a:ext>
              </a:extLst>
            </xdr:cNvPr>
            <xdr:cNvGraphicFramePr/>
          </xdr:nvGraphicFramePr>
          <xdr:xfrm>
            <a:off x="0" y="0"/>
            <a:ext cx="0" cy="0"/>
          </xdr:xfrm>
          <a:graphic>
            <a:graphicData uri="http://schemas.microsoft.com/office/drawing/2010/slicer">
              <sle:slicer xmlns:sle="http://schemas.microsoft.com/office/drawing/2010/slicer" name="Hosting Location 3"/>
            </a:graphicData>
          </a:graphic>
        </xdr:graphicFrame>
      </mc:Choice>
      <mc:Fallback xmlns="">
        <xdr:sp macro="" textlink="">
          <xdr:nvSpPr>
            <xdr:cNvPr id="0" name=""/>
            <xdr:cNvSpPr>
              <a:spLocks noTextEdit="1"/>
            </xdr:cNvSpPr>
          </xdr:nvSpPr>
          <xdr:spPr>
            <a:xfrm>
              <a:off x="13077825" y="1514475"/>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31749</xdr:colOff>
      <xdr:row>19</xdr:row>
      <xdr:rowOff>116417</xdr:rowOff>
    </xdr:from>
    <xdr:to>
      <xdr:col>3</xdr:col>
      <xdr:colOff>550333</xdr:colOff>
      <xdr:row>24</xdr:row>
      <xdr:rowOff>84667</xdr:rowOff>
    </xdr:to>
    <xdr:sp macro="" textlink="">
      <xdr:nvSpPr>
        <xdr:cNvPr id="6" name="Speech Bubble: Rectangle 5">
          <a:extLst>
            <a:ext uri="{FF2B5EF4-FFF2-40B4-BE49-F238E27FC236}">
              <a16:creationId xmlns:a16="http://schemas.microsoft.com/office/drawing/2014/main" xmlns="" id="{0F1A585E-ED45-41F4-A2F2-066A96918B79}"/>
            </a:ext>
          </a:extLst>
        </xdr:cNvPr>
        <xdr:cNvSpPr/>
      </xdr:nvSpPr>
      <xdr:spPr>
        <a:xfrm>
          <a:off x="222249" y="4042834"/>
          <a:ext cx="1746251" cy="867833"/>
        </a:xfrm>
        <a:prstGeom prst="wedgeRectCallout">
          <a:avLst>
            <a:gd name="adj1" fmla="val -13370"/>
            <a:gd name="adj2" fmla="val -150756"/>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Click</a:t>
          </a:r>
          <a:r>
            <a:rPr lang="en-CA" sz="1000" b="0" baseline="0">
              <a:solidFill>
                <a:sysClr val="windowText" lastClr="000000"/>
              </a:solidFill>
              <a:latin typeface="Arial" panose="020B0604020202020204" pitchFamily="34" charset="0"/>
              <a:cs typeface="Arial" panose="020B0604020202020204" pitchFamily="34" charset="0"/>
            </a:rPr>
            <a:t> on boxes in this slicer to limit data in the chart to dependencies hosted at one or more locations.</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120649</xdr:colOff>
      <xdr:row>18</xdr:row>
      <xdr:rowOff>120651</xdr:rowOff>
    </xdr:from>
    <xdr:to>
      <xdr:col>15</xdr:col>
      <xdr:colOff>1735667</xdr:colOff>
      <xdr:row>23</xdr:row>
      <xdr:rowOff>88901</xdr:rowOff>
    </xdr:to>
    <xdr:sp macro="" textlink="">
      <xdr:nvSpPr>
        <xdr:cNvPr id="7" name="Speech Bubble: Rectangle 6">
          <a:extLst>
            <a:ext uri="{FF2B5EF4-FFF2-40B4-BE49-F238E27FC236}">
              <a16:creationId xmlns:a16="http://schemas.microsoft.com/office/drawing/2014/main" xmlns="" id="{51AD43BF-DAD4-472C-A432-0FCC48E9DB76}"/>
            </a:ext>
          </a:extLst>
        </xdr:cNvPr>
        <xdr:cNvSpPr/>
      </xdr:nvSpPr>
      <xdr:spPr>
        <a:xfrm>
          <a:off x="13116982" y="3867151"/>
          <a:ext cx="1615018" cy="867833"/>
        </a:xfrm>
        <a:prstGeom prst="wedgeRectCallout">
          <a:avLst>
            <a:gd name="adj1" fmla="val -13370"/>
            <a:gd name="adj2" fmla="val -150756"/>
          </a:avLst>
        </a:prstGeom>
        <a:solidFill>
          <a:srgbClr val="D6D6D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0">
              <a:solidFill>
                <a:sysClr val="windowText" lastClr="000000"/>
              </a:solidFill>
              <a:latin typeface="Arial" panose="020B0604020202020204" pitchFamily="34" charset="0"/>
              <a:cs typeface="Arial" panose="020B0604020202020204" pitchFamily="34" charset="0"/>
            </a:rPr>
            <a:t>Click</a:t>
          </a:r>
          <a:r>
            <a:rPr lang="en-CA" sz="1000" b="0" baseline="0">
              <a:solidFill>
                <a:sysClr val="windowText" lastClr="000000"/>
              </a:solidFill>
              <a:latin typeface="Arial" panose="020B0604020202020204" pitchFamily="34" charset="0"/>
              <a:cs typeface="Arial" panose="020B0604020202020204" pitchFamily="34" charset="0"/>
            </a:rPr>
            <a:t> on boxes in this slicer to limit data in the table to  dependencies hosted at one or more locations.</a:t>
          </a:r>
          <a:endParaRPr lang="en-CA" sz="1000" b="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8.xml><?xml version="1.0" encoding="utf-8"?>
<c:userShapes xmlns:c="http://schemas.openxmlformats.org/drawingml/2006/chart">
  <cdr:relSizeAnchor xmlns:cdr="http://schemas.openxmlformats.org/drawingml/2006/chartDrawing">
    <cdr:from>
      <cdr:x>0.10216</cdr:x>
      <cdr:y>0.12139</cdr:y>
    </cdr:from>
    <cdr:to>
      <cdr:x>0.33223</cdr:x>
      <cdr:y>0.18533</cdr:y>
    </cdr:to>
    <cdr:sp macro="" textlink="">
      <cdr:nvSpPr>
        <cdr:cNvPr id="2" name="TextBox 1">
          <a:extLst xmlns:a="http://schemas.openxmlformats.org/drawingml/2006/main">
            <a:ext uri="{FF2B5EF4-FFF2-40B4-BE49-F238E27FC236}">
              <a16:creationId xmlns:a16="http://schemas.microsoft.com/office/drawing/2014/main" xmlns="" id="{45E2D7CF-A609-4A9D-8D66-AD65F8E0A6A7}"/>
            </a:ext>
          </a:extLst>
        </cdr:cNvPr>
        <cdr:cNvSpPr txBox="1"/>
      </cdr:nvSpPr>
      <cdr:spPr>
        <a:xfrm xmlns:a="http://schemas.openxmlformats.org/drawingml/2006/main">
          <a:off x="407422" y="534681"/>
          <a:ext cx="917484" cy="2816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1200" b="1">
              <a:solidFill>
                <a:schemeClr val="bg1"/>
              </a:solidFill>
              <a:latin typeface="Arial" panose="020B0604020202020204" pitchFamily="34" charset="0"/>
              <a:cs typeface="Arial" panose="020B0604020202020204" pitchFamily="34" charset="0"/>
            </a:rPr>
            <a:t>Protect</a:t>
          </a:r>
        </a:p>
      </cdr:txBody>
    </cdr:sp>
  </cdr:relSizeAnchor>
  <cdr:relSizeAnchor xmlns:cdr="http://schemas.openxmlformats.org/drawingml/2006/chartDrawing">
    <cdr:from>
      <cdr:x>0.10272</cdr:x>
      <cdr:y>0.84572</cdr:y>
    </cdr:from>
    <cdr:to>
      <cdr:x>0.3436</cdr:x>
      <cdr:y>0.91021</cdr:y>
    </cdr:to>
    <cdr:sp macro="" textlink="">
      <cdr:nvSpPr>
        <cdr:cNvPr id="3" name="TextBox 1">
          <a:extLst xmlns:a="http://schemas.openxmlformats.org/drawingml/2006/main">
            <a:ext uri="{FF2B5EF4-FFF2-40B4-BE49-F238E27FC236}">
              <a16:creationId xmlns:a16="http://schemas.microsoft.com/office/drawing/2014/main" xmlns="" id="{593EB301-FE50-4BA2-A25D-939A0E32ACB9}"/>
            </a:ext>
          </a:extLst>
        </cdr:cNvPr>
        <cdr:cNvSpPr txBox="1"/>
      </cdr:nvSpPr>
      <cdr:spPr>
        <a:xfrm xmlns:a="http://schemas.openxmlformats.org/drawingml/2006/main">
          <a:off x="409625" y="3725167"/>
          <a:ext cx="960616" cy="2840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1200" b="1">
              <a:solidFill>
                <a:schemeClr val="bg1"/>
              </a:solidFill>
              <a:latin typeface="Arial" panose="020B0604020202020204" pitchFamily="34" charset="0"/>
              <a:cs typeface="Arial" panose="020B0604020202020204" pitchFamily="34" charset="0"/>
            </a:rPr>
            <a:t>Support</a:t>
          </a:r>
        </a:p>
      </cdr:txBody>
    </cdr:sp>
  </cdr:relSizeAnchor>
  <cdr:relSizeAnchor xmlns:cdr="http://schemas.openxmlformats.org/drawingml/2006/chartDrawing">
    <cdr:from>
      <cdr:x>0.74902</cdr:x>
      <cdr:y>0.11922</cdr:y>
    </cdr:from>
    <cdr:to>
      <cdr:x>0.94015</cdr:x>
      <cdr:y>0.18484</cdr:y>
    </cdr:to>
    <cdr:sp macro="" textlink="">
      <cdr:nvSpPr>
        <cdr:cNvPr id="4" name="TextBox 1">
          <a:extLst xmlns:a="http://schemas.openxmlformats.org/drawingml/2006/main">
            <a:ext uri="{FF2B5EF4-FFF2-40B4-BE49-F238E27FC236}">
              <a16:creationId xmlns:a16="http://schemas.microsoft.com/office/drawing/2014/main" xmlns="" id="{AD4C26D2-4AE4-41D7-A624-F1F0F8758E40}"/>
            </a:ext>
          </a:extLst>
        </cdr:cNvPr>
        <cdr:cNvSpPr txBox="1"/>
      </cdr:nvSpPr>
      <cdr:spPr>
        <a:xfrm xmlns:a="http://schemas.openxmlformats.org/drawingml/2006/main">
          <a:off x="2987000" y="525135"/>
          <a:ext cx="762206" cy="2890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CA" sz="1200" b="1">
              <a:solidFill>
                <a:schemeClr val="bg1"/>
              </a:solidFill>
              <a:latin typeface="Arial" panose="020B0604020202020204" pitchFamily="34" charset="0"/>
              <a:cs typeface="Arial" panose="020B0604020202020204" pitchFamily="34" charset="0"/>
            </a:rPr>
            <a:t>Invest</a:t>
          </a:r>
        </a:p>
      </cdr:txBody>
    </cdr:sp>
  </cdr:relSizeAnchor>
  <cdr:relSizeAnchor xmlns:cdr="http://schemas.openxmlformats.org/drawingml/2006/chartDrawing">
    <cdr:from>
      <cdr:x>0.62765</cdr:x>
      <cdr:y>0.84339</cdr:y>
    </cdr:from>
    <cdr:to>
      <cdr:x>0.94784</cdr:x>
      <cdr:y>0.90479</cdr:y>
    </cdr:to>
    <cdr:sp macro="" textlink="">
      <cdr:nvSpPr>
        <cdr:cNvPr id="5" name="TextBox 1">
          <a:extLst xmlns:a="http://schemas.openxmlformats.org/drawingml/2006/main">
            <a:ext uri="{FF2B5EF4-FFF2-40B4-BE49-F238E27FC236}">
              <a16:creationId xmlns:a16="http://schemas.microsoft.com/office/drawing/2014/main" xmlns="" id="{FD264B2C-7E93-45EF-B2A2-CE2A4CA328AE}"/>
            </a:ext>
          </a:extLst>
        </cdr:cNvPr>
        <cdr:cNvSpPr txBox="1"/>
      </cdr:nvSpPr>
      <cdr:spPr>
        <a:xfrm xmlns:a="http://schemas.openxmlformats.org/drawingml/2006/main">
          <a:off x="2502998" y="3714908"/>
          <a:ext cx="1276905" cy="2704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CA" sz="1200" b="1">
              <a:solidFill>
                <a:schemeClr val="bg1"/>
              </a:solidFill>
              <a:latin typeface="Arial" panose="020B0604020202020204" pitchFamily="34" charset="0"/>
              <a:cs typeface="Arial" panose="020B0604020202020204" pitchFamily="34" charset="0"/>
            </a:rPr>
            <a:t>Investigate</a:t>
          </a:r>
        </a:p>
      </cdr:txBody>
    </cdr:sp>
  </cdr:relSizeAnchor>
</c:userShapes>
</file>

<file path=xl/drawings/drawing9.xml><?xml version="1.0" encoding="utf-8"?>
<xdr:wsDr xmlns:xdr="http://schemas.openxmlformats.org/drawingml/2006/spreadsheetDrawing" xmlns:a="http://schemas.openxmlformats.org/drawingml/2006/main">
  <xdr:twoCellAnchor>
    <xdr:from>
      <xdr:col>21</xdr:col>
      <xdr:colOff>361950</xdr:colOff>
      <xdr:row>16</xdr:row>
      <xdr:rowOff>46433</xdr:rowOff>
    </xdr:from>
    <xdr:to>
      <xdr:col>32</xdr:col>
      <xdr:colOff>570309</xdr:colOff>
      <xdr:row>35</xdr:row>
      <xdr:rowOff>66674</xdr:rowOff>
    </xdr:to>
    <xdr:graphicFrame macro="">
      <xdr:nvGraphicFramePr>
        <xdr:cNvPr id="2" name="Chart 1">
          <a:extLst>
            <a:ext uri="{FF2B5EF4-FFF2-40B4-BE49-F238E27FC236}">
              <a16:creationId xmlns:a16="http://schemas.microsoft.com/office/drawing/2014/main" xmlns=""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6</xdr:row>
      <xdr:rowOff>123825</xdr:rowOff>
    </xdr:from>
    <xdr:to>
      <xdr:col>21</xdr:col>
      <xdr:colOff>219075</xdr:colOff>
      <xdr:row>9</xdr:row>
      <xdr:rowOff>47625</xdr:rowOff>
    </xdr:to>
    <xdr:sp macro="" textlink="">
      <xdr:nvSpPr>
        <xdr:cNvPr id="3" name="TextBox 2">
          <a:extLst>
            <a:ext uri="{FF2B5EF4-FFF2-40B4-BE49-F238E27FC236}">
              <a16:creationId xmlns:a16="http://schemas.microsoft.com/office/drawing/2014/main" xmlns="" id="{00000000-0008-0000-0500-000003000000}"/>
            </a:ext>
          </a:extLst>
        </xdr:cNvPr>
        <xdr:cNvSpPr txBox="1"/>
      </xdr:nvSpPr>
      <xdr:spPr>
        <a:xfrm>
          <a:off x="257175" y="1457325"/>
          <a:ext cx="5010150" cy="4953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t>These values represent the</a:t>
          </a:r>
          <a:r>
            <a:rPr lang="en-CA" sz="1100" baseline="0"/>
            <a:t> maximum and minimum values on each axis</a:t>
          </a:r>
          <a:endParaRPr lang="en-CA" sz="1100"/>
        </a:p>
      </xdr:txBody>
    </xdr:sp>
    <xdr:clientData/>
  </xdr:twoCellAnchor>
  <xdr:twoCellAnchor>
    <xdr:from>
      <xdr:col>2</xdr:col>
      <xdr:colOff>542925</xdr:colOff>
      <xdr:row>5</xdr:row>
      <xdr:rowOff>19050</xdr:rowOff>
    </xdr:from>
    <xdr:to>
      <xdr:col>2</xdr:col>
      <xdr:colOff>561975</xdr:colOff>
      <xdr:row>6</xdr:row>
      <xdr:rowOff>123825</xdr:rowOff>
    </xdr:to>
    <xdr:cxnSp macro="">
      <xdr:nvCxnSpPr>
        <xdr:cNvPr id="4" name="Straight Arrow Connector 3">
          <a:extLst>
            <a:ext uri="{FF2B5EF4-FFF2-40B4-BE49-F238E27FC236}">
              <a16:creationId xmlns:a16="http://schemas.microsoft.com/office/drawing/2014/main" xmlns="" id="{00000000-0008-0000-0500-000004000000}"/>
            </a:ext>
          </a:extLst>
        </xdr:cNvPr>
        <xdr:cNvCxnSpPr>
          <a:stCxn id="3" idx="0"/>
        </xdr:cNvCxnSpPr>
      </xdr:nvCxnSpPr>
      <xdr:spPr>
        <a:xfrm flipV="1">
          <a:off x="1695450" y="1162050"/>
          <a:ext cx="19050" cy="2952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495300</xdr:colOff>
      <xdr:row>8</xdr:row>
      <xdr:rowOff>142876</xdr:rowOff>
    </xdr:from>
    <xdr:to>
      <xdr:col>27</xdr:col>
      <xdr:colOff>352425</xdr:colOff>
      <xdr:row>12</xdr:row>
      <xdr:rowOff>0</xdr:rowOff>
    </xdr:to>
    <xdr:sp macro="" textlink="">
      <xdr:nvSpPr>
        <xdr:cNvPr id="5" name="TextBox 4">
          <a:extLst>
            <a:ext uri="{FF2B5EF4-FFF2-40B4-BE49-F238E27FC236}">
              <a16:creationId xmlns:a16="http://schemas.microsoft.com/office/drawing/2014/main" xmlns="" id="{00000000-0008-0000-0500-000005000000}"/>
            </a:ext>
          </a:extLst>
        </xdr:cNvPr>
        <xdr:cNvSpPr txBox="1"/>
      </xdr:nvSpPr>
      <xdr:spPr>
        <a:xfrm>
          <a:off x="5819775" y="1857376"/>
          <a:ext cx="2876550" cy="619124"/>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dk1"/>
              </a:solidFill>
              <a:effectLst/>
              <a:latin typeface="+mn-lt"/>
              <a:ea typeface="+mn-ea"/>
              <a:cs typeface="+mn-cs"/>
            </a:rPr>
            <a:t>Link these</a:t>
          </a:r>
          <a:r>
            <a:rPr lang="en-CA" sz="1100" baseline="0">
              <a:solidFill>
                <a:schemeClr val="dk1"/>
              </a:solidFill>
              <a:effectLst/>
              <a:latin typeface="+mn-lt"/>
              <a:ea typeface="+mn-ea"/>
              <a:cs typeface="+mn-cs"/>
            </a:rPr>
            <a:t> cells to your raw scores to ensure the graphic will dynamically respond to different responses</a:t>
          </a:r>
          <a:endParaRPr lang="en-CA">
            <a:effectLst/>
          </a:endParaRPr>
        </a:p>
      </xdr:txBody>
    </xdr:sp>
    <xdr:clientData/>
  </xdr:twoCellAnchor>
  <xdr:twoCellAnchor>
    <xdr:from>
      <xdr:col>3</xdr:col>
      <xdr:colOff>28575</xdr:colOff>
      <xdr:row>12</xdr:row>
      <xdr:rowOff>19050</xdr:rowOff>
    </xdr:from>
    <xdr:to>
      <xdr:col>22</xdr:col>
      <xdr:colOff>771525</xdr:colOff>
      <xdr:row>15</xdr:row>
      <xdr:rowOff>352425</xdr:rowOff>
    </xdr:to>
    <xdr:cxnSp macro="">
      <xdr:nvCxnSpPr>
        <xdr:cNvPr id="6" name="Straight Arrow Connector 5">
          <a:extLst>
            <a:ext uri="{FF2B5EF4-FFF2-40B4-BE49-F238E27FC236}">
              <a16:creationId xmlns:a16="http://schemas.microsoft.com/office/drawing/2014/main" xmlns="" id="{00000000-0008-0000-0500-000006000000}"/>
            </a:ext>
          </a:extLst>
        </xdr:cNvPr>
        <xdr:cNvCxnSpPr/>
      </xdr:nvCxnSpPr>
      <xdr:spPr>
        <a:xfrm flipH="1">
          <a:off x="2143125" y="2495550"/>
          <a:ext cx="3952875" cy="904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9</xdr:row>
      <xdr:rowOff>123824</xdr:rowOff>
    </xdr:from>
    <xdr:to>
      <xdr:col>21</xdr:col>
      <xdr:colOff>180975</xdr:colOff>
      <xdr:row>12</xdr:row>
      <xdr:rowOff>106724</xdr:rowOff>
    </xdr:to>
    <xdr:sp macro="" textlink="">
      <xdr:nvSpPr>
        <xdr:cNvPr id="7" name="TextBox 6">
          <a:extLst>
            <a:ext uri="{FF2B5EF4-FFF2-40B4-BE49-F238E27FC236}">
              <a16:creationId xmlns:a16="http://schemas.microsoft.com/office/drawing/2014/main" xmlns="" id="{00000000-0008-0000-0500-000007000000}"/>
            </a:ext>
          </a:extLst>
        </xdr:cNvPr>
        <xdr:cNvSpPr txBox="1"/>
      </xdr:nvSpPr>
      <xdr:spPr>
        <a:xfrm>
          <a:off x="219075" y="2028824"/>
          <a:ext cx="5010150" cy="5544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dk1"/>
              </a:solidFill>
              <a:effectLst/>
              <a:latin typeface="+mn-lt"/>
              <a:ea typeface="+mn-ea"/>
              <a:cs typeface="+mn-cs"/>
            </a:rPr>
            <a:t>These values will appear on the matrix</a:t>
          </a:r>
          <a:r>
            <a:rPr lang="en-CA" sz="1100" baseline="0">
              <a:solidFill>
                <a:schemeClr val="dk1"/>
              </a:solidFill>
              <a:effectLst/>
              <a:latin typeface="+mn-lt"/>
              <a:ea typeface="+mn-ea"/>
              <a:cs typeface="+mn-cs"/>
            </a:rPr>
            <a:t> next to the data point</a:t>
          </a:r>
          <a:endParaRPr lang="en-CA">
            <a:effectLst/>
          </a:endParaRPr>
        </a:p>
      </xdr:txBody>
    </xdr:sp>
    <xdr:clientData/>
  </xdr:twoCellAnchor>
  <xdr:twoCellAnchor>
    <xdr:from>
      <xdr:col>1</xdr:col>
      <xdr:colOff>552450</xdr:colOff>
      <xdr:row>12</xdr:row>
      <xdr:rowOff>123825</xdr:rowOff>
    </xdr:from>
    <xdr:to>
      <xdr:col>1</xdr:col>
      <xdr:colOff>581025</xdr:colOff>
      <xdr:row>15</xdr:row>
      <xdr:rowOff>361950</xdr:rowOff>
    </xdr:to>
    <xdr:cxnSp macro="">
      <xdr:nvCxnSpPr>
        <xdr:cNvPr id="8" name="Straight Arrow Connector 7">
          <a:extLst>
            <a:ext uri="{FF2B5EF4-FFF2-40B4-BE49-F238E27FC236}">
              <a16:creationId xmlns:a16="http://schemas.microsoft.com/office/drawing/2014/main" xmlns="" id="{00000000-0008-0000-0500-000008000000}"/>
            </a:ext>
          </a:extLst>
        </xdr:cNvPr>
        <xdr:cNvCxnSpPr/>
      </xdr:nvCxnSpPr>
      <xdr:spPr>
        <a:xfrm flipH="1">
          <a:off x="666750" y="2600325"/>
          <a:ext cx="28575" cy="8096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xdr:colOff>
      <xdr:row>69</xdr:row>
      <xdr:rowOff>76200</xdr:rowOff>
    </xdr:from>
    <xdr:to>
      <xdr:col>2</xdr:col>
      <xdr:colOff>847725</xdr:colOff>
      <xdr:row>77</xdr:row>
      <xdr:rowOff>152400</xdr:rowOff>
    </xdr:to>
    <xdr:sp macro="" textlink="">
      <xdr:nvSpPr>
        <xdr:cNvPr id="9" name="TextBox 8">
          <a:extLst>
            <a:ext uri="{FF2B5EF4-FFF2-40B4-BE49-F238E27FC236}">
              <a16:creationId xmlns:a16="http://schemas.microsoft.com/office/drawing/2014/main" xmlns="" id="{00000000-0008-0000-0500-000009000000}"/>
            </a:ext>
          </a:extLst>
        </xdr:cNvPr>
        <xdr:cNvSpPr txBox="1"/>
      </xdr:nvSpPr>
      <xdr:spPr>
        <a:xfrm>
          <a:off x="123825" y="13887450"/>
          <a:ext cx="1876425" cy="16002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effectLst/>
            </a:rPr>
            <a:t>This</a:t>
          </a:r>
          <a:r>
            <a:rPr lang="en-CA" baseline="0">
              <a:effectLst/>
            </a:rPr>
            <a:t> template is flexible and can plot up to 50 data points, however if there are 50 data points it is highly likely that the points will be clustered and the chart will be illegible. Consider grouping points together or making multiple charts.</a:t>
          </a:r>
          <a:endParaRPr lang="en-CA">
            <a:effectLst/>
          </a:endParaRPr>
        </a:p>
      </xdr:txBody>
    </xdr:sp>
    <xdr:clientData/>
  </xdr:twoCellAnchor>
  <xdr:twoCellAnchor>
    <xdr:from>
      <xdr:col>1</xdr:col>
      <xdr:colOff>752476</xdr:colOff>
      <xdr:row>67</xdr:row>
      <xdr:rowOff>19050</xdr:rowOff>
    </xdr:from>
    <xdr:to>
      <xdr:col>1</xdr:col>
      <xdr:colOff>947738</xdr:colOff>
      <xdr:row>69</xdr:row>
      <xdr:rowOff>76200</xdr:rowOff>
    </xdr:to>
    <xdr:cxnSp macro="">
      <xdr:nvCxnSpPr>
        <xdr:cNvPr id="10" name="Straight Arrow Connector 9">
          <a:extLst>
            <a:ext uri="{FF2B5EF4-FFF2-40B4-BE49-F238E27FC236}">
              <a16:creationId xmlns:a16="http://schemas.microsoft.com/office/drawing/2014/main" xmlns="" id="{00000000-0008-0000-0500-00000A000000}"/>
            </a:ext>
          </a:extLst>
        </xdr:cNvPr>
        <xdr:cNvCxnSpPr>
          <a:stCxn id="9" idx="0"/>
        </xdr:cNvCxnSpPr>
      </xdr:nvCxnSpPr>
      <xdr:spPr>
        <a:xfrm flipH="1" flipV="1">
          <a:off x="866776" y="13449300"/>
          <a:ext cx="195262"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161925</xdr:colOff>
      <xdr:row>38</xdr:row>
      <xdr:rowOff>104775</xdr:rowOff>
    </xdr:from>
    <xdr:to>
      <xdr:col>27</xdr:col>
      <xdr:colOff>19050</xdr:colOff>
      <xdr:row>42</xdr:row>
      <xdr:rowOff>142875</xdr:rowOff>
    </xdr:to>
    <xdr:sp macro="" textlink="">
      <xdr:nvSpPr>
        <xdr:cNvPr id="11" name="TextBox 10">
          <a:extLst>
            <a:ext uri="{FF2B5EF4-FFF2-40B4-BE49-F238E27FC236}">
              <a16:creationId xmlns:a16="http://schemas.microsoft.com/office/drawing/2014/main" xmlns="" id="{00000000-0008-0000-0500-00000B000000}"/>
            </a:ext>
          </a:extLst>
        </xdr:cNvPr>
        <xdr:cNvSpPr txBox="1"/>
      </xdr:nvSpPr>
      <xdr:spPr>
        <a:xfrm>
          <a:off x="5486400" y="8010525"/>
          <a:ext cx="2876550" cy="8001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b="0">
              <a:effectLst/>
            </a:rPr>
            <a:t>Is the colour</a:t>
          </a:r>
          <a:r>
            <a:rPr lang="en-CA" b="0" baseline="0">
              <a:effectLst/>
            </a:rPr>
            <a:t> scheme not right? Does the axis run too long? Want to change the Legend labels? Check out the formatting tab.</a:t>
          </a:r>
          <a:endParaRPr lang="en-CA" b="0">
            <a:effectLst/>
          </a:endParaRPr>
        </a:p>
      </xdr:txBody>
    </xdr:sp>
    <xdr:clientData/>
  </xdr:twoCellAnchor>
  <xdr:twoCellAnchor>
    <xdr:from>
      <xdr:col>22</xdr:col>
      <xdr:colOff>876300</xdr:colOff>
      <xdr:row>35</xdr:row>
      <xdr:rowOff>85725</xdr:rowOff>
    </xdr:from>
    <xdr:to>
      <xdr:col>22</xdr:col>
      <xdr:colOff>923925</xdr:colOff>
      <xdr:row>38</xdr:row>
      <xdr:rowOff>95250</xdr:rowOff>
    </xdr:to>
    <xdr:cxnSp macro="">
      <xdr:nvCxnSpPr>
        <xdr:cNvPr id="12" name="Straight Arrow Connector 11">
          <a:extLst>
            <a:ext uri="{FF2B5EF4-FFF2-40B4-BE49-F238E27FC236}">
              <a16:creationId xmlns:a16="http://schemas.microsoft.com/office/drawing/2014/main" xmlns="" id="{00000000-0008-0000-0500-00000C000000}"/>
            </a:ext>
          </a:extLst>
        </xdr:cNvPr>
        <xdr:cNvCxnSpPr/>
      </xdr:nvCxnSpPr>
      <xdr:spPr>
        <a:xfrm flipH="1" flipV="1">
          <a:off x="6200775" y="7419975"/>
          <a:ext cx="47625" cy="5810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504825</xdr:colOff>
      <xdr:row>1</xdr:row>
      <xdr:rowOff>123825</xdr:rowOff>
    </xdr:from>
    <xdr:to>
      <xdr:col>32</xdr:col>
      <xdr:colOff>142875</xdr:colOff>
      <xdr:row>5</xdr:row>
      <xdr:rowOff>163875</xdr:rowOff>
    </xdr:to>
    <xdr:sp macro="" textlink="">
      <xdr:nvSpPr>
        <xdr:cNvPr id="13" name="TextBox 12">
          <a:extLst>
            <a:ext uri="{FF2B5EF4-FFF2-40B4-BE49-F238E27FC236}">
              <a16:creationId xmlns:a16="http://schemas.microsoft.com/office/drawing/2014/main" xmlns="" id="{00000000-0008-0000-0500-00000D000000}"/>
            </a:ext>
          </a:extLst>
        </xdr:cNvPr>
        <xdr:cNvSpPr txBox="1"/>
      </xdr:nvSpPr>
      <xdr:spPr>
        <a:xfrm>
          <a:off x="8848725" y="314325"/>
          <a:ext cx="2686050" cy="99255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t>The dynamic list below</a:t>
          </a:r>
          <a:r>
            <a:rPr lang="en-CA" sz="1100" baseline="0"/>
            <a:t> will update in each quadrant based on the member's responses. Use this section to change the order in which the quadrants are displayed in the list.</a:t>
          </a:r>
          <a:endParaRPr lang="en-CA" sz="1100"/>
        </a:p>
      </xdr:txBody>
    </xdr:sp>
    <xdr:clientData/>
  </xdr:twoCellAnchor>
  <xdr:twoCellAnchor>
    <xdr:from>
      <xdr:col>32</xdr:col>
      <xdr:colOff>142875</xdr:colOff>
      <xdr:row>3</xdr:row>
      <xdr:rowOff>85725</xdr:rowOff>
    </xdr:from>
    <xdr:to>
      <xdr:col>33</xdr:col>
      <xdr:colOff>581025</xdr:colOff>
      <xdr:row>3</xdr:row>
      <xdr:rowOff>85725</xdr:rowOff>
    </xdr:to>
    <xdr:cxnSp macro="">
      <xdr:nvCxnSpPr>
        <xdr:cNvPr id="14" name="Straight Arrow Connector 13">
          <a:extLst>
            <a:ext uri="{FF2B5EF4-FFF2-40B4-BE49-F238E27FC236}">
              <a16:creationId xmlns:a16="http://schemas.microsoft.com/office/drawing/2014/main" xmlns="" id="{00000000-0008-0000-0500-00000E000000}"/>
            </a:ext>
          </a:extLst>
        </xdr:cNvPr>
        <xdr:cNvCxnSpPr/>
      </xdr:nvCxnSpPr>
      <xdr:spPr>
        <a:xfrm>
          <a:off x="11534775" y="847725"/>
          <a:ext cx="714375"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428625</xdr:colOff>
      <xdr:row>49</xdr:row>
      <xdr:rowOff>114299</xdr:rowOff>
    </xdr:from>
    <xdr:to>
      <xdr:col>32</xdr:col>
      <xdr:colOff>457200</xdr:colOff>
      <xdr:row>53</xdr:row>
      <xdr:rowOff>180974</xdr:rowOff>
    </xdr:to>
    <xdr:sp macro="" textlink="">
      <xdr:nvSpPr>
        <xdr:cNvPr id="15" name="TextBox 14">
          <a:extLst>
            <a:ext uri="{FF2B5EF4-FFF2-40B4-BE49-F238E27FC236}">
              <a16:creationId xmlns:a16="http://schemas.microsoft.com/office/drawing/2014/main" xmlns="" id="{00000000-0008-0000-0500-00000F000000}"/>
            </a:ext>
          </a:extLst>
        </xdr:cNvPr>
        <xdr:cNvSpPr txBox="1"/>
      </xdr:nvSpPr>
      <xdr:spPr>
        <a:xfrm>
          <a:off x="9382125" y="10115549"/>
          <a:ext cx="2466975" cy="828675"/>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b="0">
              <a:effectLst/>
            </a:rPr>
            <a:t>If the colour scheme no longer matches the graph. Change</a:t>
          </a:r>
          <a:r>
            <a:rPr lang="en-CA" b="0" baseline="0">
              <a:effectLst/>
            </a:rPr>
            <a:t> the colours selected in the conditional formatting rules.</a:t>
          </a:r>
          <a:endParaRPr lang="en-CA" b="0">
            <a:effectLst/>
          </a:endParaRPr>
        </a:p>
      </xdr:txBody>
    </xdr:sp>
    <xdr:clientData/>
  </xdr:twoCellAnchor>
  <xdr:twoCellAnchor>
    <xdr:from>
      <xdr:col>30</xdr:col>
      <xdr:colOff>442913</xdr:colOff>
      <xdr:row>44</xdr:row>
      <xdr:rowOff>76201</xdr:rowOff>
    </xdr:from>
    <xdr:to>
      <xdr:col>34</xdr:col>
      <xdr:colOff>0</xdr:colOff>
      <xdr:row>49</xdr:row>
      <xdr:rowOff>114299</xdr:rowOff>
    </xdr:to>
    <xdr:cxnSp macro="">
      <xdr:nvCxnSpPr>
        <xdr:cNvPr id="16" name="Straight Arrow Connector 15">
          <a:extLst>
            <a:ext uri="{FF2B5EF4-FFF2-40B4-BE49-F238E27FC236}">
              <a16:creationId xmlns:a16="http://schemas.microsoft.com/office/drawing/2014/main" xmlns="" id="{00000000-0008-0000-0500-000010000000}"/>
            </a:ext>
          </a:extLst>
        </xdr:cNvPr>
        <xdr:cNvCxnSpPr>
          <a:stCxn id="15" idx="0"/>
        </xdr:cNvCxnSpPr>
      </xdr:nvCxnSpPr>
      <xdr:spPr>
        <a:xfrm flipV="1">
          <a:off x="10615613" y="9124951"/>
          <a:ext cx="1633537" cy="99059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3787.385016550928" backgroundQuery="1" createdVersion="6" refreshedVersion="6" minRefreshableVersion="3" recordCount="0" supportSubquery="1" supportAdvancedDrill="1">
  <cacheSource type="external" connectionId="4"/>
  <cacheFields count="5">
    <cacheField name="[dDependency].[Dependency].[Dependency]" caption="Dependency" numFmtId="0" hierarchy="1" level="1">
      <sharedItems count="32">
        <s v="PURWEB-01"/>
        <s v="PSVWEB-01"/>
        <s v="PURDB-01"/>
        <s v="Virtualization Hosts (x12)"/>
        <s v="ACCDB-01"/>
        <s v="ACCWEB-01"/>
        <s v="DHCP"/>
        <s v="Power and Cooling"/>
        <s v="PSVAPP-01"/>
        <s v="PSVDB-01"/>
        <s v="PURAPP-01"/>
        <s v="WMSSTG-03"/>
        <s v="CCM-04"/>
        <s v="ERPWEB-01"/>
        <s v="Internet Firewall"/>
        <s v="Load Balancers"/>
        <s v="ACCAPP-01"/>
        <s v="AD"/>
        <s v="ADFS"/>
        <s v="Core Switches"/>
        <s v="DNS"/>
        <s v="ERPAPP-01-02"/>
        <s v="ERPDB-01"/>
        <s v="O365 Cloud-Based Service"/>
        <s v="Paychex Cloud-Based Service"/>
        <s v="WMS-01"/>
        <s v="Internet Access"/>
        <s v="ISP"/>
        <s v="MPLS Connection"/>
        <s v="SAN-01"/>
        <s v="SQL-01"/>
        <s v="Core Infrastructure"/>
      </sharedItems>
    </cacheField>
    <cacheField name="[dDependency].[Impact of Failure].[Impact of Failure]" caption="Impact of Failure" numFmtId="0" hierarchy="2" level="1">
      <sharedItems count="4">
        <s v="1"/>
        <s v="2"/>
        <s v="3"/>
        <s v="4"/>
      </sharedItems>
    </cacheField>
    <cacheField name="[dDependency].[Likelihood of Failure].[Likelihood of Failure]" caption="Likelihood of Failure" numFmtId="0" hierarchy="3" level="1">
      <sharedItems count="4">
        <s v="0.5"/>
        <s v="1"/>
        <s v="2"/>
        <s v="4"/>
      </sharedItems>
    </cacheField>
    <cacheField name="[dDependency].[VulnerabilityRankingValue].[VulnerabilityRankingValue]" caption="VulnerabilityRankingValue" numFmtId="0" hierarchy="6" level="1">
      <sharedItems containsSemiMixedTypes="0" containsString="0" containsNumber="1" minValue="0.5" maxValue="8" count="7">
        <n v="0.5"/>
        <n v="1"/>
        <n v="2"/>
        <n v="3"/>
        <n v="4"/>
        <n v="6"/>
        <n v="8"/>
      </sharedItems>
    </cacheField>
    <cacheField name="[dDependency].[Hosting Location].[Hosting Location]" caption="Hosting Location" numFmtId="0" hierarchy="4" level="1">
      <sharedItems count="3">
        <s v="On-Premises"/>
        <s v="Cloud"/>
        <s v="Co-location"/>
      </sharedItems>
    </cacheField>
  </cacheFields>
  <cacheHierarchies count="46">
    <cacheHierarchy uniqueName="[dDependency].[ID]" caption="ID" attribute="1" defaultMemberUniqueName="[dDependency].[ID].[All]" allUniqueName="[dDependency].[ID].[All]" dimensionUniqueName="[dDependency]" displayFolder="" count="0" memberValueDatatype="130" unbalanced="0"/>
    <cacheHierarchy uniqueName="[dDependency].[Dependency]" caption="Dependency" attribute="1" defaultMemberUniqueName="[dDependency].[Dependency].[All]" allUniqueName="[dDependency].[Dependency].[All]" dimensionUniqueName="[dDependency]" displayFolder="" count="2" memberValueDatatype="130" unbalanced="0">
      <fieldsUsage count="2">
        <fieldUsage x="-1"/>
        <fieldUsage x="0"/>
      </fieldsUsage>
    </cacheHierarchy>
    <cacheHierarchy uniqueName="[dDependency].[Impact of Failure]" caption="Impact of Failure" attribute="1" defaultMemberUniqueName="[dDependency].[Impact of Failure].[All]" allUniqueName="[dDependency].[Impact of Failure].[All]" dimensionUniqueName="[dDependency]" displayFolder="" count="2" memberValueDatatype="130" unbalanced="0">
      <fieldsUsage count="2">
        <fieldUsage x="-1"/>
        <fieldUsage x="1"/>
      </fieldsUsage>
    </cacheHierarchy>
    <cacheHierarchy uniqueName="[dDependency].[Likelihood of Failure]" caption="Likelihood of Failure" attribute="1" defaultMemberUniqueName="[dDependency].[Likelihood of Failure].[All]" allUniqueName="[dDependency].[Likelihood of Failure].[All]" dimensionUniqueName="[dDependency]" displayFolder="" count="2" memberValueDatatype="130" unbalanced="0">
      <fieldsUsage count="2">
        <fieldUsage x="-1"/>
        <fieldUsage x="2"/>
      </fieldsUsage>
    </cacheHierarchy>
    <cacheHierarchy uniqueName="[dDependency].[Hosting Location]" caption="Hosting Location" attribute="1" defaultMemberUniqueName="[dDependency].[Hosting Location].[All]" allUniqueName="[dDependency].[Hosting Location].[All]" dimensionUniqueName="[dDependency]" displayFolder="" count="2" memberValueDatatype="130" unbalanced="0">
      <fieldsUsage count="2">
        <fieldUsage x="-1"/>
        <fieldUsage x="4"/>
      </fieldsUsage>
    </cacheHierarchy>
    <cacheHierarchy uniqueName="[dDependency].[DependentSystems__]" caption="DependentSystems__" attribute="1" defaultMemberUniqueName="[dDependency].[DependentSystems__].[All]" allUniqueName="[dDependency].[DependentSystems__].[All]" dimensionUniqueName="[dDependency]" displayFolder="" count="0" memberValueDatatype="130" unbalanced="0"/>
    <cacheHierarchy uniqueName="[dDependency].[VulnerabilityRankingValue]" caption="VulnerabilityRankingValue" attribute="1" defaultMemberUniqueName="[dDependency].[VulnerabilityRankingValue].[All]" allUniqueName="[dDependency].[VulnerabilityRankingValue].[All]" dimensionUniqueName="[dDependency]" displayFolder="" count="2" memberValueDatatype="5" unbalanced="0">
      <fieldsUsage count="2">
        <fieldUsage x="-1"/>
        <fieldUsage x="3"/>
      </fieldsUsage>
    </cacheHierarchy>
    <cacheHierarchy uniqueName="[dService].[Column2]" caption="Column2" attribute="1" defaultMemberUniqueName="[dService].[Column2].[All]" allUniqueName="[dService].[Column2].[All]" dimensionUniqueName="[dService]" displayFolder="" count="0" memberValueDatatype="130" unbalanced="0"/>
    <cacheHierarchy uniqueName="[dService].[Column3]" caption="Column3" attribute="1" defaultMemberUniqueName="[dService].[Column3].[All]" allUniqueName="[dService].[Column3].[All]" dimensionUniqueName="[dService]" displayFolder="" count="0" memberValueDatatype="130" unbalanced="0"/>
    <cacheHierarchy uniqueName="[dService].[Column4]" caption="Column4" attribute="1" defaultMemberUniqueName="[dService].[Column4].[All]" allUniqueName="[dService].[Column4].[All]" dimensionUniqueName="[dService]" displayFolder="" count="0" memberValueDatatype="130" unbalanced="0"/>
    <cacheHierarchy uniqueName="[dService].[Column5]" caption="Column5" attribute="1" defaultMemberUniqueName="[dService].[Column5].[All]" allUniqueName="[dService].[Column5].[All]" dimensionUniqueName="[dService]" displayFolder="" count="0" memberValueDatatype="130" unbalanced="0"/>
    <cacheHierarchy uniqueName="[dService].[Column6]" caption="Column6" attribute="1" defaultMemberUniqueName="[dService].[Column6].[All]" allUniqueName="[dService].[Column6].[All]" dimensionUniqueName="[dService]" displayFolder="" count="0" memberValueDatatype="130" unbalanced="0"/>
    <cacheHierarchy uniqueName="[dService].[Column7]" caption="Column7" attribute="1" defaultMemberUniqueName="[dService].[Column7].[All]" allUniqueName="[dService].[Column7].[All]" dimensionUniqueName="[dService]" displayFolder="" count="0" memberValueDatatype="130" unbalanced="0"/>
    <cacheHierarchy uniqueName="[dService].[Column8]" caption="Column8" attribute="1" defaultMemberUniqueName="[dService].[Column8].[All]" allUniqueName="[dService].[Column8].[All]" dimensionUniqueName="[dService]" displayFolder="" count="0" memberValueDatatype="130" unbalanced="0"/>
    <cacheHierarchy uniqueName="[dService].[Column9]" caption="Column9" attribute="1" defaultMemberUniqueName="[dService].[Column9].[All]" allUniqueName="[dService].[Column9].[All]" dimensionUniqueName="[dService]" displayFolder="" count="0" memberValueDatatype="130" unbalanced="0"/>
    <cacheHierarchy uniqueName="[dService].[Column10]" caption="Column10" attribute="1" defaultMemberUniqueName="[dService].[Column10].[All]" allUniqueName="[dService].[Column10].[All]" dimensionUniqueName="[dService]" displayFolder="" count="0" memberValueDatatype="130" unbalanced="0"/>
    <cacheHierarchy uniqueName="[dService].[Column11]" caption="Column11" attribute="1" defaultMemberUniqueName="[dService].[Column11].[All]" allUniqueName="[dService].[Column11].[All]" dimensionUniqueName="[dService]" displayFolder="" count="0" memberValueDatatype="130" unbalanced="0"/>
    <cacheHierarchy uniqueName="[dService].[Column12]" caption="Column12" attribute="1" defaultMemberUniqueName="[dService].[Column12].[All]" allUniqueName="[dService].[Column12].[All]" dimensionUniqueName="[dService]" displayFolder="" count="0" memberValueDatatype="130" unbalanced="0"/>
    <cacheHierarchy uniqueName="[dService].[Column13]" caption="Column13" attribute="1" defaultMemberUniqueName="[dService].[Column13].[All]" allUniqueName="[dService].[Column13].[All]" dimensionUniqueName="[dService]" displayFolder="" count="0" memberValueDatatype="130" unbalanced="0"/>
    <cacheHierarchy uniqueName="[dService].[Column14]" caption="Column14" attribute="1" defaultMemberUniqueName="[dService].[Column14].[All]" allUniqueName="[dService].[Column14].[All]" dimensionUniqueName="[dService]" displayFolder="" count="0" memberValueDatatype="130" unbalanced="0"/>
    <cacheHierarchy uniqueName="[dService].[Column15]" caption="Column15" attribute="1" defaultMemberUniqueName="[dService].[Column15].[All]" allUniqueName="[dService].[Column15].[All]" dimensionUniqueName="[dService]" displayFolder="" count="0" memberValueDatatype="130" unbalanced="0"/>
    <cacheHierarchy uniqueName="[dService].[Column16]" caption="Column16" attribute="1" defaultMemberUniqueName="[dService].[Column16].[All]" allUniqueName="[dService].[Column16].[All]" dimensionUniqueName="[dService]" displayFolder="" count="0" memberValueDatatype="130" unbalanced="0"/>
    <cacheHierarchy uniqueName="[dService].[Column17]" caption="Column17" attribute="1" defaultMemberUniqueName="[dService].[Column17].[All]" allUniqueName="[dService].[Column17].[All]" dimensionUniqueName="[dService]" displayFolder="" count="0" memberValueDatatype="130" unbalanced="0"/>
    <cacheHierarchy uniqueName="[dService].[Column18]" caption="Column18" attribute="1" defaultMemberUniqueName="[dService].[Column18].[All]" allUniqueName="[dService].[Column18].[All]" dimensionUniqueName="[dService]" displayFolder="" count="0" memberValueDatatype="130" unbalanced="0"/>
    <cacheHierarchy uniqueName="[dService].[Column19]" caption="Column19" attribute="1" defaultMemberUniqueName="[dService].[Column19].[All]" allUniqueName="[dService].[Column19].[All]" dimensionUniqueName="[dService]" displayFolder="" count="0" memberValueDatatype="130" unbalanced="0"/>
    <cacheHierarchy uniqueName="[dService].[Column20]" caption="Column20" attribute="1" defaultMemberUniqueName="[dService].[Column20].[All]" allUniqueName="[dService].[Column20].[All]" dimensionUniqueName="[dService]" displayFolder="" count="0" memberValueDatatype="130" unbalanced="0"/>
    <cacheHierarchy uniqueName="[dService].[Column21]" caption="Column21" attribute="1" defaultMemberUniqueName="[dService].[Column21].[All]" allUniqueName="[dService].[Column21].[All]" dimensionUniqueName="[dService]" displayFolder="" count="0" memberValueDatatype="130" unbalanced="0"/>
    <cacheHierarchy uniqueName="[dService].[Column22]" caption="Column22" attribute="1" defaultMemberUniqueName="[dService].[Column22].[All]" allUniqueName="[dService].[Column22].[All]" dimensionUniqueName="[dService]" displayFolder="" count="0" memberValueDatatype="130" unbalanced="0"/>
    <cacheHierarchy uniqueName="[dService].[Column23]" caption="Column23" attribute="1" defaultMemberUniqueName="[dService].[Column23].[All]" allUniqueName="[dService].[Column23].[All]" dimensionUniqueName="[dService]" displayFolder="" count="0" memberValueDatatype="130" unbalanced="0"/>
    <cacheHierarchy uniqueName="[dService].[Column24]" caption="Column24" attribute="1" defaultMemberUniqueName="[dService].[Column24].[All]" allUniqueName="[dService].[Column24].[All]" dimensionUniqueName="[dService]" displayFolder="" count="0" memberValueDatatype="130" unbalanced="0"/>
    <cacheHierarchy uniqueName="[dService].[Column25]" caption="Column25" attribute="1" defaultMemberUniqueName="[dService].[Column25].[All]" allUniqueName="[dService].[Column25].[All]" dimensionUniqueName="[dService]" displayFolder="" count="0" memberValueDatatype="130" unbalanced="0"/>
    <cacheHierarchy uniqueName="[dService].[Column26]" caption="Column26" attribute="1" defaultMemberUniqueName="[dService].[Column26].[All]" allUniqueName="[dService].[Column26].[All]" dimensionUniqueName="[dService]" displayFolder="" count="0" memberValueDatatype="130" unbalanced="0"/>
    <cacheHierarchy uniqueName="[dService].[Column27]" caption="Column27" attribute="1" defaultMemberUniqueName="[dService].[Column27].[All]" allUniqueName="[dService].[Column27].[All]" dimensionUniqueName="[dService]" displayFolder="" count="0" memberValueDatatype="130" unbalanced="0"/>
    <cacheHierarchy uniqueName="[dService].[Column28]" caption="Column28" attribute="1" defaultMemberUniqueName="[dService].[Column28].[All]" allUniqueName="[dService].[Column28].[All]" dimensionUniqueName="[dService]" displayFolder="" count="0" memberValueDatatype="130" unbalanced="0"/>
    <cacheHierarchy uniqueName="[dService].[Column29]" caption="Column29" attribute="1" defaultMemberUniqueName="[dService].[Column29].[All]" allUniqueName="[dService].[Column29].[All]" dimensionUniqueName="[dService]" displayFolder="" count="0" memberValueDatatype="130" unbalanced="0"/>
    <cacheHierarchy uniqueName="[dService].[Column30]" caption="Column30" attribute="1" defaultMemberUniqueName="[dService].[Column30].[All]" allUniqueName="[dService].[Column30].[All]" dimensionUniqueName="[dService]" displayFolder="" count="0" memberValueDatatype="130" unbalanced="0"/>
    <cacheHierarchy uniqueName="[dService].[Column31]" caption="Column31" attribute="1" defaultMemberUniqueName="[dService].[Column31].[All]" allUniqueName="[dService].[Column31].[All]" dimensionUniqueName="[dService]" displayFolder="" count="0" memberValueDatatype="130" unbalanced="0"/>
    <cacheHierarchy uniqueName="[fSvcDep].[ID]" caption="ID" attribute="1" defaultMemberUniqueName="[fSvcDep].[ID].[All]" allUniqueName="[fSvcDep].[ID].[All]" dimensionUniqueName="[fSvcDep]" displayFolder="" count="0" memberValueDatatype="130" unbalanced="0"/>
    <cacheHierarchy uniqueName="[fSvcDep].[Application or System]" caption="Application or System" attribute="1" defaultMemberUniqueName="[fSvcDep].[Application or System].[All]" allUniqueName="[fSvcDep].[Application or System].[All]" dimensionUniqueName="[fSvcDep]" displayFolder="" count="0" memberValueDatatype="130" unbalanced="0"/>
    <cacheHierarchy uniqueName="[fSvcDep].[Dependency]" caption="Dependency" attribute="1" defaultMemberUniqueName="[fSvcDep].[Dependency].[All]" allUniqueName="[fSvcDep].[Dependency].[All]" dimensionUniqueName="[fSvcDep]" displayFolder="" count="0" memberValueDatatype="130" unbalanced="0"/>
    <cacheHierarchy uniqueName="[Measures].[Count of Dependency 2]" caption="Count of Dependency 2" measure="1" displayFolder="" measureGroup="fSvcDep" count="0">
      <extLst>
        <ext xmlns:x15="http://schemas.microsoft.com/office/spreadsheetml/2010/11/main" uri="{B97F6D7D-B522-45F9-BDA1-12C45D357490}">
          <x15:cacheHierarchy aggregatedColumn="39"/>
        </ext>
      </extLst>
    </cacheHierarchy>
    <cacheHierarchy uniqueName="[Measures].[Count of Dependency]" caption="Count of Dependency" measure="1" displayFolder="" measureGroup="dDependency" count="0">
      <extLst>
        <ext xmlns:x15="http://schemas.microsoft.com/office/spreadsheetml/2010/11/main" uri="{B97F6D7D-B522-45F9-BDA1-12C45D357490}">
          <x15:cacheHierarchy aggregatedColumn="1"/>
        </ext>
      </extLst>
    </cacheHierarchy>
    <cacheHierarchy uniqueName="[Measures].[__XL_Count dService]" caption="__XL_Count dService" measure="1" displayFolder="" measureGroup="dService" count="0" hidden="1"/>
    <cacheHierarchy uniqueName="[Measures].[__XL_Count fSvcDep]" caption="__XL_Count fSvcDep" measure="1" displayFolder="" measureGroup="fSvcDep" count="0" hidden="1"/>
    <cacheHierarchy uniqueName="[Measures].[__XL_Count dDependency]" caption="__XL_Count dDependency" measure="1" displayFolder="" measureGroup="dDependency" count="0" hidden="1"/>
    <cacheHierarchy uniqueName="[Measures].[__No measures defined]" caption="__No measures defined" measure="1" displayFolder="" count="0" hidden="1"/>
  </cacheHierarchies>
  <kpis count="0"/>
  <dimensions count="4">
    <dimension name="dDependency" uniqueName="[dDependency]" caption="dDependency"/>
    <dimension name="dService" uniqueName="[dService]" caption="dService"/>
    <dimension name="fSvcDep" uniqueName="[fSvcDep]" caption="fSvcDep"/>
    <dimension measure="1" name="Measures" uniqueName="[Measures]" caption="Measures"/>
  </dimensions>
  <measureGroups count="3">
    <measureGroup name="dDependency" caption="dDependency"/>
    <measureGroup name="dService" caption="dService"/>
    <measureGroup name="fSvcDep" caption="fSvcDep"/>
  </measureGroups>
  <maps count="4">
    <map measureGroup="0" dimension="0"/>
    <map measureGroup="1" dimension="1"/>
    <map measureGroup="2" dimension="0"/>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3787.38502199074" createdVersion="6" refreshedVersion="6" minRefreshableVersion="3" recordCount="0" supportSubquery="1" supportAdvancedDrill="1">
  <cacheSource type="external" connectionId="4"/>
  <cacheFields count="4">
    <cacheField name="[dDependency].[Likelihood of Failure].[Likelihood of Failure]" caption="Likelihood of Failure" numFmtId="0" hierarchy="3" level="1">
      <sharedItems count="4">
        <s v="0.5"/>
        <s v="1"/>
        <s v="2"/>
        <s v="4"/>
      </sharedItems>
    </cacheField>
    <cacheField name="[dDependency].[Impact of Failure].[Impact of Failure]" caption="Impact of Failure" numFmtId="0" hierarchy="2" level="1">
      <sharedItems count="4">
        <s v="1"/>
        <s v="2"/>
        <s v="3"/>
        <s v="4"/>
      </sharedItems>
    </cacheField>
    <cacheField name="[Measures].[Count of Dependency]" caption="Count of Dependency" numFmtId="0" hierarchy="41" level="32767"/>
    <cacheField name="[dDependency].[Hosting Location].[Hosting Location]" caption="Hosting Location" numFmtId="0" hierarchy="4" level="1">
      <sharedItems containsSemiMixedTypes="0" containsNonDate="0" containsString="0"/>
    </cacheField>
  </cacheFields>
  <cacheHierarchies count="46">
    <cacheHierarchy uniqueName="[dDependency].[ID]" caption="ID" attribute="1" defaultMemberUniqueName="[dDependency].[ID].[All]" allUniqueName="[dDependency].[ID].[All]" dimensionUniqueName="[dDependency]" displayFolder="" count="0" memberValueDatatype="130" unbalanced="0"/>
    <cacheHierarchy uniqueName="[dDependency].[Dependency]" caption="Dependency" attribute="1" defaultMemberUniqueName="[dDependency].[Dependency].[All]" allUniqueName="[dDependency].[Dependency].[All]" dimensionUniqueName="[dDependency]" displayFolder="" count="0" memberValueDatatype="130" unbalanced="0"/>
    <cacheHierarchy uniqueName="[dDependency].[Impact of Failure]" caption="Impact of Failure" attribute="1" defaultMemberUniqueName="[dDependency].[Impact of Failure].[All]" allUniqueName="[dDependency].[Impact of Failure].[All]" dimensionUniqueName="[dDependency]" displayFolder="" count="2" memberValueDatatype="130" unbalanced="0">
      <fieldsUsage count="2">
        <fieldUsage x="-1"/>
        <fieldUsage x="1"/>
      </fieldsUsage>
    </cacheHierarchy>
    <cacheHierarchy uniqueName="[dDependency].[Likelihood of Failure]" caption="Likelihood of Failure" attribute="1" defaultMemberUniqueName="[dDependency].[Likelihood of Failure].[All]" allUniqueName="[dDependency].[Likelihood of Failure].[All]" dimensionUniqueName="[dDependency]" displayFolder="" count="2" memberValueDatatype="130" unbalanced="0">
      <fieldsUsage count="2">
        <fieldUsage x="-1"/>
        <fieldUsage x="0"/>
      </fieldsUsage>
    </cacheHierarchy>
    <cacheHierarchy uniqueName="[dDependency].[Hosting Location]" caption="Hosting Location" attribute="1" defaultMemberUniqueName="[dDependency].[Hosting Location].[All]" allUniqueName="[dDependency].[Hosting Location].[All]" dimensionUniqueName="[dDependency]" displayFolder="" count="2" memberValueDatatype="130" unbalanced="0">
      <fieldsUsage count="2">
        <fieldUsage x="-1"/>
        <fieldUsage x="3"/>
      </fieldsUsage>
    </cacheHierarchy>
    <cacheHierarchy uniqueName="[dDependency].[DependentSystems__]" caption="DependentSystems__" attribute="1" defaultMemberUniqueName="[dDependency].[DependentSystems__].[All]" allUniqueName="[dDependency].[DependentSystems__].[All]" dimensionUniqueName="[dDependency]" displayFolder="" count="0" memberValueDatatype="130" unbalanced="0"/>
    <cacheHierarchy uniqueName="[dDependency].[VulnerabilityRankingValue]" caption="VulnerabilityRankingValue" attribute="1" defaultMemberUniqueName="[dDependency].[VulnerabilityRankingValue].[All]" allUniqueName="[dDependency].[VulnerabilityRankingValue].[All]" dimensionUniqueName="[dDependency]" displayFolder="" count="0" memberValueDatatype="5" unbalanced="0"/>
    <cacheHierarchy uniqueName="[dService].[Column2]" caption="Column2" attribute="1" defaultMemberUniqueName="[dService].[Column2].[All]" allUniqueName="[dService].[Column2].[All]" dimensionUniqueName="[dService]" displayFolder="" count="0" memberValueDatatype="130" unbalanced="0"/>
    <cacheHierarchy uniqueName="[dService].[Column3]" caption="Column3" attribute="1" defaultMemberUniqueName="[dService].[Column3].[All]" allUniqueName="[dService].[Column3].[All]" dimensionUniqueName="[dService]" displayFolder="" count="0" memberValueDatatype="130" unbalanced="0"/>
    <cacheHierarchy uniqueName="[dService].[Column4]" caption="Column4" attribute="1" defaultMemberUniqueName="[dService].[Column4].[All]" allUniqueName="[dService].[Column4].[All]" dimensionUniqueName="[dService]" displayFolder="" count="0" memberValueDatatype="130" unbalanced="0"/>
    <cacheHierarchy uniqueName="[dService].[Column5]" caption="Column5" attribute="1" defaultMemberUniqueName="[dService].[Column5].[All]" allUniqueName="[dService].[Column5].[All]" dimensionUniqueName="[dService]" displayFolder="" count="0" memberValueDatatype="130" unbalanced="0"/>
    <cacheHierarchy uniqueName="[dService].[Column6]" caption="Column6" attribute="1" defaultMemberUniqueName="[dService].[Column6].[All]" allUniqueName="[dService].[Column6].[All]" dimensionUniqueName="[dService]" displayFolder="" count="0" memberValueDatatype="130" unbalanced="0"/>
    <cacheHierarchy uniqueName="[dService].[Column7]" caption="Column7" attribute="1" defaultMemberUniqueName="[dService].[Column7].[All]" allUniqueName="[dService].[Column7].[All]" dimensionUniqueName="[dService]" displayFolder="" count="0" memberValueDatatype="130" unbalanced="0"/>
    <cacheHierarchy uniqueName="[dService].[Column8]" caption="Column8" attribute="1" defaultMemberUniqueName="[dService].[Column8].[All]" allUniqueName="[dService].[Column8].[All]" dimensionUniqueName="[dService]" displayFolder="" count="0" memberValueDatatype="130" unbalanced="0"/>
    <cacheHierarchy uniqueName="[dService].[Column9]" caption="Column9" attribute="1" defaultMemberUniqueName="[dService].[Column9].[All]" allUniqueName="[dService].[Column9].[All]" dimensionUniqueName="[dService]" displayFolder="" count="0" memberValueDatatype="130" unbalanced="0"/>
    <cacheHierarchy uniqueName="[dService].[Column10]" caption="Column10" attribute="1" defaultMemberUniqueName="[dService].[Column10].[All]" allUniqueName="[dService].[Column10].[All]" dimensionUniqueName="[dService]" displayFolder="" count="0" memberValueDatatype="130" unbalanced="0"/>
    <cacheHierarchy uniqueName="[dService].[Column11]" caption="Column11" attribute="1" defaultMemberUniqueName="[dService].[Column11].[All]" allUniqueName="[dService].[Column11].[All]" dimensionUniqueName="[dService]" displayFolder="" count="0" memberValueDatatype="130" unbalanced="0"/>
    <cacheHierarchy uniqueName="[dService].[Column12]" caption="Column12" attribute="1" defaultMemberUniqueName="[dService].[Column12].[All]" allUniqueName="[dService].[Column12].[All]" dimensionUniqueName="[dService]" displayFolder="" count="0" memberValueDatatype="130" unbalanced="0"/>
    <cacheHierarchy uniqueName="[dService].[Column13]" caption="Column13" attribute="1" defaultMemberUniqueName="[dService].[Column13].[All]" allUniqueName="[dService].[Column13].[All]" dimensionUniqueName="[dService]" displayFolder="" count="0" memberValueDatatype="130" unbalanced="0"/>
    <cacheHierarchy uniqueName="[dService].[Column14]" caption="Column14" attribute="1" defaultMemberUniqueName="[dService].[Column14].[All]" allUniqueName="[dService].[Column14].[All]" dimensionUniqueName="[dService]" displayFolder="" count="0" memberValueDatatype="130" unbalanced="0"/>
    <cacheHierarchy uniqueName="[dService].[Column15]" caption="Column15" attribute="1" defaultMemberUniqueName="[dService].[Column15].[All]" allUniqueName="[dService].[Column15].[All]" dimensionUniqueName="[dService]" displayFolder="" count="0" memberValueDatatype="130" unbalanced="0"/>
    <cacheHierarchy uniqueName="[dService].[Column16]" caption="Column16" attribute="1" defaultMemberUniqueName="[dService].[Column16].[All]" allUniqueName="[dService].[Column16].[All]" dimensionUniqueName="[dService]" displayFolder="" count="0" memberValueDatatype="130" unbalanced="0"/>
    <cacheHierarchy uniqueName="[dService].[Column17]" caption="Column17" attribute="1" defaultMemberUniqueName="[dService].[Column17].[All]" allUniqueName="[dService].[Column17].[All]" dimensionUniqueName="[dService]" displayFolder="" count="0" memberValueDatatype="130" unbalanced="0"/>
    <cacheHierarchy uniqueName="[dService].[Column18]" caption="Column18" attribute="1" defaultMemberUniqueName="[dService].[Column18].[All]" allUniqueName="[dService].[Column18].[All]" dimensionUniqueName="[dService]" displayFolder="" count="0" memberValueDatatype="130" unbalanced="0"/>
    <cacheHierarchy uniqueName="[dService].[Column19]" caption="Column19" attribute="1" defaultMemberUniqueName="[dService].[Column19].[All]" allUniqueName="[dService].[Column19].[All]" dimensionUniqueName="[dService]" displayFolder="" count="0" memberValueDatatype="130" unbalanced="0"/>
    <cacheHierarchy uniqueName="[dService].[Column20]" caption="Column20" attribute="1" defaultMemberUniqueName="[dService].[Column20].[All]" allUniqueName="[dService].[Column20].[All]" dimensionUniqueName="[dService]" displayFolder="" count="0" memberValueDatatype="130" unbalanced="0"/>
    <cacheHierarchy uniqueName="[dService].[Column21]" caption="Column21" attribute="1" defaultMemberUniqueName="[dService].[Column21].[All]" allUniqueName="[dService].[Column21].[All]" dimensionUniqueName="[dService]" displayFolder="" count="0" memberValueDatatype="130" unbalanced="0"/>
    <cacheHierarchy uniqueName="[dService].[Column22]" caption="Column22" attribute="1" defaultMemberUniqueName="[dService].[Column22].[All]" allUniqueName="[dService].[Column22].[All]" dimensionUniqueName="[dService]" displayFolder="" count="0" memberValueDatatype="130" unbalanced="0"/>
    <cacheHierarchy uniqueName="[dService].[Column23]" caption="Column23" attribute="1" defaultMemberUniqueName="[dService].[Column23].[All]" allUniqueName="[dService].[Column23].[All]" dimensionUniqueName="[dService]" displayFolder="" count="0" memberValueDatatype="130" unbalanced="0"/>
    <cacheHierarchy uniqueName="[dService].[Column24]" caption="Column24" attribute="1" defaultMemberUniqueName="[dService].[Column24].[All]" allUniqueName="[dService].[Column24].[All]" dimensionUniqueName="[dService]" displayFolder="" count="0" memberValueDatatype="130" unbalanced="0"/>
    <cacheHierarchy uniqueName="[dService].[Column25]" caption="Column25" attribute="1" defaultMemberUniqueName="[dService].[Column25].[All]" allUniqueName="[dService].[Column25].[All]" dimensionUniqueName="[dService]" displayFolder="" count="0" memberValueDatatype="130" unbalanced="0"/>
    <cacheHierarchy uniqueName="[dService].[Column26]" caption="Column26" attribute="1" defaultMemberUniqueName="[dService].[Column26].[All]" allUniqueName="[dService].[Column26].[All]" dimensionUniqueName="[dService]" displayFolder="" count="0" memberValueDatatype="130" unbalanced="0"/>
    <cacheHierarchy uniqueName="[dService].[Column27]" caption="Column27" attribute="1" defaultMemberUniqueName="[dService].[Column27].[All]" allUniqueName="[dService].[Column27].[All]" dimensionUniqueName="[dService]" displayFolder="" count="0" memberValueDatatype="130" unbalanced="0"/>
    <cacheHierarchy uniqueName="[dService].[Column28]" caption="Column28" attribute="1" defaultMemberUniqueName="[dService].[Column28].[All]" allUniqueName="[dService].[Column28].[All]" dimensionUniqueName="[dService]" displayFolder="" count="0" memberValueDatatype="130" unbalanced="0"/>
    <cacheHierarchy uniqueName="[dService].[Column29]" caption="Column29" attribute="1" defaultMemberUniqueName="[dService].[Column29].[All]" allUniqueName="[dService].[Column29].[All]" dimensionUniqueName="[dService]" displayFolder="" count="0" memberValueDatatype="130" unbalanced="0"/>
    <cacheHierarchy uniqueName="[dService].[Column30]" caption="Column30" attribute="1" defaultMemberUniqueName="[dService].[Column30].[All]" allUniqueName="[dService].[Column30].[All]" dimensionUniqueName="[dService]" displayFolder="" count="0" memberValueDatatype="130" unbalanced="0"/>
    <cacheHierarchy uniqueName="[dService].[Column31]" caption="Column31" attribute="1" defaultMemberUniqueName="[dService].[Column31].[All]" allUniqueName="[dService].[Column31].[All]" dimensionUniqueName="[dService]" displayFolder="" count="0" memberValueDatatype="130" unbalanced="0"/>
    <cacheHierarchy uniqueName="[fSvcDep].[ID]" caption="ID" attribute="1" defaultMemberUniqueName="[fSvcDep].[ID].[All]" allUniqueName="[fSvcDep].[ID].[All]" dimensionUniqueName="[fSvcDep]" displayFolder="" count="0" memberValueDatatype="130" unbalanced="0"/>
    <cacheHierarchy uniqueName="[fSvcDep].[Application or System]" caption="Application or System" attribute="1" defaultMemberUniqueName="[fSvcDep].[Application or System].[All]" allUniqueName="[fSvcDep].[Application or System].[All]" dimensionUniqueName="[fSvcDep]" displayFolder="" count="0" memberValueDatatype="130" unbalanced="0"/>
    <cacheHierarchy uniqueName="[fSvcDep].[Dependency]" caption="Dependency" attribute="1" defaultMemberUniqueName="[fSvcDep].[Dependency].[All]" allUniqueName="[fSvcDep].[Dependency].[All]" dimensionUniqueName="[fSvcDep]" displayFolder="" count="0" memberValueDatatype="130" unbalanced="0"/>
    <cacheHierarchy uniqueName="[Measures].[Count of Dependency 2]" caption="Count of Dependency 2" measure="1" displayFolder="" measureGroup="fSvcDep" count="0">
      <extLst>
        <ext xmlns:x15="http://schemas.microsoft.com/office/spreadsheetml/2010/11/main" uri="{B97F6D7D-B522-45F9-BDA1-12C45D357490}">
          <x15:cacheHierarchy aggregatedColumn="39"/>
        </ext>
      </extLst>
    </cacheHierarchy>
    <cacheHierarchy uniqueName="[Measures].[Count of Dependency]" caption="Count of Dependency" measure="1" displayFolder="" measureGroup="dDependency" count="0" oneField="1">
      <fieldsUsage count="1">
        <fieldUsage x="2"/>
      </fieldsUsage>
      <extLst>
        <ext xmlns:x15="http://schemas.microsoft.com/office/spreadsheetml/2010/11/main" uri="{B97F6D7D-B522-45F9-BDA1-12C45D357490}">
          <x15:cacheHierarchy aggregatedColumn="1"/>
        </ext>
      </extLst>
    </cacheHierarchy>
    <cacheHierarchy uniqueName="[Measures].[__XL_Count dService]" caption="__XL_Count dService" measure="1" displayFolder="" measureGroup="dService" count="0" hidden="1"/>
    <cacheHierarchy uniqueName="[Measures].[__XL_Count fSvcDep]" caption="__XL_Count fSvcDep" measure="1" displayFolder="" measureGroup="fSvcDep" count="0" hidden="1"/>
    <cacheHierarchy uniqueName="[Measures].[__XL_Count dDependency]" caption="__XL_Count dDependency" measure="1" displayFolder="" measureGroup="dDependency" count="0" hidden="1"/>
    <cacheHierarchy uniqueName="[Measures].[__No measures defined]" caption="__No measures defined" measure="1" displayFolder="" count="0" hidden="1"/>
  </cacheHierarchies>
  <kpis count="0"/>
  <dimensions count="4">
    <dimension name="dDependency" uniqueName="[dDependency]" caption="dDependency"/>
    <dimension name="dService" uniqueName="[dService]" caption="dService"/>
    <dimension name="fSvcDep" uniqueName="[fSvcDep]" caption="fSvcDep"/>
    <dimension measure="1" name="Measures" uniqueName="[Measures]" caption="Measures"/>
  </dimensions>
  <measureGroups count="3">
    <measureGroup name="dDependency" caption="dDependency"/>
    <measureGroup name="dService" caption="dService"/>
    <measureGroup name="fSvcDep" caption="fSvcDep"/>
  </measureGroups>
  <maps count="4">
    <map measureGroup="0" dimension="0"/>
    <map measureGroup="1" dimension="1"/>
    <map measureGroup="2" dimension="0"/>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3787.385025115742" createdVersion="6" refreshedVersion="6" minRefreshableVersion="3" recordCount="0" supportSubquery="1" supportAdvancedDrill="1">
  <cacheSource type="external" connectionId="4"/>
  <cacheFields count="2">
    <cacheField name="[dDependency].[DependentSystems__].[DependentSystems__]" caption="DependentSystems__" numFmtId="0" hierarchy="5" level="1">
      <sharedItems count="11">
        <s v="ACCPAC"/>
        <s v="Core Infrastructure"/>
        <s v="Phone System"/>
        <s v="Internet Access, Phone System, ERP, Purchasing Software, Warehouse Management System (WMS), ACCPAC, Paychex (Cloud), PaperSave"/>
        <s v="ERP"/>
        <s v="Paychex (Cloud)"/>
        <s v="Internet Access"/>
        <s v="Office 365 (Cloud)"/>
        <s v="PaperSave"/>
        <s v="Purchasing Software"/>
        <s v="Warehouse Management System (WMS)"/>
      </sharedItems>
    </cacheField>
    <cacheField name="[dDependency].[Dependency].[Dependency]" caption="Dependency" numFmtId="0" hierarchy="1" level="1">
      <sharedItems count="32">
        <s v="ACCAPP-01"/>
        <s v="ACCDB-01"/>
        <s v="ACCWEB-01"/>
        <s v="AD"/>
        <s v="ADFS"/>
        <s v="CCM-04"/>
        <s v="Core Infrastructure"/>
        <s v="Core Switches"/>
        <s v="DHCP"/>
        <s v="DNS"/>
        <s v="ERPAPP-01-02"/>
        <s v="ERPDB-01"/>
        <s v="ERPWEB-01"/>
        <s v="Internet Access"/>
        <s v="Internet Firewall"/>
        <s v="ISP"/>
        <s v="Load Balancers"/>
        <s v="MPLS Connection"/>
        <s v="O365 Cloud-Based Service"/>
        <s v="Paychex Cloud-Based Service"/>
        <s v="Power and Cooling"/>
        <s v="PSVAPP-01"/>
        <s v="PSVDB-01"/>
        <s v="PSVWEB-01"/>
        <s v="PURAPP-01"/>
        <s v="PURDB-01"/>
        <s v="PURWEB-01"/>
        <s v="SAN-01"/>
        <s v="SQL-01"/>
        <s v="Virtualization Hosts (x12)"/>
        <s v="WMS-01"/>
        <s v="WMSSTG-03"/>
      </sharedItems>
    </cacheField>
  </cacheFields>
  <cacheHierarchies count="46">
    <cacheHierarchy uniqueName="[dDependency].[ID]" caption="ID" attribute="1" defaultMemberUniqueName="[dDependency].[ID].[All]" allUniqueName="[dDependency].[ID].[All]" dimensionUniqueName="[dDependency]" displayFolder="" count="0" memberValueDatatype="130" unbalanced="0"/>
    <cacheHierarchy uniqueName="[dDependency].[Dependency]" caption="Dependency" attribute="1" defaultMemberUniqueName="[dDependency].[Dependency].[All]" allUniqueName="[dDependency].[Dependency].[All]" dimensionUniqueName="[dDependency]" displayFolder="" count="2" memberValueDatatype="130" unbalanced="0">
      <fieldsUsage count="2">
        <fieldUsage x="-1"/>
        <fieldUsage x="1"/>
      </fieldsUsage>
    </cacheHierarchy>
    <cacheHierarchy uniqueName="[dDependency].[Impact of Failure]" caption="Impact of Failure" attribute="1" defaultMemberUniqueName="[dDependency].[Impact of Failure].[All]" allUniqueName="[dDependency].[Impact of Failure].[All]" dimensionUniqueName="[dDependency]" displayFolder="" count="0" memberValueDatatype="130" unbalanced="0"/>
    <cacheHierarchy uniqueName="[dDependency].[Likelihood of Failure]" caption="Likelihood of Failure" attribute="1" defaultMemberUniqueName="[dDependency].[Likelihood of Failure].[All]" allUniqueName="[dDependency].[Likelihood of Failure].[All]" dimensionUniqueName="[dDependency]" displayFolder="" count="0" memberValueDatatype="130" unbalanced="0"/>
    <cacheHierarchy uniqueName="[dDependency].[Hosting Location]" caption="Hosting Location" attribute="1" defaultMemberUniqueName="[dDependency].[Hosting Location].[All]" allUniqueName="[dDependency].[Hosting Location].[All]" dimensionUniqueName="[dDependency]" displayFolder="" count="0" memberValueDatatype="130" unbalanced="0"/>
    <cacheHierarchy uniqueName="[dDependency].[DependentSystems__]" caption="DependentSystems__" attribute="1" defaultMemberUniqueName="[dDependency].[DependentSystems__].[All]" allUniqueName="[dDependency].[DependentSystems__].[All]" dimensionUniqueName="[dDependency]" displayFolder="" count="2" memberValueDatatype="130" unbalanced="0">
      <fieldsUsage count="2">
        <fieldUsage x="-1"/>
        <fieldUsage x="0"/>
      </fieldsUsage>
    </cacheHierarchy>
    <cacheHierarchy uniqueName="[dDependency].[VulnerabilityRankingValue]" caption="VulnerabilityRankingValue" attribute="1" defaultMemberUniqueName="[dDependency].[VulnerabilityRankingValue].[All]" allUniqueName="[dDependency].[VulnerabilityRankingValue].[All]" dimensionUniqueName="[dDependency]" displayFolder="" count="0" memberValueDatatype="5" unbalanced="0"/>
    <cacheHierarchy uniqueName="[dService].[Column2]" caption="Column2" attribute="1" defaultMemberUniqueName="[dService].[Column2].[All]" allUniqueName="[dService].[Column2].[All]" dimensionUniqueName="[dService]" displayFolder="" count="0" memberValueDatatype="130" unbalanced="0"/>
    <cacheHierarchy uniqueName="[dService].[Column3]" caption="Column3" attribute="1" defaultMemberUniqueName="[dService].[Column3].[All]" allUniqueName="[dService].[Column3].[All]" dimensionUniqueName="[dService]" displayFolder="" count="0" memberValueDatatype="130" unbalanced="0"/>
    <cacheHierarchy uniqueName="[dService].[Column4]" caption="Column4" attribute="1" defaultMemberUniqueName="[dService].[Column4].[All]" allUniqueName="[dService].[Column4].[All]" dimensionUniqueName="[dService]" displayFolder="" count="0" memberValueDatatype="130" unbalanced="0"/>
    <cacheHierarchy uniqueName="[dService].[Column5]" caption="Column5" attribute="1" defaultMemberUniqueName="[dService].[Column5].[All]" allUniqueName="[dService].[Column5].[All]" dimensionUniqueName="[dService]" displayFolder="" count="0" memberValueDatatype="130" unbalanced="0"/>
    <cacheHierarchy uniqueName="[dService].[Column6]" caption="Column6" attribute="1" defaultMemberUniqueName="[dService].[Column6].[All]" allUniqueName="[dService].[Column6].[All]" dimensionUniqueName="[dService]" displayFolder="" count="0" memberValueDatatype="130" unbalanced="0"/>
    <cacheHierarchy uniqueName="[dService].[Column7]" caption="Column7" attribute="1" defaultMemberUniqueName="[dService].[Column7].[All]" allUniqueName="[dService].[Column7].[All]" dimensionUniqueName="[dService]" displayFolder="" count="0" memberValueDatatype="130" unbalanced="0"/>
    <cacheHierarchy uniqueName="[dService].[Column8]" caption="Column8" attribute="1" defaultMemberUniqueName="[dService].[Column8].[All]" allUniqueName="[dService].[Column8].[All]" dimensionUniqueName="[dService]" displayFolder="" count="0" memberValueDatatype="130" unbalanced="0"/>
    <cacheHierarchy uniqueName="[dService].[Column9]" caption="Column9" attribute="1" defaultMemberUniqueName="[dService].[Column9].[All]" allUniqueName="[dService].[Column9].[All]" dimensionUniqueName="[dService]" displayFolder="" count="0" memberValueDatatype="130" unbalanced="0"/>
    <cacheHierarchy uniqueName="[dService].[Column10]" caption="Column10" attribute="1" defaultMemberUniqueName="[dService].[Column10].[All]" allUniqueName="[dService].[Column10].[All]" dimensionUniqueName="[dService]" displayFolder="" count="0" memberValueDatatype="130" unbalanced="0"/>
    <cacheHierarchy uniqueName="[dService].[Column11]" caption="Column11" attribute="1" defaultMemberUniqueName="[dService].[Column11].[All]" allUniqueName="[dService].[Column11].[All]" dimensionUniqueName="[dService]" displayFolder="" count="0" memberValueDatatype="130" unbalanced="0"/>
    <cacheHierarchy uniqueName="[dService].[Column12]" caption="Column12" attribute="1" defaultMemberUniqueName="[dService].[Column12].[All]" allUniqueName="[dService].[Column12].[All]" dimensionUniqueName="[dService]" displayFolder="" count="0" memberValueDatatype="130" unbalanced="0"/>
    <cacheHierarchy uniqueName="[dService].[Column13]" caption="Column13" attribute="1" defaultMemberUniqueName="[dService].[Column13].[All]" allUniqueName="[dService].[Column13].[All]" dimensionUniqueName="[dService]" displayFolder="" count="0" memberValueDatatype="130" unbalanced="0"/>
    <cacheHierarchy uniqueName="[dService].[Column14]" caption="Column14" attribute="1" defaultMemberUniqueName="[dService].[Column14].[All]" allUniqueName="[dService].[Column14].[All]" dimensionUniqueName="[dService]" displayFolder="" count="0" memberValueDatatype="130" unbalanced="0"/>
    <cacheHierarchy uniqueName="[dService].[Column15]" caption="Column15" attribute="1" defaultMemberUniqueName="[dService].[Column15].[All]" allUniqueName="[dService].[Column15].[All]" dimensionUniqueName="[dService]" displayFolder="" count="0" memberValueDatatype="130" unbalanced="0"/>
    <cacheHierarchy uniqueName="[dService].[Column16]" caption="Column16" attribute="1" defaultMemberUniqueName="[dService].[Column16].[All]" allUniqueName="[dService].[Column16].[All]" dimensionUniqueName="[dService]" displayFolder="" count="0" memberValueDatatype="130" unbalanced="0"/>
    <cacheHierarchy uniqueName="[dService].[Column17]" caption="Column17" attribute="1" defaultMemberUniqueName="[dService].[Column17].[All]" allUniqueName="[dService].[Column17].[All]" dimensionUniqueName="[dService]" displayFolder="" count="0" memberValueDatatype="130" unbalanced="0"/>
    <cacheHierarchy uniqueName="[dService].[Column18]" caption="Column18" attribute="1" defaultMemberUniqueName="[dService].[Column18].[All]" allUniqueName="[dService].[Column18].[All]" dimensionUniqueName="[dService]" displayFolder="" count="0" memberValueDatatype="130" unbalanced="0"/>
    <cacheHierarchy uniqueName="[dService].[Column19]" caption="Column19" attribute="1" defaultMemberUniqueName="[dService].[Column19].[All]" allUniqueName="[dService].[Column19].[All]" dimensionUniqueName="[dService]" displayFolder="" count="0" memberValueDatatype="130" unbalanced="0"/>
    <cacheHierarchy uniqueName="[dService].[Column20]" caption="Column20" attribute="1" defaultMemberUniqueName="[dService].[Column20].[All]" allUniqueName="[dService].[Column20].[All]" dimensionUniqueName="[dService]" displayFolder="" count="0" memberValueDatatype="130" unbalanced="0"/>
    <cacheHierarchy uniqueName="[dService].[Column21]" caption="Column21" attribute="1" defaultMemberUniqueName="[dService].[Column21].[All]" allUniqueName="[dService].[Column21].[All]" dimensionUniqueName="[dService]" displayFolder="" count="0" memberValueDatatype="130" unbalanced="0"/>
    <cacheHierarchy uniqueName="[dService].[Column22]" caption="Column22" attribute="1" defaultMemberUniqueName="[dService].[Column22].[All]" allUniqueName="[dService].[Column22].[All]" dimensionUniqueName="[dService]" displayFolder="" count="0" memberValueDatatype="130" unbalanced="0"/>
    <cacheHierarchy uniqueName="[dService].[Column23]" caption="Column23" attribute="1" defaultMemberUniqueName="[dService].[Column23].[All]" allUniqueName="[dService].[Column23].[All]" dimensionUniqueName="[dService]" displayFolder="" count="0" memberValueDatatype="130" unbalanced="0"/>
    <cacheHierarchy uniqueName="[dService].[Column24]" caption="Column24" attribute="1" defaultMemberUniqueName="[dService].[Column24].[All]" allUniqueName="[dService].[Column24].[All]" dimensionUniqueName="[dService]" displayFolder="" count="0" memberValueDatatype="130" unbalanced="0"/>
    <cacheHierarchy uniqueName="[dService].[Column25]" caption="Column25" attribute="1" defaultMemberUniqueName="[dService].[Column25].[All]" allUniqueName="[dService].[Column25].[All]" dimensionUniqueName="[dService]" displayFolder="" count="0" memberValueDatatype="130" unbalanced="0"/>
    <cacheHierarchy uniqueName="[dService].[Column26]" caption="Column26" attribute="1" defaultMemberUniqueName="[dService].[Column26].[All]" allUniqueName="[dService].[Column26].[All]" dimensionUniqueName="[dService]" displayFolder="" count="0" memberValueDatatype="130" unbalanced="0"/>
    <cacheHierarchy uniqueName="[dService].[Column27]" caption="Column27" attribute="1" defaultMemberUniqueName="[dService].[Column27].[All]" allUniqueName="[dService].[Column27].[All]" dimensionUniqueName="[dService]" displayFolder="" count="0" memberValueDatatype="130" unbalanced="0"/>
    <cacheHierarchy uniqueName="[dService].[Column28]" caption="Column28" attribute="1" defaultMemberUniqueName="[dService].[Column28].[All]" allUniqueName="[dService].[Column28].[All]" dimensionUniqueName="[dService]" displayFolder="" count="0" memberValueDatatype="130" unbalanced="0"/>
    <cacheHierarchy uniqueName="[dService].[Column29]" caption="Column29" attribute="1" defaultMemberUniqueName="[dService].[Column29].[All]" allUniqueName="[dService].[Column29].[All]" dimensionUniqueName="[dService]" displayFolder="" count="0" memberValueDatatype="130" unbalanced="0"/>
    <cacheHierarchy uniqueName="[dService].[Column30]" caption="Column30" attribute="1" defaultMemberUniqueName="[dService].[Column30].[All]" allUniqueName="[dService].[Column30].[All]" dimensionUniqueName="[dService]" displayFolder="" count="0" memberValueDatatype="130" unbalanced="0"/>
    <cacheHierarchy uniqueName="[dService].[Column31]" caption="Column31" attribute="1" defaultMemberUniqueName="[dService].[Column31].[All]" allUniqueName="[dService].[Column31].[All]" dimensionUniqueName="[dService]" displayFolder="" count="0" memberValueDatatype="130" unbalanced="0"/>
    <cacheHierarchy uniqueName="[fSvcDep].[ID]" caption="ID" attribute="1" defaultMemberUniqueName="[fSvcDep].[ID].[All]" allUniqueName="[fSvcDep].[ID].[All]" dimensionUniqueName="[fSvcDep]" displayFolder="" count="0" memberValueDatatype="130" unbalanced="0"/>
    <cacheHierarchy uniqueName="[fSvcDep].[Application or System]" caption="Application or System" attribute="1" defaultMemberUniqueName="[fSvcDep].[Application or System].[All]" allUniqueName="[fSvcDep].[Application or System].[All]" dimensionUniqueName="[fSvcDep]" displayFolder="" count="0" memberValueDatatype="130" unbalanced="0"/>
    <cacheHierarchy uniqueName="[fSvcDep].[Dependency]" caption="Dependency" attribute="1" defaultMemberUniqueName="[fSvcDep].[Dependency].[All]" allUniqueName="[fSvcDep].[Dependency].[All]" dimensionUniqueName="[fSvcDep]" displayFolder="" count="0" memberValueDatatype="130" unbalanced="0"/>
    <cacheHierarchy uniqueName="[Measures].[Count of Dependency 2]" caption="Count of Dependency 2" measure="1" displayFolder="" measureGroup="fSvcDep" count="0">
      <extLst>
        <ext xmlns:x15="http://schemas.microsoft.com/office/spreadsheetml/2010/11/main" uri="{B97F6D7D-B522-45F9-BDA1-12C45D357490}">
          <x15:cacheHierarchy aggregatedColumn="39"/>
        </ext>
      </extLst>
    </cacheHierarchy>
    <cacheHierarchy uniqueName="[Measures].[Count of Dependency]" caption="Count of Dependency" measure="1" displayFolder="" measureGroup="dDependency" count="0">
      <extLst>
        <ext xmlns:x15="http://schemas.microsoft.com/office/spreadsheetml/2010/11/main" uri="{B97F6D7D-B522-45F9-BDA1-12C45D357490}">
          <x15:cacheHierarchy aggregatedColumn="1"/>
        </ext>
      </extLst>
    </cacheHierarchy>
    <cacheHierarchy uniqueName="[Measures].[__XL_Count dService]" caption="__XL_Count dService" measure="1" displayFolder="" measureGroup="dService" count="0" hidden="1"/>
    <cacheHierarchy uniqueName="[Measures].[__XL_Count fSvcDep]" caption="__XL_Count fSvcDep" measure="1" displayFolder="" measureGroup="fSvcDep" count="0" hidden="1"/>
    <cacheHierarchy uniqueName="[Measures].[__XL_Count dDependency]" caption="__XL_Count dDependency" measure="1" displayFolder="" measureGroup="dDependency" count="0" hidden="1"/>
    <cacheHierarchy uniqueName="[Measures].[__No measures defined]" caption="__No measures defined" measure="1" displayFolder="" count="0" hidden="1"/>
  </cacheHierarchies>
  <kpis count="0"/>
  <dimensions count="4">
    <dimension name="dDependency" uniqueName="[dDependency]" caption="dDependency"/>
    <dimension name="dService" uniqueName="[dService]" caption="dService"/>
    <dimension name="fSvcDep" uniqueName="[fSvcDep]" caption="fSvcDep"/>
    <dimension measure="1" name="Measures" uniqueName="[Measures]" caption="Measures"/>
  </dimensions>
  <measureGroups count="3">
    <measureGroup name="dDependency" caption="dDependency"/>
    <measureGroup name="dService" caption="dService"/>
    <measureGroup name="fSvcDep" caption="fSvcDep"/>
  </measureGroups>
  <maps count="4">
    <map measureGroup="0" dimension="0"/>
    <map measureGroup="1" dimension="1"/>
    <map measureGroup="2" dimension="0"/>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3787.385026851851" createdVersion="6" refreshedVersion="6" minRefreshableVersion="3" recordCount="0" supportSubquery="1" supportAdvancedDrill="1">
  <cacheSource type="external" connectionId="4"/>
  <cacheFields count="1">
    <cacheField name="[fSvcDep].[Dependency].[Dependency]" caption="Dependency" numFmtId="0" hierarchy="39" level="1">
      <sharedItems count="32">
        <s v="ACCAPP-01"/>
        <s v="ACCDB-01"/>
        <s v="ACCWEB-01"/>
        <s v="AD"/>
        <s v="ADFS"/>
        <s v="CCM-04"/>
        <s v="Core Infrastructure"/>
        <s v="Core Switches"/>
        <s v="DHCP"/>
        <s v="DNS"/>
        <s v="ERPAPP-01-02"/>
        <s v="ERPDB-01"/>
        <s v="ERPWEB-01"/>
        <s v="Internet Access"/>
        <s v="Internet Firewall"/>
        <s v="ISP"/>
        <s v="Load Balancers"/>
        <s v="MPLS Connection"/>
        <s v="O365 Cloud-Based Service"/>
        <s v="Paychex Cloud-Based Service"/>
        <s v="Power and Cooling"/>
        <s v="PSVAPP-01"/>
        <s v="PSVDB-01"/>
        <s v="PSVWEB-01"/>
        <s v="PURAPP-01"/>
        <s v="PURDB-01"/>
        <s v="PURWEB-01"/>
        <s v="SAN-01"/>
        <s v="SQL-01"/>
        <s v="Virtualization Hosts (x12)"/>
        <s v="WMS-01"/>
        <s v="WMSSTG-03"/>
      </sharedItems>
    </cacheField>
  </cacheFields>
  <cacheHierarchies count="46">
    <cacheHierarchy uniqueName="[dDependency].[ID]" caption="ID" attribute="1" defaultMemberUniqueName="[dDependency].[ID].[All]" allUniqueName="[dDependency].[ID].[All]" dimensionUniqueName="[dDependency]" displayFolder="" count="0" memberValueDatatype="130" unbalanced="0"/>
    <cacheHierarchy uniqueName="[dDependency].[Dependency]" caption="Dependency" attribute="1" defaultMemberUniqueName="[dDependency].[Dependency].[All]" allUniqueName="[dDependency].[Dependency].[All]" dimensionUniqueName="[dDependency]" displayFolder="" count="0" memberValueDatatype="130" unbalanced="0"/>
    <cacheHierarchy uniqueName="[dDependency].[Impact of Failure]" caption="Impact of Failure" attribute="1" defaultMemberUniqueName="[dDependency].[Impact of Failure].[All]" allUniqueName="[dDependency].[Impact of Failure].[All]" dimensionUniqueName="[dDependency]" displayFolder="" count="0" memberValueDatatype="130" unbalanced="0"/>
    <cacheHierarchy uniqueName="[dDependency].[Likelihood of Failure]" caption="Likelihood of Failure" attribute="1" defaultMemberUniqueName="[dDependency].[Likelihood of Failure].[All]" allUniqueName="[dDependency].[Likelihood of Failure].[All]" dimensionUniqueName="[dDependency]" displayFolder="" count="0" memberValueDatatype="130" unbalanced="0"/>
    <cacheHierarchy uniqueName="[dDependency].[Hosting Location]" caption="Hosting Location" attribute="1" defaultMemberUniqueName="[dDependency].[Hosting Location].[All]" allUniqueName="[dDependency].[Hosting Location].[All]" dimensionUniqueName="[dDependency]" displayFolder="" count="0" memberValueDatatype="130" unbalanced="0"/>
    <cacheHierarchy uniqueName="[dDependency].[DependentSystems__]" caption="DependentSystems__" attribute="1" defaultMemberUniqueName="[dDependency].[DependentSystems__].[All]" allUniqueName="[dDependency].[DependentSystems__].[All]" dimensionUniqueName="[dDependency]" displayFolder="" count="0" memberValueDatatype="130" unbalanced="0"/>
    <cacheHierarchy uniqueName="[dDependency].[VulnerabilityRankingValue]" caption="VulnerabilityRankingValue" attribute="1" defaultMemberUniqueName="[dDependency].[VulnerabilityRankingValue].[All]" allUniqueName="[dDependency].[VulnerabilityRankingValue].[All]" dimensionUniqueName="[dDependency]" displayFolder="" count="0" memberValueDatatype="5" unbalanced="0"/>
    <cacheHierarchy uniqueName="[dService].[Column2]" caption="Column2" attribute="1" defaultMemberUniqueName="[dService].[Column2].[All]" allUniqueName="[dService].[Column2].[All]" dimensionUniqueName="[dService]" displayFolder="" count="0" memberValueDatatype="130" unbalanced="0"/>
    <cacheHierarchy uniqueName="[dService].[Column3]" caption="Column3" attribute="1" defaultMemberUniqueName="[dService].[Column3].[All]" allUniqueName="[dService].[Column3].[All]" dimensionUniqueName="[dService]" displayFolder="" count="0" memberValueDatatype="130" unbalanced="0"/>
    <cacheHierarchy uniqueName="[dService].[Column4]" caption="Column4" attribute="1" defaultMemberUniqueName="[dService].[Column4].[All]" allUniqueName="[dService].[Column4].[All]" dimensionUniqueName="[dService]" displayFolder="" count="0" memberValueDatatype="130" unbalanced="0"/>
    <cacheHierarchy uniqueName="[dService].[Column5]" caption="Column5" attribute="1" defaultMemberUniqueName="[dService].[Column5].[All]" allUniqueName="[dService].[Column5].[All]" dimensionUniqueName="[dService]" displayFolder="" count="0" memberValueDatatype="130" unbalanced="0"/>
    <cacheHierarchy uniqueName="[dService].[Column6]" caption="Column6" attribute="1" defaultMemberUniqueName="[dService].[Column6].[All]" allUniqueName="[dService].[Column6].[All]" dimensionUniqueName="[dService]" displayFolder="" count="0" memberValueDatatype="130" unbalanced="0"/>
    <cacheHierarchy uniqueName="[dService].[Column7]" caption="Column7" attribute="1" defaultMemberUniqueName="[dService].[Column7].[All]" allUniqueName="[dService].[Column7].[All]" dimensionUniqueName="[dService]" displayFolder="" count="0" memberValueDatatype="130" unbalanced="0"/>
    <cacheHierarchy uniqueName="[dService].[Column8]" caption="Column8" attribute="1" defaultMemberUniqueName="[dService].[Column8].[All]" allUniqueName="[dService].[Column8].[All]" dimensionUniqueName="[dService]" displayFolder="" count="0" memberValueDatatype="130" unbalanced="0"/>
    <cacheHierarchy uniqueName="[dService].[Column9]" caption="Column9" attribute="1" defaultMemberUniqueName="[dService].[Column9].[All]" allUniqueName="[dService].[Column9].[All]" dimensionUniqueName="[dService]" displayFolder="" count="0" memberValueDatatype="130" unbalanced="0"/>
    <cacheHierarchy uniqueName="[dService].[Column10]" caption="Column10" attribute="1" defaultMemberUniqueName="[dService].[Column10].[All]" allUniqueName="[dService].[Column10].[All]" dimensionUniqueName="[dService]" displayFolder="" count="0" memberValueDatatype="130" unbalanced="0"/>
    <cacheHierarchy uniqueName="[dService].[Column11]" caption="Column11" attribute="1" defaultMemberUniqueName="[dService].[Column11].[All]" allUniqueName="[dService].[Column11].[All]" dimensionUniqueName="[dService]" displayFolder="" count="0" memberValueDatatype="130" unbalanced="0"/>
    <cacheHierarchy uniqueName="[dService].[Column12]" caption="Column12" attribute="1" defaultMemberUniqueName="[dService].[Column12].[All]" allUniqueName="[dService].[Column12].[All]" dimensionUniqueName="[dService]" displayFolder="" count="0" memberValueDatatype="130" unbalanced="0"/>
    <cacheHierarchy uniqueName="[dService].[Column13]" caption="Column13" attribute="1" defaultMemberUniqueName="[dService].[Column13].[All]" allUniqueName="[dService].[Column13].[All]" dimensionUniqueName="[dService]" displayFolder="" count="0" memberValueDatatype="130" unbalanced="0"/>
    <cacheHierarchy uniqueName="[dService].[Column14]" caption="Column14" attribute="1" defaultMemberUniqueName="[dService].[Column14].[All]" allUniqueName="[dService].[Column14].[All]" dimensionUniqueName="[dService]" displayFolder="" count="0" memberValueDatatype="130" unbalanced="0"/>
    <cacheHierarchy uniqueName="[dService].[Column15]" caption="Column15" attribute="1" defaultMemberUniqueName="[dService].[Column15].[All]" allUniqueName="[dService].[Column15].[All]" dimensionUniqueName="[dService]" displayFolder="" count="0" memberValueDatatype="130" unbalanced="0"/>
    <cacheHierarchy uniqueName="[dService].[Column16]" caption="Column16" attribute="1" defaultMemberUniqueName="[dService].[Column16].[All]" allUniqueName="[dService].[Column16].[All]" dimensionUniqueName="[dService]" displayFolder="" count="0" memberValueDatatype="130" unbalanced="0"/>
    <cacheHierarchy uniqueName="[dService].[Column17]" caption="Column17" attribute="1" defaultMemberUniqueName="[dService].[Column17].[All]" allUniqueName="[dService].[Column17].[All]" dimensionUniqueName="[dService]" displayFolder="" count="0" memberValueDatatype="130" unbalanced="0"/>
    <cacheHierarchy uniqueName="[dService].[Column18]" caption="Column18" attribute="1" defaultMemberUniqueName="[dService].[Column18].[All]" allUniqueName="[dService].[Column18].[All]" dimensionUniqueName="[dService]" displayFolder="" count="0" memberValueDatatype="130" unbalanced="0"/>
    <cacheHierarchy uniqueName="[dService].[Column19]" caption="Column19" attribute="1" defaultMemberUniqueName="[dService].[Column19].[All]" allUniqueName="[dService].[Column19].[All]" dimensionUniqueName="[dService]" displayFolder="" count="0" memberValueDatatype="130" unbalanced="0"/>
    <cacheHierarchy uniqueName="[dService].[Column20]" caption="Column20" attribute="1" defaultMemberUniqueName="[dService].[Column20].[All]" allUniqueName="[dService].[Column20].[All]" dimensionUniqueName="[dService]" displayFolder="" count="0" memberValueDatatype="130" unbalanced="0"/>
    <cacheHierarchy uniqueName="[dService].[Column21]" caption="Column21" attribute="1" defaultMemberUniqueName="[dService].[Column21].[All]" allUniqueName="[dService].[Column21].[All]" dimensionUniqueName="[dService]" displayFolder="" count="0" memberValueDatatype="130" unbalanced="0"/>
    <cacheHierarchy uniqueName="[dService].[Column22]" caption="Column22" attribute="1" defaultMemberUniqueName="[dService].[Column22].[All]" allUniqueName="[dService].[Column22].[All]" dimensionUniqueName="[dService]" displayFolder="" count="0" memberValueDatatype="130" unbalanced="0"/>
    <cacheHierarchy uniqueName="[dService].[Column23]" caption="Column23" attribute="1" defaultMemberUniqueName="[dService].[Column23].[All]" allUniqueName="[dService].[Column23].[All]" dimensionUniqueName="[dService]" displayFolder="" count="0" memberValueDatatype="130" unbalanced="0"/>
    <cacheHierarchy uniqueName="[dService].[Column24]" caption="Column24" attribute="1" defaultMemberUniqueName="[dService].[Column24].[All]" allUniqueName="[dService].[Column24].[All]" dimensionUniqueName="[dService]" displayFolder="" count="0" memberValueDatatype="130" unbalanced="0"/>
    <cacheHierarchy uniqueName="[dService].[Column25]" caption="Column25" attribute="1" defaultMemberUniqueName="[dService].[Column25].[All]" allUniqueName="[dService].[Column25].[All]" dimensionUniqueName="[dService]" displayFolder="" count="0" memberValueDatatype="130" unbalanced="0"/>
    <cacheHierarchy uniqueName="[dService].[Column26]" caption="Column26" attribute="1" defaultMemberUniqueName="[dService].[Column26].[All]" allUniqueName="[dService].[Column26].[All]" dimensionUniqueName="[dService]" displayFolder="" count="0" memberValueDatatype="130" unbalanced="0"/>
    <cacheHierarchy uniqueName="[dService].[Column27]" caption="Column27" attribute="1" defaultMemberUniqueName="[dService].[Column27].[All]" allUniqueName="[dService].[Column27].[All]" dimensionUniqueName="[dService]" displayFolder="" count="0" memberValueDatatype="130" unbalanced="0"/>
    <cacheHierarchy uniqueName="[dService].[Column28]" caption="Column28" attribute="1" defaultMemberUniqueName="[dService].[Column28].[All]" allUniqueName="[dService].[Column28].[All]" dimensionUniqueName="[dService]" displayFolder="" count="0" memberValueDatatype="130" unbalanced="0"/>
    <cacheHierarchy uniqueName="[dService].[Column29]" caption="Column29" attribute="1" defaultMemberUniqueName="[dService].[Column29].[All]" allUniqueName="[dService].[Column29].[All]" dimensionUniqueName="[dService]" displayFolder="" count="0" memberValueDatatype="130" unbalanced="0"/>
    <cacheHierarchy uniqueName="[dService].[Column30]" caption="Column30" attribute="1" defaultMemberUniqueName="[dService].[Column30].[All]" allUniqueName="[dService].[Column30].[All]" dimensionUniqueName="[dService]" displayFolder="" count="0" memberValueDatatype="130" unbalanced="0"/>
    <cacheHierarchy uniqueName="[dService].[Column31]" caption="Column31" attribute="1" defaultMemberUniqueName="[dService].[Column31].[All]" allUniqueName="[dService].[Column31].[All]" dimensionUniqueName="[dService]" displayFolder="" count="0" memberValueDatatype="130" unbalanced="0"/>
    <cacheHierarchy uniqueName="[fSvcDep].[ID]" caption="ID" attribute="1" defaultMemberUniqueName="[fSvcDep].[ID].[All]" allUniqueName="[fSvcDep].[ID].[All]" dimensionUniqueName="[fSvcDep]" displayFolder="" count="0" memberValueDatatype="130" unbalanced="0"/>
    <cacheHierarchy uniqueName="[fSvcDep].[Application or System]" caption="Application or System" attribute="1" defaultMemberUniqueName="[fSvcDep].[Application or System].[All]" allUniqueName="[fSvcDep].[Application or System].[All]" dimensionUniqueName="[fSvcDep]" displayFolder="" count="0" memberValueDatatype="130" unbalanced="0"/>
    <cacheHierarchy uniqueName="[fSvcDep].[Dependency]" caption="Dependency" attribute="1" defaultMemberUniqueName="[fSvcDep].[Dependency].[All]" allUniqueName="[fSvcDep].[Dependency].[All]" dimensionUniqueName="[fSvcDep]" displayFolder="" count="2" memberValueDatatype="130" unbalanced="0">
      <fieldsUsage count="2">
        <fieldUsage x="-1"/>
        <fieldUsage x="0"/>
      </fieldsUsage>
    </cacheHierarchy>
    <cacheHierarchy uniqueName="[Measures].[Count of Dependency 2]" caption="Count of Dependency 2" measure="1" displayFolder="" measureGroup="fSvcDep" count="0">
      <extLst>
        <ext xmlns:x15="http://schemas.microsoft.com/office/spreadsheetml/2010/11/main" uri="{B97F6D7D-B522-45F9-BDA1-12C45D357490}">
          <x15:cacheHierarchy aggregatedColumn="39"/>
        </ext>
      </extLst>
    </cacheHierarchy>
    <cacheHierarchy uniqueName="[Measures].[Count of Dependency]" caption="Count of Dependency" measure="1" displayFolder="" measureGroup="dDependency" count="0">
      <extLst>
        <ext xmlns:x15="http://schemas.microsoft.com/office/spreadsheetml/2010/11/main" uri="{B97F6D7D-B522-45F9-BDA1-12C45D357490}">
          <x15:cacheHierarchy aggregatedColumn="1"/>
        </ext>
      </extLst>
    </cacheHierarchy>
    <cacheHierarchy uniqueName="[Measures].[__XL_Count dService]" caption="__XL_Count dService" measure="1" displayFolder="" measureGroup="dService" count="0" hidden="1"/>
    <cacheHierarchy uniqueName="[Measures].[__XL_Count fSvcDep]" caption="__XL_Count fSvcDep" measure="1" displayFolder="" measureGroup="fSvcDep" count="0" hidden="1"/>
    <cacheHierarchy uniqueName="[Measures].[__XL_Count dDependency]" caption="__XL_Count dDependency" measure="1" displayFolder="" measureGroup="dDependency" count="0" hidden="1"/>
    <cacheHierarchy uniqueName="[Measures].[__No measures defined]" caption="__No measures defined" measure="1" displayFolder="" count="0" hidden="1"/>
  </cacheHierarchies>
  <kpis count="0"/>
  <dimensions count="4">
    <dimension name="dDependency" uniqueName="[dDependency]" caption="dDependency"/>
    <dimension name="dService" uniqueName="[dService]" caption="dService"/>
    <dimension name="fSvcDep" uniqueName="[fSvcDep]" caption="fSvcDep"/>
    <dimension measure="1" name="Measures" uniqueName="[Measures]" caption="Measures"/>
  </dimensions>
  <measureGroups count="3">
    <measureGroup name="dDependency" caption="dDependency"/>
    <measureGroup name="dService" caption="dService"/>
    <measureGroup name="fSvcDep" caption="fSvcDep"/>
  </measureGroups>
  <maps count="4">
    <map measureGroup="0" dimension="0"/>
    <map measureGroup="1" dimension="1"/>
    <map measureGroup="2" dimension="0"/>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3787.385014236112" createdVersion="3" refreshedVersion="6"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0"/>
  <cacheHierarchies count="46">
    <cacheHierarchy uniqueName="[dDependency].[ID]" caption="ID" attribute="1" defaultMemberUniqueName="[dDependency].[ID].[All]" allUniqueName="[dDependency].[ID].[All]" dimensionUniqueName="[dDependency]" displayFolder="" count="0" memberValueDatatype="130" unbalanced="0"/>
    <cacheHierarchy uniqueName="[dDependency].[Dependency]" caption="Dependency" attribute="1" defaultMemberUniqueName="[dDependency].[Dependency].[All]" allUniqueName="[dDependency].[Dependency].[All]" dimensionUniqueName="[dDependency]" displayFolder="" count="0" memberValueDatatype="130" unbalanced="0"/>
    <cacheHierarchy uniqueName="[dDependency].[Impact of Failure]" caption="Impact of Failure" attribute="1" defaultMemberUniqueName="[dDependency].[Impact of Failure].[All]" allUniqueName="[dDependency].[Impact of Failure].[All]" dimensionUniqueName="[dDependency]" displayFolder="" count="0" memberValueDatatype="130" unbalanced="0"/>
    <cacheHierarchy uniqueName="[dDependency].[Likelihood of Failure]" caption="Likelihood of Failure" attribute="1" defaultMemberUniqueName="[dDependency].[Likelihood of Failure].[All]" allUniqueName="[dDependency].[Likelihood of Failure].[All]" dimensionUniqueName="[dDependency]" displayFolder="" count="0" memberValueDatatype="130" unbalanced="0"/>
    <cacheHierarchy uniqueName="[dDependency].[Hosting Location]" caption="Hosting Location" attribute="1" defaultMemberUniqueName="[dDependency].[Hosting Location].[All]" allUniqueName="[dDependency].[Hosting Location].[All]" dimensionUniqueName="[dDependency]" displayFolder="" count="2" memberValueDatatype="130" unbalanced="0"/>
    <cacheHierarchy uniqueName="[dDependency].[DependentSystems__]" caption="DependentSystems__" attribute="1" defaultMemberUniqueName="[dDependency].[DependentSystems__].[All]" allUniqueName="[dDependency].[DependentSystems__].[All]" dimensionUniqueName="[dDependency]" displayFolder="" count="0" memberValueDatatype="130" unbalanced="0"/>
    <cacheHierarchy uniqueName="[dDependency].[VulnerabilityRankingValue]" caption="VulnerabilityRankingValue" attribute="1" defaultMemberUniqueName="[dDependency].[VulnerabilityRankingValue].[All]" allUniqueName="[dDependency].[VulnerabilityRankingValue].[All]" dimensionUniqueName="[dDependency]" displayFolder="" count="0" memberValueDatatype="5" unbalanced="0"/>
    <cacheHierarchy uniqueName="[dService].[Column2]" caption="Column2" attribute="1" defaultMemberUniqueName="[dService].[Column2].[All]" allUniqueName="[dService].[Column2].[All]" dimensionUniqueName="[dService]" displayFolder="" count="0" memberValueDatatype="130" unbalanced="0"/>
    <cacheHierarchy uniqueName="[dService].[Column3]" caption="Column3" attribute="1" defaultMemberUniqueName="[dService].[Column3].[All]" allUniqueName="[dService].[Column3].[All]" dimensionUniqueName="[dService]" displayFolder="" count="0" memberValueDatatype="130" unbalanced="0"/>
    <cacheHierarchy uniqueName="[dService].[Column4]" caption="Column4" attribute="1" defaultMemberUniqueName="[dService].[Column4].[All]" allUniqueName="[dService].[Column4].[All]" dimensionUniqueName="[dService]" displayFolder="" count="0" memberValueDatatype="130" unbalanced="0"/>
    <cacheHierarchy uniqueName="[dService].[Column5]" caption="Column5" attribute="1" defaultMemberUniqueName="[dService].[Column5].[All]" allUniqueName="[dService].[Column5].[All]" dimensionUniqueName="[dService]" displayFolder="" count="0" memberValueDatatype="130" unbalanced="0"/>
    <cacheHierarchy uniqueName="[dService].[Column6]" caption="Column6" attribute="1" defaultMemberUniqueName="[dService].[Column6].[All]" allUniqueName="[dService].[Column6].[All]" dimensionUniqueName="[dService]" displayFolder="" count="0" memberValueDatatype="130" unbalanced="0"/>
    <cacheHierarchy uniqueName="[dService].[Column7]" caption="Column7" attribute="1" defaultMemberUniqueName="[dService].[Column7].[All]" allUniqueName="[dService].[Column7].[All]" dimensionUniqueName="[dService]" displayFolder="" count="0" memberValueDatatype="130" unbalanced="0"/>
    <cacheHierarchy uniqueName="[dService].[Column8]" caption="Column8" attribute="1" defaultMemberUniqueName="[dService].[Column8].[All]" allUniqueName="[dService].[Column8].[All]" dimensionUniqueName="[dService]" displayFolder="" count="0" memberValueDatatype="130" unbalanced="0"/>
    <cacheHierarchy uniqueName="[dService].[Column9]" caption="Column9" attribute="1" defaultMemberUniqueName="[dService].[Column9].[All]" allUniqueName="[dService].[Column9].[All]" dimensionUniqueName="[dService]" displayFolder="" count="0" memberValueDatatype="130" unbalanced="0"/>
    <cacheHierarchy uniqueName="[dService].[Column10]" caption="Column10" attribute="1" defaultMemberUniqueName="[dService].[Column10].[All]" allUniqueName="[dService].[Column10].[All]" dimensionUniqueName="[dService]" displayFolder="" count="0" memberValueDatatype="130" unbalanced="0"/>
    <cacheHierarchy uniqueName="[dService].[Column11]" caption="Column11" attribute="1" defaultMemberUniqueName="[dService].[Column11].[All]" allUniqueName="[dService].[Column11].[All]" dimensionUniqueName="[dService]" displayFolder="" count="0" memberValueDatatype="130" unbalanced="0"/>
    <cacheHierarchy uniqueName="[dService].[Column12]" caption="Column12" attribute="1" defaultMemberUniqueName="[dService].[Column12].[All]" allUniqueName="[dService].[Column12].[All]" dimensionUniqueName="[dService]" displayFolder="" count="0" memberValueDatatype="130" unbalanced="0"/>
    <cacheHierarchy uniqueName="[dService].[Column13]" caption="Column13" attribute="1" defaultMemberUniqueName="[dService].[Column13].[All]" allUniqueName="[dService].[Column13].[All]" dimensionUniqueName="[dService]" displayFolder="" count="0" memberValueDatatype="130" unbalanced="0"/>
    <cacheHierarchy uniqueName="[dService].[Column14]" caption="Column14" attribute="1" defaultMemberUniqueName="[dService].[Column14].[All]" allUniqueName="[dService].[Column14].[All]" dimensionUniqueName="[dService]" displayFolder="" count="0" memberValueDatatype="130" unbalanced="0"/>
    <cacheHierarchy uniqueName="[dService].[Column15]" caption="Column15" attribute="1" defaultMemberUniqueName="[dService].[Column15].[All]" allUniqueName="[dService].[Column15].[All]" dimensionUniqueName="[dService]" displayFolder="" count="0" memberValueDatatype="130" unbalanced="0"/>
    <cacheHierarchy uniqueName="[dService].[Column16]" caption="Column16" attribute="1" defaultMemberUniqueName="[dService].[Column16].[All]" allUniqueName="[dService].[Column16].[All]" dimensionUniqueName="[dService]" displayFolder="" count="0" memberValueDatatype="130" unbalanced="0"/>
    <cacheHierarchy uniqueName="[dService].[Column17]" caption="Column17" attribute="1" defaultMemberUniqueName="[dService].[Column17].[All]" allUniqueName="[dService].[Column17].[All]" dimensionUniqueName="[dService]" displayFolder="" count="0" memberValueDatatype="130" unbalanced="0"/>
    <cacheHierarchy uniqueName="[dService].[Column18]" caption="Column18" attribute="1" defaultMemberUniqueName="[dService].[Column18].[All]" allUniqueName="[dService].[Column18].[All]" dimensionUniqueName="[dService]" displayFolder="" count="0" memberValueDatatype="130" unbalanced="0"/>
    <cacheHierarchy uniqueName="[dService].[Column19]" caption="Column19" attribute="1" defaultMemberUniqueName="[dService].[Column19].[All]" allUniqueName="[dService].[Column19].[All]" dimensionUniqueName="[dService]" displayFolder="" count="0" memberValueDatatype="130" unbalanced="0"/>
    <cacheHierarchy uniqueName="[dService].[Column20]" caption="Column20" attribute="1" defaultMemberUniqueName="[dService].[Column20].[All]" allUniqueName="[dService].[Column20].[All]" dimensionUniqueName="[dService]" displayFolder="" count="0" memberValueDatatype="130" unbalanced="0"/>
    <cacheHierarchy uniqueName="[dService].[Column21]" caption="Column21" attribute="1" defaultMemberUniqueName="[dService].[Column21].[All]" allUniqueName="[dService].[Column21].[All]" dimensionUniqueName="[dService]" displayFolder="" count="0" memberValueDatatype="130" unbalanced="0"/>
    <cacheHierarchy uniqueName="[dService].[Column22]" caption="Column22" attribute="1" defaultMemberUniqueName="[dService].[Column22].[All]" allUniqueName="[dService].[Column22].[All]" dimensionUniqueName="[dService]" displayFolder="" count="0" memberValueDatatype="130" unbalanced="0"/>
    <cacheHierarchy uniqueName="[dService].[Column23]" caption="Column23" attribute="1" defaultMemberUniqueName="[dService].[Column23].[All]" allUniqueName="[dService].[Column23].[All]" dimensionUniqueName="[dService]" displayFolder="" count="0" memberValueDatatype="130" unbalanced="0"/>
    <cacheHierarchy uniqueName="[dService].[Column24]" caption="Column24" attribute="1" defaultMemberUniqueName="[dService].[Column24].[All]" allUniqueName="[dService].[Column24].[All]" dimensionUniqueName="[dService]" displayFolder="" count="0" memberValueDatatype="130" unbalanced="0"/>
    <cacheHierarchy uniqueName="[dService].[Column25]" caption="Column25" attribute="1" defaultMemberUniqueName="[dService].[Column25].[All]" allUniqueName="[dService].[Column25].[All]" dimensionUniqueName="[dService]" displayFolder="" count="0" memberValueDatatype="130" unbalanced="0"/>
    <cacheHierarchy uniqueName="[dService].[Column26]" caption="Column26" attribute="1" defaultMemberUniqueName="[dService].[Column26].[All]" allUniqueName="[dService].[Column26].[All]" dimensionUniqueName="[dService]" displayFolder="" count="0" memberValueDatatype="130" unbalanced="0"/>
    <cacheHierarchy uniqueName="[dService].[Column27]" caption="Column27" attribute="1" defaultMemberUniqueName="[dService].[Column27].[All]" allUniqueName="[dService].[Column27].[All]" dimensionUniqueName="[dService]" displayFolder="" count="0" memberValueDatatype="130" unbalanced="0"/>
    <cacheHierarchy uniqueName="[dService].[Column28]" caption="Column28" attribute="1" defaultMemberUniqueName="[dService].[Column28].[All]" allUniqueName="[dService].[Column28].[All]" dimensionUniqueName="[dService]" displayFolder="" count="0" memberValueDatatype="130" unbalanced="0"/>
    <cacheHierarchy uniqueName="[dService].[Column29]" caption="Column29" attribute="1" defaultMemberUniqueName="[dService].[Column29].[All]" allUniqueName="[dService].[Column29].[All]" dimensionUniqueName="[dService]" displayFolder="" count="0" memberValueDatatype="130" unbalanced="0"/>
    <cacheHierarchy uniqueName="[dService].[Column30]" caption="Column30" attribute="1" defaultMemberUniqueName="[dService].[Column30].[All]" allUniqueName="[dService].[Column30].[All]" dimensionUniqueName="[dService]" displayFolder="" count="0" memberValueDatatype="130" unbalanced="0"/>
    <cacheHierarchy uniqueName="[dService].[Column31]" caption="Column31" attribute="1" defaultMemberUniqueName="[dService].[Column31].[All]" allUniqueName="[dService].[Column31].[All]" dimensionUniqueName="[dService]" displayFolder="" count="0" memberValueDatatype="130" unbalanced="0"/>
    <cacheHierarchy uniqueName="[fSvcDep].[ID]" caption="ID" attribute="1" defaultMemberUniqueName="[fSvcDep].[ID].[All]" allUniqueName="[fSvcDep].[ID].[All]" dimensionUniqueName="[fSvcDep]" displayFolder="" count="0" memberValueDatatype="130" unbalanced="0"/>
    <cacheHierarchy uniqueName="[fSvcDep].[Application or System]" caption="Application or System" attribute="1" defaultMemberUniqueName="[fSvcDep].[Application or System].[All]" allUniqueName="[fSvcDep].[Application or System].[All]" dimensionUniqueName="[fSvcDep]" displayFolder="" count="0" memberValueDatatype="130" unbalanced="0"/>
    <cacheHierarchy uniqueName="[fSvcDep].[Dependency]" caption="Dependency" attribute="1" defaultMemberUniqueName="[fSvcDep].[Dependency].[All]" allUniqueName="[fSvcDep].[Dependency].[All]" dimensionUniqueName="[fSvcDep]" displayFolder="" count="0" memberValueDatatype="130" unbalanced="0"/>
    <cacheHierarchy uniqueName="[Measures].[Count of Dependency 2]" caption="Count of Dependency 2" measure="1" displayFolder="" measureGroup="fSvcDep" count="0">
      <extLst>
        <ext xmlns:x15="http://schemas.microsoft.com/office/spreadsheetml/2010/11/main" uri="{B97F6D7D-B522-45F9-BDA1-12C45D357490}">
          <x15:cacheHierarchy aggregatedColumn="39"/>
        </ext>
      </extLst>
    </cacheHierarchy>
    <cacheHierarchy uniqueName="[Measures].[Count of Dependency]" caption="Count of Dependency" measure="1" displayFolder="" measureGroup="dDependency" count="0">
      <extLst>
        <ext xmlns:x15="http://schemas.microsoft.com/office/spreadsheetml/2010/11/main" uri="{B97F6D7D-B522-45F9-BDA1-12C45D357490}">
          <x15:cacheHierarchy aggregatedColumn="1"/>
        </ext>
      </extLst>
    </cacheHierarchy>
    <cacheHierarchy uniqueName="[Measures].[__XL_Count dService]" caption="__XL_Count dService" measure="1" displayFolder="" measureGroup="dService" count="0" hidden="1"/>
    <cacheHierarchy uniqueName="[Measures].[__XL_Count fSvcDep]" caption="__XL_Count fSvcDep" measure="1" displayFolder="" measureGroup="fSvcDep" count="0" hidden="1"/>
    <cacheHierarchy uniqueName="[Measures].[__XL_Count dDependency]" caption="__XL_Count dDependency" measure="1" displayFolder="" measureGroup="dDependenc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3708489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3787.385019444446" createdVersion="3" refreshedVersion="6"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0"/>
  <cacheHierarchies count="46">
    <cacheHierarchy uniqueName="[dDependency].[ID]" caption="ID" attribute="1" defaultMemberUniqueName="[dDependency].[ID].[All]" allUniqueName="[dDependency].[ID].[All]" dimensionUniqueName="[dDependency]" displayFolder="" count="0" memberValueDatatype="130" unbalanced="0"/>
    <cacheHierarchy uniqueName="[dDependency].[Dependency]" caption="Dependency" attribute="1" defaultMemberUniqueName="[dDependency].[Dependency].[All]" allUniqueName="[dDependency].[Dependency].[All]" dimensionUniqueName="[dDependency]" displayFolder="" count="0" memberValueDatatype="130" unbalanced="0"/>
    <cacheHierarchy uniqueName="[dDependency].[Impact of Failure]" caption="Impact of Failure" attribute="1" defaultMemberUniqueName="[dDependency].[Impact of Failure].[All]" allUniqueName="[dDependency].[Impact of Failure].[All]" dimensionUniqueName="[dDependency]" displayFolder="" count="0" memberValueDatatype="130" unbalanced="0"/>
    <cacheHierarchy uniqueName="[dDependency].[Likelihood of Failure]" caption="Likelihood of Failure" attribute="1" defaultMemberUniqueName="[dDependency].[Likelihood of Failure].[All]" allUniqueName="[dDependency].[Likelihood of Failure].[All]" dimensionUniqueName="[dDependency]" displayFolder="" count="0" memberValueDatatype="130" unbalanced="0"/>
    <cacheHierarchy uniqueName="[dDependency].[Hosting Location]" caption="Hosting Location" attribute="1" defaultMemberUniqueName="[dDependency].[Hosting Location].[All]" allUniqueName="[dDependency].[Hosting Location].[All]" dimensionUniqueName="[dDependency]" displayFolder="" count="2" memberValueDatatype="130" unbalanced="0"/>
    <cacheHierarchy uniqueName="[dDependency].[DependentSystems__]" caption="DependentSystems__" attribute="1" defaultMemberUniqueName="[dDependency].[DependentSystems__].[All]" allUniqueName="[dDependency].[DependentSystems__].[All]" dimensionUniqueName="[dDependency]" displayFolder="" count="0" memberValueDatatype="130" unbalanced="0"/>
    <cacheHierarchy uniqueName="[dDependency].[VulnerabilityRankingValue]" caption="VulnerabilityRankingValue" attribute="1" defaultMemberUniqueName="[dDependency].[VulnerabilityRankingValue].[All]" allUniqueName="[dDependency].[VulnerabilityRankingValue].[All]" dimensionUniqueName="[dDependency]" displayFolder="" count="0" memberValueDatatype="5" unbalanced="0"/>
    <cacheHierarchy uniqueName="[dService].[Column2]" caption="Column2" attribute="1" defaultMemberUniqueName="[dService].[Column2].[All]" allUniqueName="[dService].[Column2].[All]" dimensionUniqueName="[dService]" displayFolder="" count="0" memberValueDatatype="130" unbalanced="0"/>
    <cacheHierarchy uniqueName="[dService].[Column3]" caption="Column3" attribute="1" defaultMemberUniqueName="[dService].[Column3].[All]" allUniqueName="[dService].[Column3].[All]" dimensionUniqueName="[dService]" displayFolder="" count="0" memberValueDatatype="130" unbalanced="0"/>
    <cacheHierarchy uniqueName="[dService].[Column4]" caption="Column4" attribute="1" defaultMemberUniqueName="[dService].[Column4].[All]" allUniqueName="[dService].[Column4].[All]" dimensionUniqueName="[dService]" displayFolder="" count="0" memberValueDatatype="130" unbalanced="0"/>
    <cacheHierarchy uniqueName="[dService].[Column5]" caption="Column5" attribute="1" defaultMemberUniqueName="[dService].[Column5].[All]" allUniqueName="[dService].[Column5].[All]" dimensionUniqueName="[dService]" displayFolder="" count="0" memberValueDatatype="130" unbalanced="0"/>
    <cacheHierarchy uniqueName="[dService].[Column6]" caption="Column6" attribute="1" defaultMemberUniqueName="[dService].[Column6].[All]" allUniqueName="[dService].[Column6].[All]" dimensionUniqueName="[dService]" displayFolder="" count="0" memberValueDatatype="130" unbalanced="0"/>
    <cacheHierarchy uniqueName="[dService].[Column7]" caption="Column7" attribute="1" defaultMemberUniqueName="[dService].[Column7].[All]" allUniqueName="[dService].[Column7].[All]" dimensionUniqueName="[dService]" displayFolder="" count="0" memberValueDatatype="130" unbalanced="0"/>
    <cacheHierarchy uniqueName="[dService].[Column8]" caption="Column8" attribute="1" defaultMemberUniqueName="[dService].[Column8].[All]" allUniqueName="[dService].[Column8].[All]" dimensionUniqueName="[dService]" displayFolder="" count="0" memberValueDatatype="130" unbalanced="0"/>
    <cacheHierarchy uniqueName="[dService].[Column9]" caption="Column9" attribute="1" defaultMemberUniqueName="[dService].[Column9].[All]" allUniqueName="[dService].[Column9].[All]" dimensionUniqueName="[dService]" displayFolder="" count="0" memberValueDatatype="130" unbalanced="0"/>
    <cacheHierarchy uniqueName="[dService].[Column10]" caption="Column10" attribute="1" defaultMemberUniqueName="[dService].[Column10].[All]" allUniqueName="[dService].[Column10].[All]" dimensionUniqueName="[dService]" displayFolder="" count="0" memberValueDatatype="130" unbalanced="0"/>
    <cacheHierarchy uniqueName="[dService].[Column11]" caption="Column11" attribute="1" defaultMemberUniqueName="[dService].[Column11].[All]" allUniqueName="[dService].[Column11].[All]" dimensionUniqueName="[dService]" displayFolder="" count="0" memberValueDatatype="130" unbalanced="0"/>
    <cacheHierarchy uniqueName="[dService].[Column12]" caption="Column12" attribute="1" defaultMemberUniqueName="[dService].[Column12].[All]" allUniqueName="[dService].[Column12].[All]" dimensionUniqueName="[dService]" displayFolder="" count="0" memberValueDatatype="130" unbalanced="0"/>
    <cacheHierarchy uniqueName="[dService].[Column13]" caption="Column13" attribute="1" defaultMemberUniqueName="[dService].[Column13].[All]" allUniqueName="[dService].[Column13].[All]" dimensionUniqueName="[dService]" displayFolder="" count="0" memberValueDatatype="130" unbalanced="0"/>
    <cacheHierarchy uniqueName="[dService].[Column14]" caption="Column14" attribute="1" defaultMemberUniqueName="[dService].[Column14].[All]" allUniqueName="[dService].[Column14].[All]" dimensionUniqueName="[dService]" displayFolder="" count="0" memberValueDatatype="130" unbalanced="0"/>
    <cacheHierarchy uniqueName="[dService].[Column15]" caption="Column15" attribute="1" defaultMemberUniqueName="[dService].[Column15].[All]" allUniqueName="[dService].[Column15].[All]" dimensionUniqueName="[dService]" displayFolder="" count="0" memberValueDatatype="130" unbalanced="0"/>
    <cacheHierarchy uniqueName="[dService].[Column16]" caption="Column16" attribute="1" defaultMemberUniqueName="[dService].[Column16].[All]" allUniqueName="[dService].[Column16].[All]" dimensionUniqueName="[dService]" displayFolder="" count="0" memberValueDatatype="130" unbalanced="0"/>
    <cacheHierarchy uniqueName="[dService].[Column17]" caption="Column17" attribute="1" defaultMemberUniqueName="[dService].[Column17].[All]" allUniqueName="[dService].[Column17].[All]" dimensionUniqueName="[dService]" displayFolder="" count="0" memberValueDatatype="130" unbalanced="0"/>
    <cacheHierarchy uniqueName="[dService].[Column18]" caption="Column18" attribute="1" defaultMemberUniqueName="[dService].[Column18].[All]" allUniqueName="[dService].[Column18].[All]" dimensionUniqueName="[dService]" displayFolder="" count="0" memberValueDatatype="130" unbalanced="0"/>
    <cacheHierarchy uniqueName="[dService].[Column19]" caption="Column19" attribute="1" defaultMemberUniqueName="[dService].[Column19].[All]" allUniqueName="[dService].[Column19].[All]" dimensionUniqueName="[dService]" displayFolder="" count="0" memberValueDatatype="130" unbalanced="0"/>
    <cacheHierarchy uniqueName="[dService].[Column20]" caption="Column20" attribute="1" defaultMemberUniqueName="[dService].[Column20].[All]" allUniqueName="[dService].[Column20].[All]" dimensionUniqueName="[dService]" displayFolder="" count="0" memberValueDatatype="130" unbalanced="0"/>
    <cacheHierarchy uniqueName="[dService].[Column21]" caption="Column21" attribute="1" defaultMemberUniqueName="[dService].[Column21].[All]" allUniqueName="[dService].[Column21].[All]" dimensionUniqueName="[dService]" displayFolder="" count="0" memberValueDatatype="130" unbalanced="0"/>
    <cacheHierarchy uniqueName="[dService].[Column22]" caption="Column22" attribute="1" defaultMemberUniqueName="[dService].[Column22].[All]" allUniqueName="[dService].[Column22].[All]" dimensionUniqueName="[dService]" displayFolder="" count="0" memberValueDatatype="130" unbalanced="0"/>
    <cacheHierarchy uniqueName="[dService].[Column23]" caption="Column23" attribute="1" defaultMemberUniqueName="[dService].[Column23].[All]" allUniqueName="[dService].[Column23].[All]" dimensionUniqueName="[dService]" displayFolder="" count="0" memberValueDatatype="130" unbalanced="0"/>
    <cacheHierarchy uniqueName="[dService].[Column24]" caption="Column24" attribute="1" defaultMemberUniqueName="[dService].[Column24].[All]" allUniqueName="[dService].[Column24].[All]" dimensionUniqueName="[dService]" displayFolder="" count="0" memberValueDatatype="130" unbalanced="0"/>
    <cacheHierarchy uniqueName="[dService].[Column25]" caption="Column25" attribute="1" defaultMemberUniqueName="[dService].[Column25].[All]" allUniqueName="[dService].[Column25].[All]" dimensionUniqueName="[dService]" displayFolder="" count="0" memberValueDatatype="130" unbalanced="0"/>
    <cacheHierarchy uniqueName="[dService].[Column26]" caption="Column26" attribute="1" defaultMemberUniqueName="[dService].[Column26].[All]" allUniqueName="[dService].[Column26].[All]" dimensionUniqueName="[dService]" displayFolder="" count="0" memberValueDatatype="130" unbalanced="0"/>
    <cacheHierarchy uniqueName="[dService].[Column27]" caption="Column27" attribute="1" defaultMemberUniqueName="[dService].[Column27].[All]" allUniqueName="[dService].[Column27].[All]" dimensionUniqueName="[dService]" displayFolder="" count="0" memberValueDatatype="130" unbalanced="0"/>
    <cacheHierarchy uniqueName="[dService].[Column28]" caption="Column28" attribute="1" defaultMemberUniqueName="[dService].[Column28].[All]" allUniqueName="[dService].[Column28].[All]" dimensionUniqueName="[dService]" displayFolder="" count="0" memberValueDatatype="130" unbalanced="0"/>
    <cacheHierarchy uniqueName="[dService].[Column29]" caption="Column29" attribute="1" defaultMemberUniqueName="[dService].[Column29].[All]" allUniqueName="[dService].[Column29].[All]" dimensionUniqueName="[dService]" displayFolder="" count="0" memberValueDatatype="130" unbalanced="0"/>
    <cacheHierarchy uniqueName="[dService].[Column30]" caption="Column30" attribute="1" defaultMemberUniqueName="[dService].[Column30].[All]" allUniqueName="[dService].[Column30].[All]" dimensionUniqueName="[dService]" displayFolder="" count="0" memberValueDatatype="130" unbalanced="0"/>
    <cacheHierarchy uniqueName="[dService].[Column31]" caption="Column31" attribute="1" defaultMemberUniqueName="[dService].[Column31].[All]" allUniqueName="[dService].[Column31].[All]" dimensionUniqueName="[dService]" displayFolder="" count="0" memberValueDatatype="130" unbalanced="0"/>
    <cacheHierarchy uniqueName="[fSvcDep].[ID]" caption="ID" attribute="1" defaultMemberUniqueName="[fSvcDep].[ID].[All]" allUniqueName="[fSvcDep].[ID].[All]" dimensionUniqueName="[fSvcDep]" displayFolder="" count="0" memberValueDatatype="130" unbalanced="0"/>
    <cacheHierarchy uniqueName="[fSvcDep].[Application or System]" caption="Application or System" attribute="1" defaultMemberUniqueName="[fSvcDep].[Application or System].[All]" allUniqueName="[fSvcDep].[Application or System].[All]" dimensionUniqueName="[fSvcDep]" displayFolder="" count="0" memberValueDatatype="130" unbalanced="0"/>
    <cacheHierarchy uniqueName="[fSvcDep].[Dependency]" caption="Dependency" attribute="1" defaultMemberUniqueName="[fSvcDep].[Dependency].[All]" allUniqueName="[fSvcDep].[Dependency].[All]" dimensionUniqueName="[fSvcDep]" displayFolder="" count="0" memberValueDatatype="130" unbalanced="0"/>
    <cacheHierarchy uniqueName="[Measures].[Count of Dependency 2]" caption="Count of Dependency 2" measure="1" displayFolder="" measureGroup="fSvcDep" count="0">
      <extLst>
        <ext xmlns:x15="http://schemas.microsoft.com/office/spreadsheetml/2010/11/main" uri="{B97F6D7D-B522-45F9-BDA1-12C45D357490}">
          <x15:cacheHierarchy aggregatedColumn="39"/>
        </ext>
      </extLst>
    </cacheHierarchy>
    <cacheHierarchy uniqueName="[Measures].[Count of Dependency]" caption="Count of Dependency" measure="1" displayFolder="" measureGroup="dDependency" count="0">
      <extLst>
        <ext xmlns:x15="http://schemas.microsoft.com/office/spreadsheetml/2010/11/main" uri="{B97F6D7D-B522-45F9-BDA1-12C45D357490}">
          <x15:cacheHierarchy aggregatedColumn="1"/>
        </ext>
      </extLst>
    </cacheHierarchy>
    <cacheHierarchy uniqueName="[Measures].[__XL_Count dService]" caption="__XL_Count dService" measure="1" displayFolder="" measureGroup="dService" count="0" hidden="1"/>
    <cacheHierarchy uniqueName="[Measures].[__XL_Count fSvcDep]" caption="__XL_Count fSvcDep" measure="1" displayFolder="" measureGroup="fSvcDep" count="0" hidden="1"/>
    <cacheHierarchy uniqueName="[Measures].[__XL_Count dDependency]" caption="__XL_Count dDependency" measure="1" displayFolder="" measureGroup="dDependenc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372966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VulnPivot" cacheId="0" applyNumberFormats="0" applyBorderFormats="0" applyFontFormats="0" applyPatternFormats="0" applyAlignmentFormats="0" applyWidthHeightFormats="1" dataCaption="Values" tag="2f564006-ebc4-4a47-9d4c-2c9b71e2dd78" updatedVersion="6" minRefreshableVersion="3" showDrill="0" useAutoFormatting="1" subtotalHiddenItems="1" rowGrandTotals="0" colGrandTotals="0" itemPrintTitles="1" createdVersion="6" indent="0" compact="0" compactData="0" multipleFieldFilters="0">
  <location ref="A3:E35" firstHeaderRow="1" firstDataRow="1" firstDataCol="5"/>
  <pivotFields count="5">
    <pivotField axis="axisRow" compact="0" allDrilled="1" outline="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7">
        <item x="6"/>
        <item x="5"/>
        <item x="4"/>
        <item x="3"/>
        <item x="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5">
    <field x="3"/>
    <field x="0"/>
    <field x="2"/>
    <field x="1"/>
    <field x="4"/>
  </rowFields>
  <rowItems count="32">
    <i>
      <x/>
      <x v="31"/>
      <x v="2"/>
      <x v="3"/>
      <x/>
    </i>
    <i>
      <x v="1"/>
      <x v="26"/>
      <x v="2"/>
      <x v="2"/>
      <x/>
    </i>
    <i r="1">
      <x v="27"/>
      <x v="2"/>
      <x v="2"/>
      <x v="2"/>
    </i>
    <i r="1">
      <x v="28"/>
      <x v="2"/>
      <x v="2"/>
      <x/>
    </i>
    <i r="1">
      <x v="29"/>
      <x v="2"/>
      <x v="2"/>
      <x/>
    </i>
    <i r="1">
      <x v="30"/>
      <x v="2"/>
      <x v="2"/>
      <x/>
    </i>
    <i>
      <x v="2"/>
      <x v="16"/>
      <x v="3"/>
      <x/>
      <x/>
    </i>
    <i r="1">
      <x v="17"/>
      <x v="1"/>
      <x v="3"/>
      <x/>
    </i>
    <i r="1">
      <x v="18"/>
      <x v="1"/>
      <x v="3"/>
      <x/>
    </i>
    <i r="1">
      <x v="19"/>
      <x v="1"/>
      <x v="3"/>
      <x/>
    </i>
    <i r="1">
      <x v="20"/>
      <x v="2"/>
      <x v="1"/>
      <x/>
    </i>
    <i r="1">
      <x v="21"/>
      <x v="1"/>
      <x v="3"/>
      <x/>
    </i>
    <i r="1">
      <x v="22"/>
      <x v="1"/>
      <x v="3"/>
      <x/>
    </i>
    <i r="1">
      <x v="23"/>
      <x v="1"/>
      <x v="3"/>
      <x v="1"/>
    </i>
    <i r="1">
      <x v="24"/>
      <x v="2"/>
      <x v="1"/>
      <x v="1"/>
    </i>
    <i r="1">
      <x v="25"/>
      <x v="2"/>
      <x v="1"/>
      <x/>
    </i>
    <i>
      <x v="3"/>
      <x v="12"/>
      <x v="1"/>
      <x v="2"/>
      <x/>
    </i>
    <i r="1">
      <x v="13"/>
      <x v="1"/>
      <x v="2"/>
      <x/>
    </i>
    <i r="1">
      <x v="14"/>
      <x v="1"/>
      <x v="2"/>
      <x/>
    </i>
    <i r="1">
      <x v="15"/>
      <x v="1"/>
      <x v="2"/>
      <x/>
    </i>
    <i>
      <x v="4"/>
      <x v="4"/>
      <x v="2"/>
      <x/>
      <x/>
    </i>
    <i r="1">
      <x v="5"/>
      <x v="2"/>
      <x/>
      <x/>
    </i>
    <i r="1">
      <x v="6"/>
      <x v="1"/>
      <x v="1"/>
      <x/>
    </i>
    <i r="1">
      <x v="7"/>
      <x v="2"/>
      <x/>
      <x/>
    </i>
    <i r="1">
      <x v="8"/>
      <x v="2"/>
      <x/>
      <x/>
    </i>
    <i r="1">
      <x v="9"/>
      <x v="2"/>
      <x/>
      <x/>
    </i>
    <i r="1">
      <x v="10"/>
      <x v="2"/>
      <x/>
      <x/>
    </i>
    <i r="1">
      <x v="11"/>
      <x v="1"/>
      <x v="1"/>
      <x/>
    </i>
    <i>
      <x v="5"/>
      <x v="1"/>
      <x v="1"/>
      <x/>
      <x/>
    </i>
    <i r="1">
      <x v="2"/>
      <x v="1"/>
      <x/>
      <x/>
    </i>
    <i r="1">
      <x v="3"/>
      <x v="1"/>
      <x/>
      <x/>
    </i>
    <i>
      <x v="6"/>
      <x/>
      <x/>
      <x/>
      <x/>
    </i>
  </rowItems>
  <formats count="82">
    <format dxfId="111">
      <pivotArea type="all" dataOnly="0" outline="0" fieldPosition="0"/>
    </format>
    <format dxfId="110">
      <pivotArea field="3" type="button" dataOnly="0" labelOnly="1" outline="0" axis="axisRow" fieldPosition="0"/>
    </format>
    <format dxfId="109">
      <pivotArea field="0" type="button" dataOnly="0" labelOnly="1" outline="0" axis="axisRow" fieldPosition="1"/>
    </format>
    <format dxfId="108">
      <pivotArea field="1" type="button" dataOnly="0" labelOnly="1" outline="0" axis="axisRow" fieldPosition="3"/>
    </format>
    <format dxfId="107">
      <pivotArea field="2" type="button" dataOnly="0" labelOnly="1" outline="0" axis="axisRow" fieldPosition="2"/>
    </format>
    <format dxfId="106">
      <pivotArea field="4" type="button" dataOnly="0" labelOnly="1" outline="0" axis="axisRow" fieldPosition="4"/>
    </format>
    <format dxfId="105">
      <pivotArea dataOnly="0" labelOnly="1" outline="0" fieldPosition="0">
        <references count="1">
          <reference field="3" count="0"/>
        </references>
      </pivotArea>
    </format>
    <format dxfId="104">
      <pivotArea dataOnly="0" labelOnly="1" outline="0" fieldPosition="0">
        <references count="2">
          <reference field="0" count="2">
            <x v="12"/>
            <x v="28"/>
          </reference>
          <reference field="3" count="1" selected="0">
            <x v="1"/>
          </reference>
        </references>
      </pivotArea>
    </format>
    <format dxfId="103">
      <pivotArea dataOnly="0" labelOnly="1" outline="0" fieldPosition="0">
        <references count="2">
          <reference field="0" count="5">
            <x v="0"/>
            <x v="2"/>
            <x v="10"/>
            <x v="17"/>
            <x v="18"/>
          </reference>
          <reference field="3" count="1" selected="0">
            <x v="2"/>
          </reference>
        </references>
      </pivotArea>
    </format>
    <format dxfId="102">
      <pivotArea dataOnly="0" labelOnly="1" outline="0" fieldPosition="0">
        <references count="2">
          <reference field="0" count="3">
            <x v="6"/>
            <x v="13"/>
            <x v="14"/>
          </reference>
          <reference field="3" count="1" selected="0">
            <x v="3"/>
          </reference>
        </references>
      </pivotArea>
    </format>
    <format dxfId="101">
      <pivotArea dataOnly="0" labelOnly="1" outline="0" fieldPosition="0">
        <references count="2">
          <reference field="0" count="3">
            <x v="11"/>
            <x v="20"/>
            <x v="29"/>
          </reference>
          <reference field="3" count="1" selected="0">
            <x v="4"/>
          </reference>
        </references>
      </pivotArea>
    </format>
    <format dxfId="100">
      <pivotArea dataOnly="0" labelOnly="1" outline="0" fieldPosition="0">
        <references count="2">
          <reference field="0" count="1">
            <x v="30"/>
          </reference>
          <reference field="3" count="1" selected="0">
            <x v="1048832"/>
          </reference>
        </references>
      </pivotArea>
    </format>
    <format dxfId="99">
      <pivotArea dataOnly="0" labelOnly="1" outline="0" fieldPosition="0">
        <references count="2">
          <reference field="0" count="1">
            <x v="25"/>
          </reference>
          <reference field="3" count="1" selected="0">
            <x v="5"/>
          </reference>
        </references>
      </pivotArea>
    </format>
    <format dxfId="98">
      <pivotArea dataOnly="0" labelOnly="1" outline="0" fieldPosition="0">
        <references count="3">
          <reference field="0" count="1" selected="0">
            <x v="17"/>
          </reference>
          <reference field="1" count="1">
            <x v="3"/>
          </reference>
          <reference field="3" count="1" selected="0">
            <x v="2"/>
          </reference>
        </references>
      </pivotArea>
    </format>
    <format dxfId="97">
      <pivotArea dataOnly="0" labelOnly="1" outline="0" fieldPosition="0">
        <references count="3">
          <reference field="0" count="1" selected="0">
            <x v="10"/>
          </reference>
          <reference field="1" count="1">
            <x v="1"/>
          </reference>
          <reference field="3" count="1" selected="0">
            <x v="2"/>
          </reference>
        </references>
      </pivotArea>
    </format>
    <format dxfId="96">
      <pivotArea dataOnly="0" labelOnly="1" outline="0" fieldPosition="0">
        <references count="3">
          <reference field="0" count="1" selected="0">
            <x v="20"/>
          </reference>
          <reference field="1" count="1">
            <x v="3"/>
          </reference>
          <reference field="3" count="1" selected="0">
            <x v="4"/>
          </reference>
        </references>
      </pivotArea>
    </format>
    <format dxfId="95">
      <pivotArea dataOnly="0" labelOnly="1" outline="0" fieldPosition="0">
        <references count="3">
          <reference field="0" count="1" selected="0">
            <x v="11"/>
          </reference>
          <reference field="1" count="1">
            <x v="0"/>
          </reference>
          <reference field="3" count="1" selected="0">
            <x v="4"/>
          </reference>
        </references>
      </pivotArea>
    </format>
    <format dxfId="94">
      <pivotArea dataOnly="0" labelOnly="1" outline="0" fieldPosition="0">
        <references count="3">
          <reference field="0" count="1" selected="0">
            <x v="30"/>
          </reference>
          <reference field="1" count="1">
            <x v="2"/>
          </reference>
          <reference field="3" count="1" selected="0">
            <x v="1048832"/>
          </reference>
        </references>
      </pivotArea>
    </format>
    <format dxfId="93">
      <pivotArea dataOnly="0" labelOnly="1" outline="0" fieldPosition="0">
        <references count="3">
          <reference field="0" count="1" selected="0">
            <x v="25"/>
          </reference>
          <reference field="1" count="1">
            <x v="0"/>
          </reference>
          <reference field="3" count="1" selected="0">
            <x v="5"/>
          </reference>
        </references>
      </pivotArea>
    </format>
    <format dxfId="92">
      <pivotArea dataOnly="0" labelOnly="1" outline="0" fieldPosition="0">
        <references count="4">
          <reference field="0" count="1" selected="0">
            <x v="12"/>
          </reference>
          <reference field="1" count="1" selected="0">
            <x v="2"/>
          </reference>
          <reference field="2" count="1">
            <x v="2"/>
          </reference>
          <reference field="3" count="1" selected="0">
            <x v="1"/>
          </reference>
        </references>
      </pivotArea>
    </format>
    <format dxfId="91">
      <pivotArea dataOnly="0" labelOnly="1" outline="0" fieldPosition="0">
        <references count="4">
          <reference field="0" count="1" selected="0">
            <x v="17"/>
          </reference>
          <reference field="1" count="1" selected="0">
            <x v="3"/>
          </reference>
          <reference field="2" count="1">
            <x v="1"/>
          </reference>
          <reference field="3" count="1" selected="0">
            <x v="2"/>
          </reference>
        </references>
      </pivotArea>
    </format>
    <format dxfId="90">
      <pivotArea dataOnly="0" labelOnly="1" outline="0" fieldPosition="0">
        <references count="4">
          <reference field="0" count="1" selected="0">
            <x v="10"/>
          </reference>
          <reference field="1" count="1" selected="0">
            <x v="1"/>
          </reference>
          <reference field="2" count="1">
            <x v="2"/>
          </reference>
          <reference field="3" count="1" selected="0">
            <x v="2"/>
          </reference>
        </references>
      </pivotArea>
    </format>
    <format dxfId="89">
      <pivotArea dataOnly="0" labelOnly="1" outline="0" fieldPosition="0">
        <references count="4">
          <reference field="0" count="1" selected="0">
            <x v="20"/>
          </reference>
          <reference field="1" count="1" selected="0">
            <x v="3"/>
          </reference>
          <reference field="2" count="1">
            <x v="0"/>
          </reference>
          <reference field="3" count="1" selected="0">
            <x v="4"/>
          </reference>
        </references>
      </pivotArea>
    </format>
    <format dxfId="88">
      <pivotArea dataOnly="0" labelOnly="1" outline="0" fieldPosition="0">
        <references count="4">
          <reference field="0" count="1" selected="0">
            <x v="11"/>
          </reference>
          <reference field="1" count="1" selected="0">
            <x v="0"/>
          </reference>
          <reference field="2" count="1">
            <x v="2"/>
          </reference>
          <reference field="3" count="1" selected="0">
            <x v="4"/>
          </reference>
        </references>
      </pivotArea>
    </format>
    <format dxfId="87">
      <pivotArea dataOnly="0" labelOnly="1" outline="0" fieldPosition="0">
        <references count="4">
          <reference field="0" count="1" selected="0">
            <x v="30"/>
          </reference>
          <reference field="1" count="1" selected="0">
            <x v="2"/>
          </reference>
          <reference field="2" count="1">
            <x v="0"/>
          </reference>
          <reference field="3" count="1" selected="0">
            <x v="1048832"/>
          </reference>
        </references>
      </pivotArea>
    </format>
    <format dxfId="86">
      <pivotArea dataOnly="0" labelOnly="1" outline="0" fieldPosition="0">
        <references count="4">
          <reference field="0" count="1" selected="0">
            <x v="25"/>
          </reference>
          <reference field="1" count="1" selected="0">
            <x v="0"/>
          </reference>
          <reference field="2" count="1">
            <x v="1"/>
          </reference>
          <reference field="3" count="1" selected="0">
            <x v="5"/>
          </reference>
        </references>
      </pivotArea>
    </format>
    <format dxfId="85">
      <pivotArea dataOnly="0" labelOnly="1" outline="0" fieldPosition="0">
        <references count="5">
          <reference field="0" count="1" selected="0">
            <x v="12"/>
          </reference>
          <reference field="1" count="1" selected="0">
            <x v="2"/>
          </reference>
          <reference field="2" count="1" selected="0">
            <x v="2"/>
          </reference>
          <reference field="3" count="1" selected="0">
            <x v="1"/>
          </reference>
          <reference field="4" count="1">
            <x v="0"/>
          </reference>
        </references>
      </pivotArea>
    </format>
    <format dxfId="84">
      <pivotArea dataOnly="0" labelOnly="1" outline="0" fieldPosition="0">
        <references count="5">
          <reference field="0" count="1" selected="0">
            <x v="28"/>
          </reference>
          <reference field="1" count="1" selected="0">
            <x v="2"/>
          </reference>
          <reference field="2" count="1" selected="0">
            <x v="2"/>
          </reference>
          <reference field="3" count="1" selected="0">
            <x v="1"/>
          </reference>
          <reference field="4" count="1">
            <x v="2"/>
          </reference>
        </references>
      </pivotArea>
    </format>
    <format dxfId="83">
      <pivotArea dataOnly="0" labelOnly="1" outline="0" fieldPosition="0">
        <references count="5">
          <reference field="0" count="1" selected="0">
            <x v="17"/>
          </reference>
          <reference field="1" count="1" selected="0">
            <x v="3"/>
          </reference>
          <reference field="2" count="1" selected="0">
            <x v="1"/>
          </reference>
          <reference field="3" count="1" selected="0">
            <x v="2"/>
          </reference>
          <reference field="4" count="1">
            <x v="0"/>
          </reference>
        </references>
      </pivotArea>
    </format>
    <format dxfId="82">
      <pivotArea dataOnly="0" labelOnly="1" outline="0" fieldPosition="0">
        <references count="5">
          <reference field="0" count="1" selected="0">
            <x v="18"/>
          </reference>
          <reference field="1" count="1" selected="0">
            <x v="3"/>
          </reference>
          <reference field="2" count="1" selected="0">
            <x v="1"/>
          </reference>
          <reference field="3" count="1" selected="0">
            <x v="2"/>
          </reference>
          <reference field="4" count="1">
            <x v="2"/>
          </reference>
        </references>
      </pivotArea>
    </format>
    <format dxfId="81">
      <pivotArea dataOnly="0" labelOnly="1" outline="0" fieldPosition="0">
        <references count="5">
          <reference field="0" count="1" selected="0">
            <x v="10"/>
          </reference>
          <reference field="1" count="1" selected="0">
            <x v="1"/>
          </reference>
          <reference field="2" count="1" selected="0">
            <x v="2"/>
          </reference>
          <reference field="3" count="1" selected="0">
            <x v="2"/>
          </reference>
          <reference field="4" count="1">
            <x v="0"/>
          </reference>
        </references>
      </pivotArea>
    </format>
    <format dxfId="80">
      <pivotArea dataOnly="0" labelOnly="1" outline="0" fieldPosition="0">
        <references count="5">
          <reference field="0" count="1" selected="0">
            <x v="2"/>
          </reference>
          <reference field="1" count="1" selected="0">
            <x v="1"/>
          </reference>
          <reference field="2" count="1" selected="0">
            <x v="2"/>
          </reference>
          <reference field="3" count="1" selected="0">
            <x v="2"/>
          </reference>
          <reference field="4" count="1">
            <x v="0"/>
          </reference>
        </references>
      </pivotArea>
    </format>
    <format dxfId="79">
      <pivotArea dataOnly="0" labelOnly="1" outline="0" fieldPosition="0">
        <references count="5">
          <reference field="0" count="1" selected="0">
            <x v="0"/>
          </reference>
          <reference field="1" count="1" selected="0">
            <x v="1"/>
          </reference>
          <reference field="2" count="1" selected="0">
            <x v="2"/>
          </reference>
          <reference field="3" count="1" selected="0">
            <x v="2"/>
          </reference>
          <reference field="4" count="1">
            <x v="0"/>
          </reference>
        </references>
      </pivotArea>
    </format>
    <format dxfId="78">
      <pivotArea dataOnly="0" labelOnly="1" outline="0" fieldPosition="0">
        <references count="5">
          <reference field="0" count="1" selected="0">
            <x v="6"/>
          </reference>
          <reference field="1" count="1" selected="0">
            <x v="2"/>
          </reference>
          <reference field="2" count="1" selected="0">
            <x v="1"/>
          </reference>
          <reference field="3" count="1" selected="0">
            <x v="3"/>
          </reference>
          <reference field="4" count="1">
            <x v="0"/>
          </reference>
        </references>
      </pivotArea>
    </format>
    <format dxfId="77">
      <pivotArea dataOnly="0" labelOnly="1" outline="0" fieldPosition="0">
        <references count="5">
          <reference field="0" count="1" selected="0">
            <x v="13"/>
          </reference>
          <reference field="1" count="1" selected="0">
            <x v="2"/>
          </reference>
          <reference field="2" count="1" selected="0">
            <x v="1"/>
          </reference>
          <reference field="3" count="1" selected="0">
            <x v="3"/>
          </reference>
          <reference field="4" count="1">
            <x v="0"/>
          </reference>
        </references>
      </pivotArea>
    </format>
    <format dxfId="76">
      <pivotArea dataOnly="0" labelOnly="1" outline="0" fieldPosition="0">
        <references count="5">
          <reference field="0" count="1" selected="0">
            <x v="14"/>
          </reference>
          <reference field="1" count="1" selected="0">
            <x v="2"/>
          </reference>
          <reference field="2" count="1" selected="0">
            <x v="1"/>
          </reference>
          <reference field="3" count="1" selected="0">
            <x v="3"/>
          </reference>
          <reference field="4" count="1">
            <x v="0"/>
          </reference>
        </references>
      </pivotArea>
    </format>
    <format dxfId="75">
      <pivotArea dataOnly="0" labelOnly="1" outline="0" fieldPosition="0">
        <references count="5">
          <reference field="0" count="1" selected="0">
            <x v="20"/>
          </reference>
          <reference field="1" count="1" selected="0">
            <x v="3"/>
          </reference>
          <reference field="2" count="1" selected="0">
            <x v="0"/>
          </reference>
          <reference field="3" count="1" selected="0">
            <x v="4"/>
          </reference>
          <reference field="4" count="1">
            <x v="1"/>
          </reference>
        </references>
      </pivotArea>
    </format>
    <format dxfId="74">
      <pivotArea dataOnly="0" labelOnly="1" outline="0" fieldPosition="0">
        <references count="5">
          <reference field="0" count="1" selected="0">
            <x v="29"/>
          </reference>
          <reference field="1" count="1" selected="0">
            <x v="1"/>
          </reference>
          <reference field="2" count="1" selected="0">
            <x v="1"/>
          </reference>
          <reference field="3" count="1" selected="0">
            <x v="4"/>
          </reference>
          <reference field="4" count="1">
            <x v="0"/>
          </reference>
        </references>
      </pivotArea>
    </format>
    <format dxfId="73">
      <pivotArea dataOnly="0" labelOnly="1" outline="0" fieldPosition="0">
        <references count="5">
          <reference field="0" count="1" selected="0">
            <x v="11"/>
          </reference>
          <reference field="1" count="1" selected="0">
            <x v="0"/>
          </reference>
          <reference field="2" count="1" selected="0">
            <x v="2"/>
          </reference>
          <reference field="3" count="1" selected="0">
            <x v="4"/>
          </reference>
          <reference field="4" count="1">
            <x v="0"/>
          </reference>
        </references>
      </pivotArea>
    </format>
    <format dxfId="72">
      <pivotArea dataOnly="0" labelOnly="1" outline="0" fieldPosition="0">
        <references count="5">
          <reference field="0" count="1" selected="0">
            <x v="30"/>
          </reference>
          <reference field="1" count="1" selected="0">
            <x v="2"/>
          </reference>
          <reference field="2" count="1" selected="0">
            <x v="0"/>
          </reference>
          <reference field="3" count="1" selected="0">
            <x v="1048832"/>
          </reference>
          <reference field="4" count="1">
            <x v="0"/>
          </reference>
        </references>
      </pivotArea>
    </format>
    <format dxfId="71">
      <pivotArea dataOnly="0" labelOnly="1" outline="0" fieldPosition="0">
        <references count="5">
          <reference field="0" count="1" selected="0">
            <x v="25"/>
          </reference>
          <reference field="1" count="1" selected="0">
            <x v="0"/>
          </reference>
          <reference field="2" count="1" selected="0">
            <x v="1"/>
          </reference>
          <reference field="3" count="1" selected="0">
            <x v="5"/>
          </reference>
          <reference field="4" count="1">
            <x v="2"/>
          </reference>
        </references>
      </pivotArea>
    </format>
    <format dxfId="70">
      <pivotArea type="all" dataOnly="0" outline="0" fieldPosition="0"/>
    </format>
    <format dxfId="69">
      <pivotArea field="3" type="button" dataOnly="0" labelOnly="1" outline="0" axis="axisRow" fieldPosition="0"/>
    </format>
    <format dxfId="68">
      <pivotArea field="0" type="button" dataOnly="0" labelOnly="1" outline="0" axis="axisRow" fieldPosition="1"/>
    </format>
    <format dxfId="67">
      <pivotArea field="1" type="button" dataOnly="0" labelOnly="1" outline="0" axis="axisRow" fieldPosition="3"/>
    </format>
    <format dxfId="66">
      <pivotArea field="2" type="button" dataOnly="0" labelOnly="1" outline="0" axis="axisRow" fieldPosition="2"/>
    </format>
    <format dxfId="65">
      <pivotArea field="4" type="button" dataOnly="0" labelOnly="1" outline="0" axis="axisRow" fieldPosition="4"/>
    </format>
    <format dxfId="64">
      <pivotArea dataOnly="0" labelOnly="1" outline="0" fieldPosition="0">
        <references count="1">
          <reference field="3" count="0"/>
        </references>
      </pivotArea>
    </format>
    <format dxfId="63">
      <pivotArea dataOnly="0" labelOnly="1" outline="0" fieldPosition="0">
        <references count="2">
          <reference field="0" count="2">
            <x v="12"/>
            <x v="28"/>
          </reference>
          <reference field="3" count="1" selected="0">
            <x v="1"/>
          </reference>
        </references>
      </pivotArea>
    </format>
    <format dxfId="62">
      <pivotArea dataOnly="0" labelOnly="1" outline="0" fieldPosition="0">
        <references count="2">
          <reference field="0" count="5">
            <x v="0"/>
            <x v="2"/>
            <x v="10"/>
            <x v="17"/>
            <x v="18"/>
          </reference>
          <reference field="3" count="1" selected="0">
            <x v="2"/>
          </reference>
        </references>
      </pivotArea>
    </format>
    <format dxfId="61">
      <pivotArea dataOnly="0" labelOnly="1" outline="0" fieldPosition="0">
        <references count="2">
          <reference field="0" count="3">
            <x v="6"/>
            <x v="13"/>
            <x v="14"/>
          </reference>
          <reference field="3" count="1" selected="0">
            <x v="3"/>
          </reference>
        </references>
      </pivotArea>
    </format>
    <format dxfId="60">
      <pivotArea dataOnly="0" labelOnly="1" outline="0" fieldPosition="0">
        <references count="2">
          <reference field="0" count="3">
            <x v="11"/>
            <x v="20"/>
            <x v="29"/>
          </reference>
          <reference field="3" count="1" selected="0">
            <x v="4"/>
          </reference>
        </references>
      </pivotArea>
    </format>
    <format dxfId="59">
      <pivotArea dataOnly="0" labelOnly="1" outline="0" fieldPosition="0">
        <references count="2">
          <reference field="0" count="1">
            <x v="30"/>
          </reference>
          <reference field="3" count="1" selected="0">
            <x v="1048832"/>
          </reference>
        </references>
      </pivotArea>
    </format>
    <format dxfId="58">
      <pivotArea dataOnly="0" labelOnly="1" outline="0" fieldPosition="0">
        <references count="2">
          <reference field="0" count="1">
            <x v="25"/>
          </reference>
          <reference field="3" count="1" selected="0">
            <x v="5"/>
          </reference>
        </references>
      </pivotArea>
    </format>
    <format dxfId="57">
      <pivotArea dataOnly="0" labelOnly="1" outline="0" fieldPosition="0">
        <references count="3">
          <reference field="0" count="1" selected="0">
            <x v="17"/>
          </reference>
          <reference field="1" count="1">
            <x v="3"/>
          </reference>
          <reference field="3" count="1" selected="0">
            <x v="2"/>
          </reference>
        </references>
      </pivotArea>
    </format>
    <format dxfId="56">
      <pivotArea dataOnly="0" labelOnly="1" outline="0" fieldPosition="0">
        <references count="3">
          <reference field="0" count="1" selected="0">
            <x v="10"/>
          </reference>
          <reference field="1" count="1">
            <x v="1"/>
          </reference>
          <reference field="3" count="1" selected="0">
            <x v="2"/>
          </reference>
        </references>
      </pivotArea>
    </format>
    <format dxfId="55">
      <pivotArea dataOnly="0" labelOnly="1" outline="0" fieldPosition="0">
        <references count="3">
          <reference field="0" count="1" selected="0">
            <x v="20"/>
          </reference>
          <reference field="1" count="1">
            <x v="3"/>
          </reference>
          <reference field="3" count="1" selected="0">
            <x v="4"/>
          </reference>
        </references>
      </pivotArea>
    </format>
    <format dxfId="54">
      <pivotArea dataOnly="0" labelOnly="1" outline="0" fieldPosition="0">
        <references count="3">
          <reference field="0" count="1" selected="0">
            <x v="11"/>
          </reference>
          <reference field="1" count="1">
            <x v="0"/>
          </reference>
          <reference field="3" count="1" selected="0">
            <x v="4"/>
          </reference>
        </references>
      </pivotArea>
    </format>
    <format dxfId="53">
      <pivotArea dataOnly="0" labelOnly="1" outline="0" fieldPosition="0">
        <references count="3">
          <reference field="0" count="1" selected="0">
            <x v="30"/>
          </reference>
          <reference field="1" count="1">
            <x v="2"/>
          </reference>
          <reference field="3" count="1" selected="0">
            <x v="1048832"/>
          </reference>
        </references>
      </pivotArea>
    </format>
    <format dxfId="52">
      <pivotArea dataOnly="0" labelOnly="1" outline="0" fieldPosition="0">
        <references count="3">
          <reference field="0" count="1" selected="0">
            <x v="25"/>
          </reference>
          <reference field="1" count="1">
            <x v="0"/>
          </reference>
          <reference field="3" count="1" selected="0">
            <x v="5"/>
          </reference>
        </references>
      </pivotArea>
    </format>
    <format dxfId="51">
      <pivotArea dataOnly="0" labelOnly="1" outline="0" fieldPosition="0">
        <references count="4">
          <reference field="0" count="1" selected="0">
            <x v="12"/>
          </reference>
          <reference field="1" count="1" selected="0">
            <x v="2"/>
          </reference>
          <reference field="2" count="1">
            <x v="2"/>
          </reference>
          <reference field="3" count="1" selected="0">
            <x v="1"/>
          </reference>
        </references>
      </pivotArea>
    </format>
    <format dxfId="50">
      <pivotArea dataOnly="0" labelOnly="1" outline="0" fieldPosition="0">
        <references count="4">
          <reference field="0" count="1" selected="0">
            <x v="17"/>
          </reference>
          <reference field="1" count="1" selected="0">
            <x v="3"/>
          </reference>
          <reference field="2" count="1">
            <x v="1"/>
          </reference>
          <reference field="3" count="1" selected="0">
            <x v="2"/>
          </reference>
        </references>
      </pivotArea>
    </format>
    <format dxfId="49">
      <pivotArea dataOnly="0" labelOnly="1" outline="0" fieldPosition="0">
        <references count="4">
          <reference field="0" count="1" selected="0">
            <x v="10"/>
          </reference>
          <reference field="1" count="1" selected="0">
            <x v="1"/>
          </reference>
          <reference field="2" count="1">
            <x v="2"/>
          </reference>
          <reference field="3" count="1" selected="0">
            <x v="2"/>
          </reference>
        </references>
      </pivotArea>
    </format>
    <format dxfId="48">
      <pivotArea dataOnly="0" labelOnly="1" outline="0" fieldPosition="0">
        <references count="4">
          <reference field="0" count="1" selected="0">
            <x v="20"/>
          </reference>
          <reference field="1" count="1" selected="0">
            <x v="3"/>
          </reference>
          <reference field="2" count="1">
            <x v="0"/>
          </reference>
          <reference field="3" count="1" selected="0">
            <x v="4"/>
          </reference>
        </references>
      </pivotArea>
    </format>
    <format dxfId="47">
      <pivotArea dataOnly="0" labelOnly="1" outline="0" fieldPosition="0">
        <references count="4">
          <reference field="0" count="1" selected="0">
            <x v="11"/>
          </reference>
          <reference field="1" count="1" selected="0">
            <x v="0"/>
          </reference>
          <reference field="2" count="1">
            <x v="2"/>
          </reference>
          <reference field="3" count="1" selected="0">
            <x v="4"/>
          </reference>
        </references>
      </pivotArea>
    </format>
    <format dxfId="46">
      <pivotArea dataOnly="0" labelOnly="1" outline="0" fieldPosition="0">
        <references count="4">
          <reference field="0" count="1" selected="0">
            <x v="30"/>
          </reference>
          <reference field="1" count="1" selected="0">
            <x v="2"/>
          </reference>
          <reference field="2" count="1">
            <x v="0"/>
          </reference>
          <reference field="3" count="1" selected="0">
            <x v="1048832"/>
          </reference>
        </references>
      </pivotArea>
    </format>
    <format dxfId="45">
      <pivotArea dataOnly="0" labelOnly="1" outline="0" fieldPosition="0">
        <references count="4">
          <reference field="0" count="1" selected="0">
            <x v="25"/>
          </reference>
          <reference field="1" count="1" selected="0">
            <x v="0"/>
          </reference>
          <reference field="2" count="1">
            <x v="1"/>
          </reference>
          <reference field="3" count="1" selected="0">
            <x v="5"/>
          </reference>
        </references>
      </pivotArea>
    </format>
    <format dxfId="44">
      <pivotArea dataOnly="0" labelOnly="1" outline="0" fieldPosition="0">
        <references count="5">
          <reference field="0" count="1" selected="0">
            <x v="12"/>
          </reference>
          <reference field="1" count="1" selected="0">
            <x v="2"/>
          </reference>
          <reference field="2" count="1" selected="0">
            <x v="2"/>
          </reference>
          <reference field="3" count="1" selected="0">
            <x v="1"/>
          </reference>
          <reference field="4" count="1">
            <x v="0"/>
          </reference>
        </references>
      </pivotArea>
    </format>
    <format dxfId="43">
      <pivotArea dataOnly="0" labelOnly="1" outline="0" fieldPosition="0">
        <references count="5">
          <reference field="0" count="1" selected="0">
            <x v="28"/>
          </reference>
          <reference field="1" count="1" selected="0">
            <x v="2"/>
          </reference>
          <reference field="2" count="1" selected="0">
            <x v="2"/>
          </reference>
          <reference field="3" count="1" selected="0">
            <x v="1"/>
          </reference>
          <reference field="4" count="1">
            <x v="2"/>
          </reference>
        </references>
      </pivotArea>
    </format>
    <format dxfId="42">
      <pivotArea dataOnly="0" labelOnly="1" outline="0" fieldPosition="0">
        <references count="5">
          <reference field="0" count="1" selected="0">
            <x v="17"/>
          </reference>
          <reference field="1" count="1" selected="0">
            <x v="3"/>
          </reference>
          <reference field="2" count="1" selected="0">
            <x v="1"/>
          </reference>
          <reference field="3" count="1" selected="0">
            <x v="2"/>
          </reference>
          <reference field="4" count="1">
            <x v="0"/>
          </reference>
        </references>
      </pivotArea>
    </format>
    <format dxfId="41">
      <pivotArea dataOnly="0" labelOnly="1" outline="0" fieldPosition="0">
        <references count="5">
          <reference field="0" count="1" selected="0">
            <x v="18"/>
          </reference>
          <reference field="1" count="1" selected="0">
            <x v="3"/>
          </reference>
          <reference field="2" count="1" selected="0">
            <x v="1"/>
          </reference>
          <reference field="3" count="1" selected="0">
            <x v="2"/>
          </reference>
          <reference field="4" count="1">
            <x v="2"/>
          </reference>
        </references>
      </pivotArea>
    </format>
    <format dxfId="40">
      <pivotArea dataOnly="0" labelOnly="1" outline="0" fieldPosition="0">
        <references count="5">
          <reference field="0" count="1" selected="0">
            <x v="10"/>
          </reference>
          <reference field="1" count="1" selected="0">
            <x v="1"/>
          </reference>
          <reference field="2" count="1" selected="0">
            <x v="2"/>
          </reference>
          <reference field="3" count="1" selected="0">
            <x v="2"/>
          </reference>
          <reference field="4" count="1">
            <x v="0"/>
          </reference>
        </references>
      </pivotArea>
    </format>
    <format dxfId="39">
      <pivotArea dataOnly="0" labelOnly="1" outline="0" fieldPosition="0">
        <references count="5">
          <reference field="0" count="1" selected="0">
            <x v="2"/>
          </reference>
          <reference field="1" count="1" selected="0">
            <x v="1"/>
          </reference>
          <reference field="2" count="1" selected="0">
            <x v="2"/>
          </reference>
          <reference field="3" count="1" selected="0">
            <x v="2"/>
          </reference>
          <reference field="4" count="1">
            <x v="0"/>
          </reference>
        </references>
      </pivotArea>
    </format>
    <format dxfId="38">
      <pivotArea dataOnly="0" labelOnly="1" outline="0" fieldPosition="0">
        <references count="5">
          <reference field="0" count="1" selected="0">
            <x v="0"/>
          </reference>
          <reference field="1" count="1" selected="0">
            <x v="1"/>
          </reference>
          <reference field="2" count="1" selected="0">
            <x v="2"/>
          </reference>
          <reference field="3" count="1" selected="0">
            <x v="2"/>
          </reference>
          <reference field="4" count="1">
            <x v="0"/>
          </reference>
        </references>
      </pivotArea>
    </format>
    <format dxfId="37">
      <pivotArea dataOnly="0" labelOnly="1" outline="0" fieldPosition="0">
        <references count="5">
          <reference field="0" count="1" selected="0">
            <x v="6"/>
          </reference>
          <reference field="1" count="1" selected="0">
            <x v="2"/>
          </reference>
          <reference field="2" count="1" selected="0">
            <x v="1"/>
          </reference>
          <reference field="3" count="1" selected="0">
            <x v="3"/>
          </reference>
          <reference field="4" count="1">
            <x v="0"/>
          </reference>
        </references>
      </pivotArea>
    </format>
    <format dxfId="36">
      <pivotArea dataOnly="0" labelOnly="1" outline="0" fieldPosition="0">
        <references count="5">
          <reference field="0" count="1" selected="0">
            <x v="13"/>
          </reference>
          <reference field="1" count="1" selected="0">
            <x v="2"/>
          </reference>
          <reference field="2" count="1" selected="0">
            <x v="1"/>
          </reference>
          <reference field="3" count="1" selected="0">
            <x v="3"/>
          </reference>
          <reference field="4" count="1">
            <x v="0"/>
          </reference>
        </references>
      </pivotArea>
    </format>
    <format dxfId="35">
      <pivotArea dataOnly="0" labelOnly="1" outline="0" fieldPosition="0">
        <references count="5">
          <reference field="0" count="1" selected="0">
            <x v="14"/>
          </reference>
          <reference field="1" count="1" selected="0">
            <x v="2"/>
          </reference>
          <reference field="2" count="1" selected="0">
            <x v="1"/>
          </reference>
          <reference field="3" count="1" selected="0">
            <x v="3"/>
          </reference>
          <reference field="4" count="1">
            <x v="0"/>
          </reference>
        </references>
      </pivotArea>
    </format>
    <format dxfId="34">
      <pivotArea dataOnly="0" labelOnly="1" outline="0" fieldPosition="0">
        <references count="5">
          <reference field="0" count="1" selected="0">
            <x v="20"/>
          </reference>
          <reference field="1" count="1" selected="0">
            <x v="3"/>
          </reference>
          <reference field="2" count="1" selected="0">
            <x v="0"/>
          </reference>
          <reference field="3" count="1" selected="0">
            <x v="4"/>
          </reference>
          <reference field="4" count="1">
            <x v="1"/>
          </reference>
        </references>
      </pivotArea>
    </format>
    <format dxfId="33">
      <pivotArea dataOnly="0" labelOnly="1" outline="0" fieldPosition="0">
        <references count="5">
          <reference field="0" count="1" selected="0">
            <x v="29"/>
          </reference>
          <reference field="1" count="1" selected="0">
            <x v="1"/>
          </reference>
          <reference field="2" count="1" selected="0">
            <x v="1"/>
          </reference>
          <reference field="3" count="1" selected="0">
            <x v="4"/>
          </reference>
          <reference field="4" count="1">
            <x v="0"/>
          </reference>
        </references>
      </pivotArea>
    </format>
    <format dxfId="32">
      <pivotArea dataOnly="0" labelOnly="1" outline="0" fieldPosition="0">
        <references count="5">
          <reference field="0" count="1" selected="0">
            <x v="11"/>
          </reference>
          <reference field="1" count="1" selected="0">
            <x v="0"/>
          </reference>
          <reference field="2" count="1" selected="0">
            <x v="2"/>
          </reference>
          <reference field="3" count="1" selected="0">
            <x v="4"/>
          </reference>
          <reference field="4" count="1">
            <x v="0"/>
          </reference>
        </references>
      </pivotArea>
    </format>
    <format dxfId="31">
      <pivotArea dataOnly="0" labelOnly="1" outline="0" fieldPosition="0">
        <references count="5">
          <reference field="0" count="1" selected="0">
            <x v="30"/>
          </reference>
          <reference field="1" count="1" selected="0">
            <x v="2"/>
          </reference>
          <reference field="2" count="1" selected="0">
            <x v="0"/>
          </reference>
          <reference field="3" count="1" selected="0">
            <x v="1048832"/>
          </reference>
          <reference field="4" count="1">
            <x v="0"/>
          </reference>
        </references>
      </pivotArea>
    </format>
    <format dxfId="30">
      <pivotArea dataOnly="0" labelOnly="1" outline="0" fieldPosition="0">
        <references count="5">
          <reference field="0" count="1" selected="0">
            <x v="25"/>
          </reference>
          <reference field="1" count="1" selected="0">
            <x v="0"/>
          </reference>
          <reference field="2" count="1" selected="0">
            <x v="1"/>
          </reference>
          <reference field="3" count="1" selected="0">
            <x v="5"/>
          </reference>
          <reference field="4" count="1">
            <x v="2"/>
          </reference>
        </references>
      </pivotArea>
    </format>
  </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1" showColStripes="0" showLastColumn="1"/>
  <rowHierarchiesUsage count="5">
    <rowHierarchyUsage hierarchyUsage="6"/>
    <rowHierarchyUsage hierarchyUsage="1"/>
    <rowHierarchyUsage hierarchyUsage="3"/>
    <rowHierarchyUsage hierarchyUsage="2"/>
    <rowHierarchyUsage hierarchyUsage="4"/>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SvcDep]"/>
        <x15:activeTabTopLevelEntity name="[dDependenc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tag="46926190-e141-4184-a23c-2347c53ad6ff" updatedVersion="6" minRefreshableVersion="3" useAutoFormatting="1" subtotalHiddenItems="1" rowGrandTotals="0" colGrandTotals="0" itemPrintTitles="1" createdVersion="6" indent="0" compact="0" compactData="0" multipleFieldFilters="0">
  <location ref="B5:D15" firstHeaderRow="1" firstDataRow="1" firstDataCol="2"/>
  <pivotFields count="4">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rowItems count="10">
    <i>
      <x/>
      <x/>
    </i>
    <i>
      <x v="1"/>
      <x/>
    </i>
    <i r="1">
      <x v="1"/>
    </i>
    <i r="1">
      <x v="2"/>
    </i>
    <i r="1">
      <x v="3"/>
    </i>
    <i>
      <x v="2"/>
      <x/>
    </i>
    <i r="1">
      <x v="1"/>
    </i>
    <i r="1">
      <x v="2"/>
    </i>
    <i r="1">
      <x v="3"/>
    </i>
    <i>
      <x v="3"/>
      <x/>
    </i>
  </rowItems>
  <colItems count="1">
    <i/>
  </colItems>
  <dataFields count="1">
    <dataField name="Count of Dependency" fld="2" subtotal="count" baseField="0" baseItem="0"/>
  </dataFields>
  <formats count="20">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field="1" type="button" dataOnly="0" labelOnly="1" outline="0" axis="axisRow" fieldPosition="1"/>
    </format>
    <format dxfId="25">
      <pivotArea dataOnly="0" labelOnly="1" outline="0" axis="axisValues" fieldPosition="0"/>
    </format>
    <format dxfId="24">
      <pivotArea dataOnly="0" labelOnly="1" outline="0" fieldPosition="0">
        <references count="1">
          <reference field="0" count="0"/>
        </references>
      </pivotArea>
    </format>
    <format dxfId="23">
      <pivotArea dataOnly="0" labelOnly="1" outline="0" fieldPosition="0">
        <references count="2">
          <reference field="0" count="1" selected="0">
            <x v="0"/>
          </reference>
          <reference field="1" count="2">
            <x v="2"/>
            <x v="3"/>
          </reference>
        </references>
      </pivotArea>
    </format>
    <format dxfId="22">
      <pivotArea dataOnly="0" labelOnly="1" outline="0" fieldPosition="0">
        <references count="2">
          <reference field="0" count="1" selected="0">
            <x v="1"/>
          </reference>
          <reference field="1" count="4">
            <x v="0"/>
            <x v="1"/>
            <x v="2"/>
            <x v="3"/>
          </reference>
        </references>
      </pivotArea>
    </format>
    <format dxfId="21">
      <pivotArea dataOnly="0" labelOnly="1" outline="0" fieldPosition="0">
        <references count="2">
          <reference field="0" count="1" selected="0">
            <x v="2"/>
          </reference>
          <reference field="1" count="3">
            <x v="0"/>
            <x v="1"/>
            <x v="2"/>
          </reference>
        </references>
      </pivotArea>
    </format>
    <format dxfId="20">
      <pivotArea dataOnly="0" labelOnly="1" outline="0" fieldPosition="0">
        <references count="2">
          <reference field="0" count="1" selected="0">
            <x v="3"/>
          </reference>
          <reference field="1" count="1">
            <x v="2"/>
          </reference>
        </references>
      </pivotArea>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field="1" type="button" dataOnly="0" labelOnly="1" outline="0" axis="axisRow" fieldPosition="1"/>
    </format>
    <format dxfId="15">
      <pivotArea dataOnly="0" labelOnly="1" outline="0" axis="axisValues" fieldPosition="0"/>
    </format>
    <format dxfId="14">
      <pivotArea dataOnly="0" labelOnly="1" outline="0" fieldPosition="0">
        <references count="1">
          <reference field="0" count="0"/>
        </references>
      </pivotArea>
    </format>
    <format dxfId="13">
      <pivotArea dataOnly="0" labelOnly="1" outline="0" fieldPosition="0">
        <references count="2">
          <reference field="0" count="1" selected="0">
            <x v="0"/>
          </reference>
          <reference field="1" count="2">
            <x v="2"/>
            <x v="3"/>
          </reference>
        </references>
      </pivotArea>
    </format>
    <format dxfId="12">
      <pivotArea dataOnly="0" labelOnly="1" outline="0" fieldPosition="0">
        <references count="2">
          <reference field="0" count="1" selected="0">
            <x v="1"/>
          </reference>
          <reference field="1" count="4">
            <x v="0"/>
            <x v="1"/>
            <x v="2"/>
            <x v="3"/>
          </reference>
        </references>
      </pivotArea>
    </format>
    <format dxfId="11">
      <pivotArea dataOnly="0" labelOnly="1" outline="0" fieldPosition="0">
        <references count="2">
          <reference field="0" count="1" selected="0">
            <x v="2"/>
          </reference>
          <reference field="1" count="3">
            <x v="0"/>
            <x v="1"/>
            <x v="2"/>
          </reference>
        </references>
      </pivotArea>
    </format>
    <format dxfId="10">
      <pivotArea dataOnly="0" labelOnly="1" outline="0" fieldPosition="0">
        <references count="2">
          <reference field="0" count="1" selected="0">
            <x v="3"/>
          </reference>
          <reference field="1" count="1">
            <x v="2"/>
          </reference>
        </references>
      </pivotArea>
    </format>
  </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Dependenc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DepToSysPivot" cacheId="2" applyNumberFormats="0" applyBorderFormats="0" applyFontFormats="0" applyPatternFormats="0" applyAlignmentFormats="0" applyWidthHeightFormats="1" dataCaption="Values" tag="758a27df-3bc0-4814-8e36-4692a6dc8bce" updatedVersion="6" minRefreshableVersion="3" useAutoFormatting="1" subtotalHiddenItems="1" rowGrandTotals="0" colGrandTotals="0" itemPrintTitles="1" createdVersion="6" indent="0" compact="0" compactData="0" multipleFieldFilters="0">
  <location ref="B2:C34" firstHeaderRow="1" firstDataRow="1" firstDataCol="2"/>
  <pivotFields count="2">
    <pivotField axis="axisRow" compact="0" allDrilled="1" outline="0" subtotalTop="0" showAll="0" dataSourceSort="1" defaultSubtotal="0" defaultAttributeDrillState="1">
      <items count="11">
        <item x="0"/>
        <item x="1"/>
        <item x="2"/>
        <item x="3"/>
        <item x="4"/>
        <item x="5"/>
        <item x="6"/>
        <item x="7"/>
        <item x="8"/>
        <item x="9"/>
        <item x="10"/>
      </items>
    </pivotField>
    <pivotField axis="axisRow" compact="0" allDrilled="1" outline="0"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2">
    <field x="1"/>
    <field x="0"/>
  </rowFields>
  <rowItems count="32">
    <i>
      <x/>
      <x/>
    </i>
    <i>
      <x v="1"/>
      <x/>
    </i>
    <i>
      <x v="2"/>
      <x/>
    </i>
    <i>
      <x v="3"/>
      <x v="1"/>
    </i>
    <i>
      <x v="4"/>
      <x v="1"/>
    </i>
    <i>
      <x v="5"/>
      <x v="2"/>
    </i>
    <i>
      <x v="6"/>
      <x v="3"/>
    </i>
    <i>
      <x v="7"/>
      <x v="1"/>
    </i>
    <i>
      <x v="8"/>
      <x v="1"/>
    </i>
    <i>
      <x v="9"/>
      <x v="1"/>
    </i>
    <i>
      <x v="10"/>
      <x v="4"/>
    </i>
    <i>
      <x v="11"/>
      <x v="4"/>
    </i>
    <i>
      <x v="12"/>
      <x v="4"/>
    </i>
    <i>
      <x v="13"/>
      <x v="5"/>
    </i>
    <i>
      <x v="14"/>
      <x v="6"/>
    </i>
    <i>
      <x v="15"/>
      <x v="6"/>
    </i>
    <i>
      <x v="16"/>
      <x v="1"/>
    </i>
    <i>
      <x v="17"/>
      <x v="1"/>
    </i>
    <i>
      <x v="18"/>
      <x v="7"/>
    </i>
    <i>
      <x v="19"/>
      <x v="5"/>
    </i>
    <i>
      <x v="20"/>
      <x v="1"/>
    </i>
    <i>
      <x v="21"/>
      <x v="8"/>
    </i>
    <i>
      <x v="22"/>
      <x v="8"/>
    </i>
    <i>
      <x v="23"/>
      <x v="8"/>
    </i>
    <i>
      <x v="24"/>
      <x v="9"/>
    </i>
    <i>
      <x v="25"/>
      <x v="9"/>
    </i>
    <i>
      <x v="26"/>
      <x v="9"/>
    </i>
    <i>
      <x v="27"/>
      <x v="1"/>
    </i>
    <i>
      <x v="28"/>
      <x v="10"/>
    </i>
    <i>
      <x v="29"/>
      <x v="1"/>
    </i>
    <i>
      <x v="30"/>
      <x v="10"/>
    </i>
    <i>
      <x v="31"/>
      <x v="10"/>
    </i>
  </rowItem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vcDep]"/>
        <x15:activeTabTopLevelEntity name="[dDependenc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tag="05b78288-e9de-4d82-a21a-647f72edc814" updatedVersion="6" minRefreshableVersion="3" showDrill="0" useAutoFormatting="1" subtotalHiddenItems="1" rowGrandTotals="0" colGrandTotals="0" itemPrintTitles="1" createdVersion="6" indent="0" compact="0" compactData="0" multipleFieldFilters="0">
  <location ref="B2:B34" firstHeaderRow="1" firstDataRow="1" firstDataCol="1"/>
  <pivotFields count="1">
    <pivotField axis="axisRow" compact="0" allDrilled="1" outline="0"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vcDep]"/>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Hosting_Location1" sourceName="[dDependency].[Hosting Location]">
  <pivotTables>
    <pivotTable tabId="19" name="VulnPivot"/>
  </pivotTables>
  <data>
    <olap pivotCacheId="2037084897">
      <levels count="2">
        <level uniqueName="[dDependency].[Hosting Location].[(All)]" sourceCaption="(All)" count="0"/>
        <level uniqueName="[dDependency].[Hosting Location].[Hosting Location]" sourceCaption="Hosting Location" count="3">
          <ranges>
            <range startItem="0">
              <i n="[dDependency].[Hosting Location].&amp;[Cloud]" c="Cloud"/>
              <i n="[dDependency].[Hosting Location].&amp;[Co-location]" c="Co-location"/>
              <i n="[dDependency].[Hosting Location].&amp;[On-Premises]" c="On-Premises"/>
            </range>
          </ranges>
        </level>
      </levels>
      <selections count="1">
        <selection n="[dDependency].[Hosting 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osting_Location2" sourceName="[dDependency].[Hosting Location]">
  <pivotTables>
    <pivotTable tabId="27" name="PivotTable2"/>
  </pivotTables>
  <data>
    <olap pivotCacheId="2137296683">
      <levels count="2">
        <level uniqueName="[dDependency].[Hosting Location].[(All)]" sourceCaption="(All)" count="0"/>
        <level uniqueName="[dDependency].[Hosting Location].[Hosting Location]" sourceCaption="Hosting Location" count="3">
          <ranges>
            <range startItem="0">
              <i n="[dDependency].[Hosting Location].&amp;[Cloud]" c="Cloud"/>
              <i n="[dDependency].[Hosting Location].&amp;[Co-location]" c="Co-location"/>
              <i n="[dDependency].[Hosting Location].&amp;[On-Premises]" c="On-Premises"/>
            </range>
          </ranges>
        </level>
      </levels>
      <selections count="1">
        <selection n="[dDependency].[Hosting Lo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Hosting Location" cache="Slicer_Hosting_Location1" caption="Hosting Location"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Hosting Location 1" cache="Slicer_Hosting_Location2" caption="Hosting Location"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Hosting Location 3" cache="Slicer_Hosting_Location1" caption="Hosting Location" level="1" rowHeight="241300"/>
  <slicer name="Hosting Location 2" cache="Slicer_Hosting_Location2" caption="Hosting Location" level="1" rowHeight="241300"/>
</slicers>
</file>

<file path=xl/tables/table1.xml><?xml version="1.0" encoding="utf-8"?>
<table xmlns="http://schemas.openxmlformats.org/spreadsheetml/2006/main" id="1" name="dService" displayName="dService" ref="B6:AF105" headerRowCount="0" totalsRowShown="0" headerRowDxfId="190" dataDxfId="188" headerRowBorderDxfId="189" headerRowCellStyle="Normal 2" dataCellStyle="Normal 2">
  <sortState ref="B6:AF105">
    <sortCondition ref="B5:B105"/>
  </sortState>
  <tableColumns count="31">
    <tableColumn id="1" name="ID" headerRowDxfId="187" dataDxfId="186" headerRowCellStyle="Normal 2" dataCellStyle="Normal 2"/>
    <tableColumn id="2" name="Application or System" headerRowDxfId="185" dataDxfId="184" headerRowCellStyle="Normal 2" dataCellStyle="Normal 2"/>
    <tableColumn id="5" name="Dependencies_x000a_(separate with commas)" headerRowDxfId="183" dataDxfId="182" headerRowCellStyle="Normal 2" dataCellStyle="Normal 2"/>
    <tableColumn id="3" name="Description" headerRowDxfId="181" dataDxfId="180" headerRowCellStyle="Normal 2" dataCellStyle="Normal 2"/>
    <tableColumn id="4" name="System Owner(s)" headerRowDxfId="179" dataDxfId="178" headerRowCellStyle="Normal 2" dataCellStyle="Normal 2"/>
    <tableColumn id="6" name="User-Facing Hours of Operation" headerRowDxfId="177" dataDxfId="176" headerRowCellStyle="Normal 2" dataCellStyle="Normal 2"/>
    <tableColumn id="7" name="Non-User-Facing Hours of Operation  " headerRowDxfId="175" dataDxfId="174" headerRowCellStyle="Normal 2" dataCellStyle="Normal 2"/>
    <tableColumn id="11" name="Loss of Revenue" headerRowDxfId="173" dataDxfId="172" headerRowCellStyle="Normal 2" dataCellStyle="Normal 2"/>
    <tableColumn id="12" name="Loss of Productivity" headerRowDxfId="171" dataDxfId="170" headerRowCellStyle="Normal 2" dataCellStyle="Normal 2"/>
    <tableColumn id="13" name="Increased Operating Costs" headerRowDxfId="169" dataDxfId="168" headerRowCellStyle="Normal 2" dataCellStyle="Normal 2"/>
    <tableColumn id="14" name="Financial Penalties" headerRowDxfId="167" dataDxfId="166" headerRowCellStyle="Normal 2" dataCellStyle="Normal 2"/>
    <tableColumn id="15" name="Impact on Customers" headerRowDxfId="165" dataDxfId="164" headerRowCellStyle="Normal 2" dataCellStyle="Normal 2"/>
    <tableColumn id="16" name="Impact on Internal Staff" headerRowDxfId="163" dataDxfId="162" headerRowCellStyle="Normal 2" dataCellStyle="Normal 2"/>
    <tableColumn id="17" name="Impact on Business Partners" headerRowDxfId="161" dataDxfId="160" headerRowCellStyle="Normal 2" dataCellStyle="Normal 2"/>
    <tableColumn id="18" name="Compliance Risk (Legal/Regulatory) " headerRowDxfId="159" dataDxfId="158" headerRowCellStyle="Normal 2" dataCellStyle="Normal 2"/>
    <tableColumn id="19" name="Health or Safety Risk" headerRowDxfId="157" dataDxfId="156" headerRowCellStyle="Normal 2" dataCellStyle="Normal 2"/>
    <tableColumn id="34" name="Total Cost Impact" headerRowDxfId="155" dataDxfId="154" headerRowCellStyle="Normal 2" dataCellStyle="Currency">
      <calculatedColumnFormula>VLOOKUP(dService[[#This Row],[Application or System]],'Hide - Costs Calc'!I$6:J$116,2,FALSE)</calculatedColumnFormula>
    </tableColumn>
    <tableColumn id="33" name="Total Goodwill, Compliance, Health/Safety Impact" headerRowDxfId="153" dataDxfId="152" headerRowCellStyle="Normal 2" dataCellStyle="Normal 2">
      <calculatedColumnFormula>IF(dService[[#This Row],[Application or System]]="","",SUM(dService[[#This Row],[Impact on Customers]:[Health or Safety Risk]]))</calculatedColumnFormula>
    </tableColumn>
    <tableColumn id="8" name="Criticality Rating" headerRowDxfId="151" dataDxfId="150" headerRowCellStyle="Normal 2" dataCellStyle="Normal 2"/>
    <tableColumn id="20" name="Failover: RTO" headerRowDxfId="149" dataDxfId="148" headerRowCellStyle="Normal 2" dataCellStyle="Normal 2"/>
    <tableColumn id="21" name="Failover: RPO" headerRowDxfId="147" dataDxfId="146" headerRowCellStyle="Normal 2" dataCellStyle="Normal 2"/>
    <tableColumn id="22" name="Failover: RTA" headerRowDxfId="145" dataDxfId="144" headerRowCellStyle="Normal 2" dataCellStyle="Normal 2"/>
    <tableColumn id="23" name="Failover: RPA" headerRowDxfId="143" dataDxfId="142" headerRowCellStyle="Normal 2" dataCellStyle="Normal 2"/>
    <tableColumn id="29" name="Failover Gaps: Recovery Time" headerRowDxfId="141" dataDxfId="140" headerRowCellStyle="Normal 2" dataCellStyle="Normal 2">
      <calculatedColumnFormula>IF(dService[[#This Row],[Application or System]]="","",IF(AND(dService[[#This Row],[Failover: RTO]]=0,dService[[#This Row],[Failover: RPO]]=0,dService[[#This Row],[Failover: RTA]]=0,dService[[#This Row],[Failover: RPA]]=0),"TBD",dService[[#This Row],[Failover: RTO]]-dService[[#This Row],[Failover: RTA]]))</calculatedColumnFormula>
    </tableColumn>
    <tableColumn id="10" name="Failover Gaps: Recovery Point" headerRowDxfId="139" dataDxfId="138" headerRowCellStyle="Normal 2" dataCellStyle="Normal 2">
      <calculatedColumnFormula>IF(dService[[#This Row],[Application or System]]="","",dService[[#This Row],[Failover: RPO]]-dService[[#This Row],[Failover: RPA]])</calculatedColumnFormula>
    </tableColumn>
    <tableColumn id="24" name="Failback: RTO" headerRowDxfId="137" dataDxfId="136" headerRowCellStyle="Normal 2" dataCellStyle="Normal 2"/>
    <tableColumn id="25" name="Failback: RPO" headerRowDxfId="135" dataDxfId="134" headerRowCellStyle="Normal 2" dataCellStyle="Normal 2"/>
    <tableColumn id="26" name="Failback: RTA" headerRowDxfId="133" dataDxfId="132" headerRowCellStyle="Normal 2" dataCellStyle="Normal 2"/>
    <tableColumn id="27" name="Failback: RPA" headerRowDxfId="131" dataDxfId="130" headerRowCellStyle="Normal 2" dataCellStyle="Normal 2"/>
    <tableColumn id="30" name="Failback Gaps: Recovery Time" headerRowDxfId="129" dataDxfId="128" headerRowCellStyle="Normal 2" dataCellStyle="Normal 2">
      <calculatedColumnFormula>IF(dService[[#This Row],[Application or System]]="","",IF(AND(dService[[#This Row],[Failback: RTO]]=0,dService[[#This Row],[Failback: RPO]]=0,dService[[#This Row],[Failback: RTA]]=0,dService[[#This Row],[Failback: RPA]]=0),"TBD",dService[[#This Row],[Failback: RTO]]-dService[[#This Row],[Failback: RTA]]))</calculatedColumnFormula>
    </tableColumn>
    <tableColumn id="31" name="Failback Gaps: Recovery Point" headerRowDxfId="127" dataDxfId="126" headerRowCellStyle="Normal 2" dataCellStyle="Normal 2">
      <calculatedColumnFormula>IF(dService[[#This Row],[Application or System]]="","",IF(AND(dService[[#This Row],[Failback: RTO]]=0,dService[[#This Row],[Failback: RPO]]=0,dService[[#This Row],[Failback: RTA]]=0,dService[[#This Row],[Failback: RPA]]=0),"TBD",dService[[#This Row],[Failback: RPO]]-dService[[#This Row],[Failback: RPA]]))</calculatedColumnFormula>
    </tableColumn>
  </tableColumns>
  <tableStyleInfo name="TableStyleLight9" showFirstColumn="0" showLastColumn="0" showRowStripes="1" showColumnStripes="1"/>
</table>
</file>

<file path=xl/tables/table2.xml><?xml version="1.0" encoding="utf-8"?>
<table xmlns="http://schemas.openxmlformats.org/spreadsheetml/2006/main" id="6" name="dVulnAssessment" displayName="dVulnAssessment" ref="I6:N256" totalsRowShown="0" headerRowDxfId="120" dataDxfId="118" headerRowBorderDxfId="119" headerRowCellStyle="Normal 2" dataCellStyle="Normal 2">
  <autoFilter ref="I6:N256"/>
  <sortState ref="I7:N256">
    <sortCondition ref="I6:I256"/>
  </sortState>
  <tableColumns count="6">
    <tableColumn id="1" name="ID" dataDxfId="117" dataCellStyle="Normal 2"/>
    <tableColumn id="2" name="Dependency" dataDxfId="116" dataCellStyle="Normal 2"/>
    <tableColumn id="4" name="Likelihood of Failure_x000a_(0 - 4)" dataDxfId="115" dataCellStyle="Normal 2"/>
    <tableColumn id="28" name="Impact of Failure_x000a_(0 - 4)" dataDxfId="114" dataCellStyle="Normal 2"/>
    <tableColumn id="8" name="Hosting Location" dataDxfId="113" dataCellStyle="Normal 2"/>
    <tableColumn id="5" name="Dependent Systems" dataDxfId="112" dataCellStyle="Normal 2">
      <calculatedColumnFormula>IF(dVulnAssessment[[#This Row],[Dependency]]&lt;&gt;"",IFERROR(INDEX('Hide - DepToSys Pivot'!C$3:C$1000,MATCH(dVulnAssessment[[#This Row],[Dependency]],'Hide - DepToSys Pivot'!B$3:B$1000,0)),"Not Found"),"zz")</calculatedColumnFormula>
    </tableColumn>
  </tableColumns>
  <tableStyleInfo name="TableStyleLight9" showFirstColumn="0" showLastColumn="0" showRowStripes="1" showColumnStripes="1"/>
</table>
</file>

<file path=xl/theme/theme1.xml><?xml version="1.0" encoding="utf-8"?>
<a:theme xmlns:a="http://schemas.openxmlformats.org/drawingml/2006/main" name="Office Theme">
  <a:themeElements>
    <a:clrScheme name="ITRG">
      <a:dk1>
        <a:srgbClr val="333333"/>
      </a:dk1>
      <a:lt1>
        <a:srgbClr val="FFFFFF"/>
      </a:lt1>
      <a:dk2>
        <a:srgbClr val="222222"/>
      </a:dk2>
      <a:lt2>
        <a:srgbClr val="EEEEEE"/>
      </a:lt2>
      <a:accent1>
        <a:srgbClr val="29475F"/>
      </a:accent1>
      <a:accent2>
        <a:srgbClr val="6293BB"/>
      </a:accent2>
      <a:accent3>
        <a:srgbClr val="CADAE8"/>
      </a:accent3>
      <a:accent4>
        <a:srgbClr val="CED990"/>
      </a:accent4>
      <a:accent5>
        <a:srgbClr val="D6D6D6"/>
      </a:accent5>
      <a:accent6>
        <a:srgbClr val="FFFFFF"/>
      </a:accent6>
      <a:hlink>
        <a:srgbClr val="2576B7"/>
      </a:hlink>
      <a:folHlink>
        <a:srgbClr val="C77709"/>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2.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1:N10"/>
  <sheetViews>
    <sheetView showGridLines="0" tabSelected="1" zoomScaleNormal="100" workbookViewId="0"/>
  </sheetViews>
  <sheetFormatPr defaultColWidth="9.140625" defaultRowHeight="12.75" x14ac:dyDescent="0.2"/>
  <cols>
    <col min="1" max="1" width="2.85546875" style="1" customWidth="1"/>
    <col min="2" max="16384" width="9.140625" style="1"/>
  </cols>
  <sheetData>
    <row r="1" spans="2:14" ht="63.75" customHeight="1" x14ac:dyDescent="0.2"/>
    <row r="2" spans="2:14" ht="33.75" customHeight="1" x14ac:dyDescent="0.2">
      <c r="B2" s="165" t="s">
        <v>183</v>
      </c>
      <c r="C2" s="165"/>
      <c r="D2" s="165"/>
      <c r="E2" s="165"/>
      <c r="F2" s="165"/>
      <c r="G2" s="165"/>
      <c r="H2" s="165"/>
      <c r="I2" s="165"/>
      <c r="J2" s="165"/>
      <c r="K2" s="165"/>
      <c r="L2" s="165"/>
      <c r="M2" s="165"/>
      <c r="N2" s="165"/>
    </row>
    <row r="3" spans="2:14" ht="352.5" customHeight="1" x14ac:dyDescent="0.2">
      <c r="B3" s="166" t="s">
        <v>274</v>
      </c>
      <c r="C3" s="167"/>
      <c r="D3" s="167"/>
      <c r="E3" s="167"/>
      <c r="F3" s="167"/>
      <c r="G3" s="167"/>
      <c r="H3" s="167"/>
      <c r="I3" s="167"/>
      <c r="J3" s="167"/>
      <c r="K3" s="167"/>
      <c r="L3" s="167"/>
      <c r="M3" s="167"/>
      <c r="N3" s="167"/>
    </row>
    <row r="5" spans="2:14" ht="6" customHeight="1" x14ac:dyDescent="0.2"/>
    <row r="6" spans="2:14" ht="58.5" customHeight="1" x14ac:dyDescent="0.2">
      <c r="B6" s="164" t="s">
        <v>0</v>
      </c>
      <c r="C6" s="164"/>
      <c r="D6" s="164"/>
      <c r="E6" s="164"/>
      <c r="F6" s="164"/>
      <c r="G6" s="164"/>
      <c r="H6" s="164"/>
      <c r="I6" s="164"/>
      <c r="J6" s="164"/>
      <c r="K6" s="164"/>
      <c r="L6" s="164"/>
      <c r="M6" s="164"/>
      <c r="N6" s="164"/>
    </row>
    <row r="7" spans="2:14" x14ac:dyDescent="0.2">
      <c r="B7" s="10"/>
    </row>
    <row r="8" spans="2:14" x14ac:dyDescent="0.2">
      <c r="B8" s="10"/>
    </row>
    <row r="9" spans="2:14" x14ac:dyDescent="0.2">
      <c r="B9" s="10"/>
    </row>
    <row r="10" spans="2:14" x14ac:dyDescent="0.2">
      <c r="B10" s="10"/>
    </row>
  </sheetData>
  <mergeCells count="3">
    <mergeCell ref="B6:N6"/>
    <mergeCell ref="B2:N2"/>
    <mergeCell ref="B3:N3"/>
  </mergeCells>
  <pageMargins left="0.75" right="0.75" top="1" bottom="1" header="0.5" footer="0.5"/>
  <pageSetup orientation="portrait" horizontalDpi="1200" verticalDpi="1200"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1:Y1152"/>
  <sheetViews>
    <sheetView showGridLines="0" zoomScaleNormal="100" workbookViewId="0"/>
  </sheetViews>
  <sheetFormatPr defaultColWidth="9.140625" defaultRowHeight="12.75" x14ac:dyDescent="0.2"/>
  <cols>
    <col min="1" max="1" width="2.85546875" style="12" customWidth="1"/>
    <col min="2" max="2" width="8.140625" style="133" customWidth="1"/>
    <col min="3" max="3" width="29.42578125" style="133" customWidth="1"/>
    <col min="4" max="7" width="17.85546875" style="133" customWidth="1"/>
    <col min="8" max="10" width="19.140625" style="141" customWidth="1"/>
    <col min="11" max="12" width="21.5703125" style="133" customWidth="1"/>
    <col min="13" max="13" width="3.5703125" style="12" customWidth="1"/>
    <col min="14" max="14" width="7.85546875" style="12" customWidth="1"/>
    <col min="15" max="16" width="35.42578125" style="12" customWidth="1"/>
    <col min="17" max="17" width="8.28515625" style="12" customWidth="1"/>
    <col min="18" max="18" width="26.85546875" style="12" customWidth="1"/>
    <col min="19" max="19" width="22.5703125" style="12" customWidth="1"/>
    <col min="20" max="20" width="2.28515625" style="12" customWidth="1"/>
    <col min="21" max="21" width="55.28515625" style="12" customWidth="1"/>
    <col min="22" max="22" width="39.85546875" style="12" customWidth="1"/>
    <col min="23" max="23" width="2.28515625" style="12" customWidth="1"/>
    <col min="24" max="24" width="20.7109375" style="12" customWidth="1"/>
    <col min="25" max="25" width="9.140625" style="12" customWidth="1"/>
    <col min="26" max="16384" width="9.140625" style="12"/>
  </cols>
  <sheetData>
    <row r="1" spans="2:25" ht="15" customHeight="1" x14ac:dyDescent="0.2">
      <c r="G1" s="42"/>
      <c r="H1" s="134"/>
      <c r="I1" s="134"/>
      <c r="J1" s="134"/>
      <c r="K1" s="42"/>
      <c r="L1" s="42"/>
      <c r="M1" s="11"/>
      <c r="N1" s="11"/>
      <c r="O1" s="11"/>
      <c r="P1" s="11"/>
      <c r="Q1" s="11"/>
      <c r="R1" s="11"/>
      <c r="S1" s="11"/>
      <c r="T1" s="11"/>
      <c r="U1" s="11"/>
      <c r="V1" s="11"/>
      <c r="W1" s="11"/>
      <c r="X1" s="11"/>
      <c r="Y1" s="11"/>
    </row>
    <row r="2" spans="2:25" ht="33.75" customHeight="1" x14ac:dyDescent="0.2">
      <c r="B2" s="131" t="s">
        <v>162</v>
      </c>
      <c r="C2" s="132"/>
      <c r="D2" s="132"/>
      <c r="E2" s="132"/>
      <c r="F2" s="132"/>
      <c r="G2" s="132"/>
      <c r="H2" s="132"/>
      <c r="I2" s="132"/>
      <c r="J2" s="132"/>
      <c r="K2" s="132"/>
      <c r="L2" s="132"/>
      <c r="M2" s="132"/>
      <c r="N2" s="132"/>
      <c r="O2" s="132"/>
      <c r="P2" s="26"/>
      <c r="Q2" s="26"/>
      <c r="R2" s="26"/>
      <c r="S2" s="26"/>
      <c r="T2" s="26"/>
      <c r="U2" s="27"/>
      <c r="V2" s="13"/>
      <c r="W2" s="13"/>
      <c r="X2" s="13"/>
      <c r="Y2" s="11"/>
    </row>
    <row r="3" spans="2:25" s="14" customFormat="1" ht="87.75" customHeight="1" x14ac:dyDescent="0.2">
      <c r="B3" s="173" t="s">
        <v>276</v>
      </c>
      <c r="C3" s="173"/>
      <c r="D3" s="173"/>
      <c r="E3" s="173"/>
      <c r="F3" s="173"/>
      <c r="G3" s="173"/>
      <c r="H3" s="173"/>
      <c r="I3" s="120"/>
      <c r="J3" s="120"/>
      <c r="K3" s="120"/>
      <c r="L3" s="120"/>
      <c r="M3" s="120"/>
      <c r="N3" s="120"/>
      <c r="O3" s="120"/>
      <c r="P3" s="15"/>
      <c r="Q3" s="15"/>
      <c r="R3" s="15"/>
      <c r="S3" s="15"/>
      <c r="T3" s="15"/>
      <c r="U3" s="15"/>
      <c r="X3" s="15"/>
    </row>
    <row r="4" spans="2:25" s="16" customFormat="1" ht="33" customHeight="1" x14ac:dyDescent="0.2">
      <c r="B4" s="174" t="s">
        <v>160</v>
      </c>
      <c r="C4" s="175"/>
      <c r="D4" s="170" t="s">
        <v>161</v>
      </c>
      <c r="E4" s="171"/>
      <c r="F4" s="171"/>
      <c r="G4" s="171"/>
      <c r="H4" s="171"/>
      <c r="I4" s="171"/>
      <c r="J4" s="171"/>
      <c r="K4" s="171"/>
      <c r="L4" s="172"/>
      <c r="M4" s="39"/>
      <c r="N4" s="41"/>
      <c r="O4" s="178" t="s">
        <v>93</v>
      </c>
      <c r="P4" s="179"/>
      <c r="R4" s="118" t="s">
        <v>163</v>
      </c>
    </row>
    <row r="5" spans="2:25" s="16" customFormat="1" ht="22.5" customHeight="1" x14ac:dyDescent="0.2">
      <c r="B5" s="176"/>
      <c r="C5" s="177"/>
      <c r="D5" s="182" t="s">
        <v>164</v>
      </c>
      <c r="E5" s="182"/>
      <c r="F5" s="182"/>
      <c r="G5" s="182"/>
      <c r="H5" s="183" t="s">
        <v>165</v>
      </c>
      <c r="I5" s="183"/>
      <c r="J5" s="183"/>
      <c r="K5" s="182" t="s">
        <v>188</v>
      </c>
      <c r="L5" s="182"/>
      <c r="M5" s="39"/>
      <c r="N5" s="40"/>
      <c r="O5" s="180"/>
      <c r="P5" s="181"/>
      <c r="R5" s="168" t="s">
        <v>273</v>
      </c>
    </row>
    <row r="6" spans="2:25" s="17" customFormat="1" ht="51.75" customHeight="1" x14ac:dyDescent="0.2">
      <c r="B6" s="129" t="s">
        <v>94</v>
      </c>
      <c r="C6" s="129" t="s">
        <v>95</v>
      </c>
      <c r="D6" s="119" t="s">
        <v>82</v>
      </c>
      <c r="E6" s="119" t="s">
        <v>83</v>
      </c>
      <c r="F6" s="119" t="s">
        <v>84</v>
      </c>
      <c r="G6" s="119" t="s">
        <v>85</v>
      </c>
      <c r="H6" s="130" t="s">
        <v>240</v>
      </c>
      <c r="I6" s="130" t="s">
        <v>241</v>
      </c>
      <c r="J6" s="130" t="s">
        <v>86</v>
      </c>
      <c r="K6" s="119" t="s">
        <v>213</v>
      </c>
      <c r="L6" s="119" t="s">
        <v>87</v>
      </c>
      <c r="M6" s="18"/>
      <c r="N6" s="38" t="s">
        <v>94</v>
      </c>
      <c r="O6" s="31" t="s">
        <v>96</v>
      </c>
      <c r="P6" s="31" t="s">
        <v>97</v>
      </c>
      <c r="R6" s="169"/>
    </row>
    <row r="7" spans="2:25" s="19" customFormat="1" ht="63.75" x14ac:dyDescent="0.25">
      <c r="B7" s="135">
        <v>4</v>
      </c>
      <c r="C7" s="32" t="s">
        <v>155</v>
      </c>
      <c r="D7" s="29">
        <v>500000</v>
      </c>
      <c r="E7" s="29">
        <v>100000</v>
      </c>
      <c r="F7" s="29">
        <v>50000</v>
      </c>
      <c r="G7" s="29">
        <v>0</v>
      </c>
      <c r="H7" s="20" t="s">
        <v>242</v>
      </c>
      <c r="I7" s="20" t="s">
        <v>189</v>
      </c>
      <c r="J7" s="20" t="s">
        <v>193</v>
      </c>
      <c r="K7" s="20" t="s">
        <v>197</v>
      </c>
      <c r="L7" s="20" t="s">
        <v>201</v>
      </c>
      <c r="M7" s="21"/>
      <c r="N7" s="34">
        <v>4</v>
      </c>
      <c r="O7" s="20" t="s">
        <v>159</v>
      </c>
      <c r="P7" s="20" t="s">
        <v>98</v>
      </c>
      <c r="R7" s="20" t="s">
        <v>135</v>
      </c>
    </row>
    <row r="8" spans="2:25" s="19" customFormat="1" ht="15" x14ac:dyDescent="0.25">
      <c r="B8" s="136">
        <v>3.5</v>
      </c>
      <c r="C8" s="33"/>
      <c r="D8" s="29"/>
      <c r="E8" s="29"/>
      <c r="F8" s="29"/>
      <c r="G8" s="29"/>
      <c r="H8" s="20"/>
      <c r="I8" s="20"/>
      <c r="J8" s="20"/>
      <c r="K8" s="20"/>
      <c r="L8" s="20"/>
      <c r="M8" s="21"/>
      <c r="N8" s="35">
        <v>3.5</v>
      </c>
      <c r="O8" s="20"/>
      <c r="P8" s="20"/>
      <c r="R8" s="20" t="s">
        <v>88</v>
      </c>
    </row>
    <row r="9" spans="2:25" s="19" customFormat="1" ht="75" customHeight="1" x14ac:dyDescent="0.25">
      <c r="B9" s="135">
        <v>3</v>
      </c>
      <c r="C9" s="32" t="s">
        <v>157</v>
      </c>
      <c r="D9" s="29">
        <f>D7/2</f>
        <v>250000</v>
      </c>
      <c r="E9" s="29">
        <f>E7/2</f>
        <v>50000</v>
      </c>
      <c r="F9" s="29">
        <f>F7/2</f>
        <v>25000</v>
      </c>
      <c r="G9" s="29">
        <f>G7/2</f>
        <v>0</v>
      </c>
      <c r="H9" s="20" t="s">
        <v>243</v>
      </c>
      <c r="I9" s="20" t="s">
        <v>190</v>
      </c>
      <c r="J9" s="20" t="s">
        <v>194</v>
      </c>
      <c r="K9" s="20" t="s">
        <v>198</v>
      </c>
      <c r="L9" s="20" t="s">
        <v>202</v>
      </c>
      <c r="M9" s="21"/>
      <c r="N9" s="34">
        <v>3</v>
      </c>
      <c r="O9" s="20" t="s">
        <v>99</v>
      </c>
      <c r="P9" s="20" t="s">
        <v>100</v>
      </c>
      <c r="R9" s="20" t="s">
        <v>90</v>
      </c>
    </row>
    <row r="10" spans="2:25" s="19" customFormat="1" ht="15" x14ac:dyDescent="0.25">
      <c r="B10" s="136">
        <v>2.5</v>
      </c>
      <c r="C10" s="33"/>
      <c r="D10" s="29"/>
      <c r="E10" s="29"/>
      <c r="F10" s="29"/>
      <c r="G10" s="29"/>
      <c r="H10" s="20"/>
      <c r="I10" s="20"/>
      <c r="J10" s="20"/>
      <c r="K10" s="20"/>
      <c r="L10" s="20"/>
      <c r="M10" s="21"/>
      <c r="N10" s="35">
        <v>2.5</v>
      </c>
      <c r="O10" s="20"/>
      <c r="P10" s="20"/>
      <c r="R10" s="20" t="s">
        <v>92</v>
      </c>
    </row>
    <row r="11" spans="2:25" s="19" customFormat="1" ht="75" customHeight="1" x14ac:dyDescent="0.25">
      <c r="B11" s="135">
        <v>2</v>
      </c>
      <c r="C11" s="32" t="s">
        <v>156</v>
      </c>
      <c r="D11" s="29">
        <f>D7/4</f>
        <v>125000</v>
      </c>
      <c r="E11" s="29">
        <f>E7/4</f>
        <v>25000</v>
      </c>
      <c r="F11" s="29">
        <f>F7/4</f>
        <v>12500</v>
      </c>
      <c r="G11" s="29">
        <f>G7/4</f>
        <v>0</v>
      </c>
      <c r="H11" s="20" t="s">
        <v>244</v>
      </c>
      <c r="I11" s="20" t="s">
        <v>191</v>
      </c>
      <c r="J11" s="20" t="s">
        <v>195</v>
      </c>
      <c r="K11" s="20" t="s">
        <v>199</v>
      </c>
      <c r="L11" s="20" t="s">
        <v>203</v>
      </c>
      <c r="M11" s="21"/>
      <c r="N11" s="34">
        <v>2</v>
      </c>
      <c r="O11" s="20" t="s">
        <v>101</v>
      </c>
      <c r="P11" s="20" t="s">
        <v>102</v>
      </c>
      <c r="R11" s="20"/>
    </row>
    <row r="12" spans="2:25" s="19" customFormat="1" ht="15" x14ac:dyDescent="0.25">
      <c r="B12" s="136">
        <v>1.5</v>
      </c>
      <c r="C12" s="33"/>
      <c r="D12" s="29"/>
      <c r="E12" s="29"/>
      <c r="F12" s="29"/>
      <c r="G12" s="29"/>
      <c r="H12" s="20"/>
      <c r="I12" s="20"/>
      <c r="J12" s="20"/>
      <c r="K12" s="20"/>
      <c r="L12" s="20"/>
      <c r="M12" s="21"/>
      <c r="N12" s="35">
        <v>1.5</v>
      </c>
      <c r="O12" s="20"/>
      <c r="P12" s="20"/>
      <c r="R12" s="20"/>
    </row>
    <row r="13" spans="2:25" s="19" customFormat="1" ht="75" customHeight="1" x14ac:dyDescent="0.25">
      <c r="B13" s="135">
        <v>1</v>
      </c>
      <c r="C13" s="32" t="s">
        <v>158</v>
      </c>
      <c r="D13" s="29">
        <f>D7/20</f>
        <v>25000</v>
      </c>
      <c r="E13" s="29">
        <f>E7/20</f>
        <v>5000</v>
      </c>
      <c r="F13" s="29">
        <f>F7/20</f>
        <v>2500</v>
      </c>
      <c r="G13" s="29">
        <f>G7/20</f>
        <v>0</v>
      </c>
      <c r="H13" s="20" t="s">
        <v>245</v>
      </c>
      <c r="I13" s="20" t="s">
        <v>192</v>
      </c>
      <c r="J13" s="20" t="s">
        <v>196</v>
      </c>
      <c r="K13" s="20" t="s">
        <v>200</v>
      </c>
      <c r="L13" s="20" t="s">
        <v>204</v>
      </c>
      <c r="M13" s="21"/>
      <c r="N13" s="34">
        <v>1</v>
      </c>
      <c r="O13" s="20" t="s">
        <v>103</v>
      </c>
      <c r="P13" s="20" t="s">
        <v>104</v>
      </c>
      <c r="R13" s="20"/>
    </row>
    <row r="14" spans="2:25" s="19" customFormat="1" ht="15" x14ac:dyDescent="0.25">
      <c r="B14" s="136">
        <v>0.5</v>
      </c>
      <c r="C14" s="33"/>
      <c r="D14" s="29"/>
      <c r="E14" s="29"/>
      <c r="F14" s="29"/>
      <c r="G14" s="29"/>
      <c r="H14" s="20"/>
      <c r="I14" s="20"/>
      <c r="J14" s="20"/>
      <c r="K14" s="20"/>
      <c r="L14" s="20"/>
      <c r="M14" s="21"/>
      <c r="N14" s="35">
        <v>0.5</v>
      </c>
      <c r="O14" s="20"/>
      <c r="P14" s="20"/>
      <c r="R14" s="20"/>
    </row>
    <row r="15" spans="2:25" s="19" customFormat="1" ht="15" x14ac:dyDescent="0.25">
      <c r="B15" s="135">
        <v>0</v>
      </c>
      <c r="C15" s="32" t="s">
        <v>105</v>
      </c>
      <c r="D15" s="30" t="s">
        <v>105</v>
      </c>
      <c r="E15" s="30" t="s">
        <v>105</v>
      </c>
      <c r="F15" s="30" t="s">
        <v>105</v>
      </c>
      <c r="G15" s="30" t="s">
        <v>105</v>
      </c>
      <c r="H15" s="20" t="s">
        <v>105</v>
      </c>
      <c r="I15" s="20" t="s">
        <v>105</v>
      </c>
      <c r="J15" s="20" t="s">
        <v>105</v>
      </c>
      <c r="K15" s="20" t="s">
        <v>105</v>
      </c>
      <c r="L15" s="20" t="s">
        <v>105</v>
      </c>
      <c r="M15" s="21"/>
      <c r="N15" s="34">
        <v>0</v>
      </c>
      <c r="O15" s="20" t="s">
        <v>106</v>
      </c>
      <c r="P15" s="20" t="s">
        <v>105</v>
      </c>
      <c r="R15" s="20"/>
    </row>
    <row r="16" spans="2:25" s="22" customFormat="1" ht="15" x14ac:dyDescent="0.2">
      <c r="B16" s="137"/>
      <c r="C16" s="137"/>
      <c r="D16" s="137"/>
      <c r="E16" s="137"/>
      <c r="F16" s="137"/>
      <c r="G16" s="137"/>
      <c r="H16" s="138"/>
      <c r="I16" s="138"/>
      <c r="J16" s="139"/>
      <c r="K16" s="140"/>
      <c r="L16" s="140"/>
      <c r="M16" s="24"/>
      <c r="N16" s="24"/>
      <c r="O16" s="24"/>
      <c r="P16" s="24"/>
      <c r="Q16" s="24"/>
      <c r="R16" s="23"/>
      <c r="S16" s="23"/>
      <c r="T16" s="23"/>
      <c r="U16" s="25"/>
      <c r="X16" s="24"/>
    </row>
    <row r="17" spans="7:25" ht="12.75" customHeight="1" x14ac:dyDescent="0.2">
      <c r="G17" s="42"/>
      <c r="H17" s="134"/>
      <c r="I17" s="134"/>
      <c r="J17" s="134"/>
      <c r="K17" s="42"/>
      <c r="L17" s="42"/>
      <c r="M17" s="11"/>
      <c r="N17" s="11"/>
      <c r="O17" s="11"/>
      <c r="P17" s="11"/>
      <c r="Q17" s="11"/>
      <c r="R17" s="11"/>
      <c r="S17" s="11"/>
      <c r="T17" s="11"/>
      <c r="U17" s="11"/>
      <c r="V17" s="11"/>
      <c r="W17" s="11"/>
      <c r="X17" s="11"/>
      <c r="Y17" s="11"/>
    </row>
    <row r="18" spans="7:25" ht="12.75" customHeight="1" x14ac:dyDescent="0.2">
      <c r="G18" s="42"/>
      <c r="H18" s="134"/>
      <c r="I18" s="134"/>
      <c r="J18" s="134"/>
      <c r="K18" s="42"/>
      <c r="L18" s="42"/>
      <c r="M18" s="11"/>
      <c r="N18" s="11"/>
      <c r="O18" s="11"/>
      <c r="P18" s="11"/>
      <c r="Q18" s="11"/>
      <c r="R18" s="11"/>
      <c r="S18" s="11"/>
      <c r="T18" s="11"/>
      <c r="U18" s="11"/>
      <c r="V18" s="11"/>
      <c r="W18" s="11"/>
      <c r="X18" s="11"/>
      <c r="Y18" s="11"/>
    </row>
    <row r="19" spans="7:25" x14ac:dyDescent="0.2">
      <c r="G19" s="42"/>
      <c r="H19" s="134"/>
      <c r="I19" s="134"/>
      <c r="J19" s="134"/>
      <c r="K19" s="42"/>
      <c r="L19" s="42"/>
      <c r="M19" s="11"/>
      <c r="N19" s="11"/>
      <c r="P19" s="11"/>
      <c r="Q19" s="11"/>
      <c r="R19" s="11"/>
      <c r="S19" s="11"/>
      <c r="T19" s="11"/>
      <c r="U19" s="11"/>
      <c r="V19" s="11"/>
      <c r="W19" s="11"/>
      <c r="X19" s="11"/>
      <c r="Y19" s="11"/>
    </row>
    <row r="20" spans="7:25" x14ac:dyDescent="0.2">
      <c r="G20" s="42"/>
      <c r="H20" s="134"/>
      <c r="I20" s="134"/>
      <c r="J20" s="134"/>
      <c r="K20" s="42"/>
      <c r="L20" s="42"/>
      <c r="M20" s="11"/>
      <c r="N20" s="11"/>
      <c r="P20" s="11"/>
      <c r="Q20" s="11"/>
      <c r="R20" s="11"/>
      <c r="S20" s="11"/>
      <c r="T20" s="11"/>
      <c r="U20" s="11"/>
      <c r="V20" s="11"/>
      <c r="W20" s="11"/>
      <c r="X20" s="11"/>
      <c r="Y20" s="11"/>
    </row>
    <row r="21" spans="7:25" x14ac:dyDescent="0.2">
      <c r="G21" s="42"/>
      <c r="H21" s="134"/>
      <c r="I21" s="134"/>
      <c r="J21" s="134"/>
      <c r="K21" s="42"/>
      <c r="L21" s="42"/>
      <c r="M21" s="11"/>
      <c r="N21" s="11"/>
      <c r="P21" s="11"/>
      <c r="Q21" s="11"/>
      <c r="R21" s="11"/>
      <c r="S21" s="11"/>
      <c r="T21" s="11"/>
      <c r="U21" s="11"/>
      <c r="V21" s="11"/>
      <c r="W21" s="11"/>
      <c r="X21" s="11"/>
      <c r="Y21" s="11"/>
    </row>
    <row r="22" spans="7:25" x14ac:dyDescent="0.2">
      <c r="G22" s="42"/>
      <c r="H22" s="134"/>
      <c r="I22" s="134"/>
      <c r="J22" s="134"/>
      <c r="K22" s="42"/>
      <c r="L22" s="42"/>
      <c r="M22" s="11"/>
      <c r="N22" s="11"/>
      <c r="P22" s="11"/>
      <c r="Q22" s="11"/>
      <c r="R22" s="11"/>
      <c r="S22" s="11"/>
      <c r="T22" s="11"/>
      <c r="U22" s="11"/>
      <c r="V22" s="11"/>
      <c r="W22" s="11"/>
      <c r="X22" s="11"/>
      <c r="Y22" s="11"/>
    </row>
    <row r="23" spans="7:25" x14ac:dyDescent="0.2">
      <c r="G23" s="42"/>
      <c r="H23" s="134"/>
      <c r="I23" s="134"/>
      <c r="J23" s="134"/>
      <c r="K23" s="42"/>
      <c r="L23" s="42"/>
      <c r="M23" s="11"/>
      <c r="N23" s="11"/>
      <c r="P23" s="11"/>
      <c r="Q23" s="11"/>
      <c r="R23" s="11"/>
      <c r="S23" s="11"/>
      <c r="T23" s="11"/>
      <c r="U23" s="11"/>
      <c r="V23" s="11"/>
      <c r="W23" s="11"/>
      <c r="X23" s="11"/>
      <c r="Y23" s="11"/>
    </row>
    <row r="24" spans="7:25" x14ac:dyDescent="0.2">
      <c r="G24" s="42"/>
      <c r="H24" s="134"/>
      <c r="I24" s="134"/>
      <c r="J24" s="134"/>
      <c r="K24" s="42"/>
      <c r="L24" s="42"/>
      <c r="M24" s="11"/>
      <c r="N24" s="11"/>
      <c r="P24" s="11"/>
      <c r="Q24" s="11"/>
      <c r="R24" s="11"/>
      <c r="S24" s="11"/>
      <c r="T24" s="11"/>
      <c r="U24" s="11"/>
      <c r="V24" s="11"/>
      <c r="W24" s="11"/>
      <c r="X24" s="11"/>
      <c r="Y24" s="11"/>
    </row>
    <row r="25" spans="7:25" x14ac:dyDescent="0.2">
      <c r="G25" s="42"/>
      <c r="H25" s="134"/>
      <c r="I25" s="134"/>
      <c r="J25" s="134"/>
      <c r="K25" s="42"/>
      <c r="L25" s="42"/>
      <c r="M25" s="11"/>
      <c r="N25" s="11"/>
      <c r="P25" s="11"/>
      <c r="Q25" s="11"/>
      <c r="R25" s="11"/>
      <c r="S25" s="11"/>
      <c r="T25" s="11"/>
      <c r="U25" s="11"/>
      <c r="V25" s="11"/>
      <c r="W25" s="11"/>
      <c r="X25" s="11"/>
      <c r="Y25" s="11"/>
    </row>
    <row r="26" spans="7:25" x14ac:dyDescent="0.2">
      <c r="G26" s="42"/>
      <c r="H26" s="134"/>
      <c r="I26" s="134"/>
      <c r="J26" s="134"/>
      <c r="K26" s="42"/>
      <c r="L26" s="42"/>
      <c r="M26" s="11"/>
      <c r="N26" s="11"/>
      <c r="P26" s="11"/>
      <c r="Q26" s="11"/>
      <c r="R26" s="11"/>
      <c r="S26" s="11"/>
      <c r="T26" s="11"/>
      <c r="U26" s="11"/>
      <c r="V26" s="11"/>
      <c r="W26" s="11"/>
      <c r="X26" s="11"/>
      <c r="Y26" s="11"/>
    </row>
    <row r="27" spans="7:25" x14ac:dyDescent="0.2">
      <c r="G27" s="42"/>
      <c r="H27" s="134"/>
      <c r="I27" s="134"/>
      <c r="J27" s="134"/>
      <c r="K27" s="42"/>
      <c r="L27" s="42"/>
      <c r="M27" s="11"/>
      <c r="N27" s="11"/>
      <c r="P27" s="11"/>
      <c r="Q27" s="11"/>
      <c r="R27" s="11"/>
      <c r="S27" s="11"/>
      <c r="T27" s="11"/>
      <c r="U27" s="11"/>
      <c r="V27" s="11"/>
      <c r="W27" s="11"/>
      <c r="X27" s="11"/>
      <c r="Y27" s="11"/>
    </row>
    <row r="28" spans="7:25" x14ac:dyDescent="0.2">
      <c r="G28" s="42"/>
      <c r="H28" s="134"/>
      <c r="I28" s="134"/>
      <c r="J28" s="134"/>
      <c r="K28" s="42"/>
      <c r="L28" s="42"/>
      <c r="M28" s="11"/>
      <c r="N28" s="11"/>
      <c r="O28" s="11"/>
      <c r="P28" s="11"/>
      <c r="Q28" s="11"/>
      <c r="R28" s="11"/>
      <c r="S28" s="11"/>
      <c r="T28" s="11"/>
      <c r="U28" s="11"/>
      <c r="V28" s="11"/>
      <c r="W28" s="11"/>
      <c r="X28" s="11"/>
      <c r="Y28" s="11"/>
    </row>
    <row r="29" spans="7:25" x14ac:dyDescent="0.2">
      <c r="G29" s="42"/>
      <c r="H29" s="134"/>
      <c r="I29" s="134"/>
      <c r="J29" s="134"/>
      <c r="K29" s="42"/>
      <c r="L29" s="42"/>
      <c r="M29" s="11"/>
      <c r="N29" s="11"/>
      <c r="O29" s="11"/>
      <c r="P29" s="11"/>
      <c r="Q29" s="11"/>
      <c r="R29" s="11"/>
      <c r="S29" s="11"/>
      <c r="T29" s="11"/>
      <c r="U29" s="11"/>
      <c r="V29" s="11"/>
      <c r="W29" s="11"/>
      <c r="X29" s="11"/>
      <c r="Y29" s="11"/>
    </row>
    <row r="30" spans="7:25" x14ac:dyDescent="0.2">
      <c r="G30" s="42"/>
      <c r="H30" s="134"/>
      <c r="I30" s="134"/>
      <c r="J30" s="134"/>
      <c r="K30" s="42"/>
      <c r="L30" s="42"/>
      <c r="M30" s="11"/>
      <c r="N30" s="11"/>
      <c r="O30" s="11"/>
      <c r="P30" s="11"/>
      <c r="Q30" s="11"/>
      <c r="R30" s="11"/>
      <c r="S30" s="11"/>
      <c r="T30" s="11"/>
      <c r="U30" s="11"/>
      <c r="V30" s="11"/>
      <c r="W30" s="11"/>
      <c r="X30" s="11"/>
      <c r="Y30" s="11"/>
    </row>
    <row r="31" spans="7:25" x14ac:dyDescent="0.2">
      <c r="G31" s="42"/>
      <c r="H31" s="134"/>
      <c r="I31" s="134"/>
      <c r="J31" s="134"/>
      <c r="K31" s="42"/>
      <c r="L31" s="42"/>
      <c r="M31" s="11"/>
      <c r="N31" s="11"/>
      <c r="O31" s="11"/>
      <c r="P31" s="11"/>
      <c r="Q31" s="11"/>
      <c r="R31" s="11"/>
      <c r="S31" s="11"/>
      <c r="T31" s="11"/>
      <c r="U31" s="11"/>
      <c r="V31" s="11"/>
      <c r="W31" s="11"/>
      <c r="X31" s="11"/>
      <c r="Y31" s="11"/>
    </row>
    <row r="32" spans="7:25" x14ac:dyDescent="0.2">
      <c r="G32" s="42"/>
      <c r="H32" s="134"/>
      <c r="I32" s="134"/>
      <c r="J32" s="134"/>
      <c r="K32" s="42"/>
      <c r="L32" s="42"/>
      <c r="M32" s="11"/>
      <c r="N32" s="11"/>
      <c r="O32" s="11"/>
      <c r="P32" s="11"/>
      <c r="Q32" s="11"/>
      <c r="R32" s="11"/>
      <c r="S32" s="11"/>
      <c r="T32" s="11"/>
      <c r="U32" s="11"/>
      <c r="V32" s="11"/>
      <c r="W32" s="11"/>
      <c r="X32" s="11"/>
      <c r="Y32" s="11"/>
    </row>
    <row r="33" spans="7:25" x14ac:dyDescent="0.2">
      <c r="G33" s="42"/>
      <c r="H33" s="134"/>
      <c r="I33" s="134"/>
      <c r="J33" s="134"/>
      <c r="K33" s="42"/>
      <c r="L33" s="42"/>
      <c r="M33" s="11"/>
      <c r="N33" s="11"/>
      <c r="O33" s="11"/>
      <c r="P33" s="11"/>
      <c r="Q33" s="11"/>
      <c r="R33" s="11"/>
      <c r="S33" s="11"/>
      <c r="T33" s="11"/>
      <c r="U33" s="11"/>
      <c r="V33" s="11"/>
      <c r="W33" s="11"/>
      <c r="X33" s="11"/>
      <c r="Y33" s="11"/>
    </row>
    <row r="34" spans="7:25" x14ac:dyDescent="0.2">
      <c r="G34" s="42"/>
      <c r="H34" s="134"/>
      <c r="I34" s="134"/>
      <c r="J34" s="134"/>
      <c r="K34" s="42"/>
      <c r="L34" s="42"/>
      <c r="M34" s="11"/>
      <c r="N34" s="11"/>
      <c r="O34" s="11"/>
      <c r="P34" s="11"/>
      <c r="Q34" s="11"/>
      <c r="R34" s="11"/>
      <c r="S34" s="11"/>
      <c r="T34" s="11"/>
      <c r="U34" s="11"/>
      <c r="V34" s="11"/>
      <c r="W34" s="11"/>
      <c r="X34" s="11"/>
      <c r="Y34" s="11"/>
    </row>
    <row r="35" spans="7:25" x14ac:dyDescent="0.2">
      <c r="G35" s="42"/>
      <c r="H35" s="134"/>
      <c r="I35" s="134"/>
      <c r="J35" s="134"/>
      <c r="K35" s="42"/>
      <c r="L35" s="42"/>
      <c r="M35" s="11"/>
      <c r="N35" s="11"/>
      <c r="O35" s="11"/>
      <c r="P35" s="11"/>
      <c r="Q35" s="11"/>
      <c r="R35" s="11"/>
      <c r="S35" s="11"/>
      <c r="T35" s="11"/>
      <c r="U35" s="11"/>
      <c r="V35" s="11"/>
      <c r="W35" s="11"/>
      <c r="X35" s="11"/>
      <c r="Y35" s="11"/>
    </row>
    <row r="36" spans="7:25" x14ac:dyDescent="0.2">
      <c r="G36" s="42"/>
      <c r="H36" s="134"/>
      <c r="I36" s="134"/>
      <c r="J36" s="134"/>
      <c r="K36" s="42"/>
      <c r="L36" s="42"/>
      <c r="M36" s="11"/>
      <c r="N36" s="11"/>
      <c r="O36" s="11"/>
      <c r="P36" s="11"/>
      <c r="Q36" s="11"/>
      <c r="R36" s="11"/>
      <c r="S36" s="11"/>
      <c r="T36" s="11"/>
      <c r="U36" s="11"/>
      <c r="V36" s="11"/>
      <c r="W36" s="11"/>
      <c r="X36" s="11"/>
      <c r="Y36" s="11"/>
    </row>
    <row r="37" spans="7:25" x14ac:dyDescent="0.2">
      <c r="G37" s="42"/>
      <c r="H37" s="134"/>
      <c r="I37" s="134"/>
      <c r="J37" s="134"/>
      <c r="K37" s="42"/>
      <c r="L37" s="42"/>
      <c r="M37" s="11"/>
      <c r="N37" s="11"/>
      <c r="O37" s="11"/>
      <c r="P37" s="11"/>
      <c r="Q37" s="11"/>
      <c r="R37" s="11"/>
      <c r="S37" s="11"/>
      <c r="T37" s="11"/>
      <c r="U37" s="11"/>
      <c r="V37" s="11"/>
      <c r="W37" s="11"/>
      <c r="X37" s="11"/>
      <c r="Y37" s="11"/>
    </row>
    <row r="38" spans="7:25" x14ac:dyDescent="0.2">
      <c r="G38" s="42"/>
      <c r="H38" s="134"/>
      <c r="I38" s="134"/>
      <c r="J38" s="134"/>
      <c r="K38" s="42"/>
      <c r="L38" s="42"/>
      <c r="M38" s="11"/>
      <c r="N38" s="11"/>
      <c r="O38" s="11"/>
      <c r="P38" s="11"/>
      <c r="Q38" s="11"/>
      <c r="R38" s="11"/>
      <c r="S38" s="11"/>
      <c r="T38" s="11"/>
      <c r="U38" s="11"/>
      <c r="V38" s="11"/>
      <c r="W38" s="11"/>
      <c r="X38" s="11"/>
      <c r="Y38" s="11"/>
    </row>
    <row r="39" spans="7:25" x14ac:dyDescent="0.2">
      <c r="G39" s="42"/>
      <c r="H39" s="134"/>
      <c r="I39" s="134"/>
      <c r="J39" s="134"/>
      <c r="K39" s="42"/>
      <c r="L39" s="42"/>
      <c r="M39" s="11"/>
      <c r="N39" s="11"/>
      <c r="O39" s="11"/>
      <c r="P39" s="11"/>
      <c r="Q39" s="11"/>
      <c r="R39" s="11"/>
      <c r="S39" s="11"/>
      <c r="T39" s="11"/>
      <c r="U39" s="11"/>
      <c r="V39" s="11"/>
      <c r="W39" s="11"/>
      <c r="X39" s="11"/>
      <c r="Y39" s="11"/>
    </row>
    <row r="40" spans="7:25" x14ac:dyDescent="0.2">
      <c r="G40" s="42"/>
      <c r="H40" s="134"/>
      <c r="I40" s="134"/>
      <c r="J40" s="134"/>
      <c r="K40" s="42"/>
      <c r="L40" s="42"/>
      <c r="M40" s="11"/>
      <c r="N40" s="11"/>
      <c r="O40" s="11"/>
      <c r="P40" s="11"/>
      <c r="Q40" s="11"/>
      <c r="R40" s="11"/>
      <c r="S40" s="11"/>
      <c r="T40" s="11"/>
      <c r="U40" s="11"/>
      <c r="V40" s="11"/>
      <c r="W40" s="11"/>
      <c r="X40" s="11"/>
      <c r="Y40" s="11"/>
    </row>
    <row r="41" spans="7:25" x14ac:dyDescent="0.2">
      <c r="G41" s="42"/>
      <c r="H41" s="134"/>
      <c r="I41" s="134"/>
      <c r="J41" s="134"/>
      <c r="K41" s="42"/>
      <c r="L41" s="42"/>
      <c r="M41" s="11"/>
      <c r="N41" s="11"/>
      <c r="O41" s="11"/>
      <c r="P41" s="11"/>
      <c r="Q41" s="11"/>
      <c r="R41" s="11"/>
      <c r="S41" s="11"/>
      <c r="T41" s="11"/>
      <c r="U41" s="11"/>
      <c r="V41" s="11"/>
      <c r="W41" s="11"/>
      <c r="X41" s="11"/>
      <c r="Y41" s="11"/>
    </row>
    <row r="42" spans="7:25" x14ac:dyDescent="0.2">
      <c r="G42" s="42"/>
      <c r="H42" s="134"/>
      <c r="I42" s="134"/>
      <c r="J42" s="134"/>
      <c r="K42" s="42"/>
      <c r="L42" s="42"/>
      <c r="M42" s="11"/>
      <c r="N42" s="11"/>
      <c r="O42" s="11"/>
      <c r="P42" s="11"/>
      <c r="Q42" s="11"/>
      <c r="R42" s="11"/>
      <c r="S42" s="11"/>
      <c r="T42" s="11"/>
      <c r="U42" s="11"/>
      <c r="V42" s="11"/>
      <c r="W42" s="11"/>
      <c r="X42" s="11"/>
      <c r="Y42" s="11"/>
    </row>
    <row r="43" spans="7:25" x14ac:dyDescent="0.2">
      <c r="G43" s="42"/>
      <c r="H43" s="134"/>
      <c r="I43" s="134"/>
      <c r="J43" s="134"/>
      <c r="K43" s="42"/>
      <c r="L43" s="42"/>
      <c r="M43" s="11"/>
      <c r="N43" s="11"/>
      <c r="O43" s="11"/>
      <c r="P43" s="11"/>
      <c r="Q43" s="11"/>
      <c r="R43" s="11"/>
      <c r="S43" s="11"/>
      <c r="T43" s="11"/>
      <c r="U43" s="11"/>
      <c r="V43" s="11"/>
      <c r="W43" s="11"/>
      <c r="X43" s="11"/>
      <c r="Y43" s="11"/>
    </row>
    <row r="44" spans="7:25" x14ac:dyDescent="0.2">
      <c r="G44" s="42"/>
      <c r="H44" s="134"/>
      <c r="I44" s="134"/>
      <c r="J44" s="134"/>
      <c r="K44" s="42"/>
      <c r="L44" s="42"/>
      <c r="M44" s="11"/>
      <c r="N44" s="11"/>
      <c r="O44" s="11"/>
      <c r="P44" s="11"/>
      <c r="Q44" s="11"/>
      <c r="R44" s="11"/>
      <c r="S44" s="11"/>
      <c r="T44" s="11"/>
      <c r="U44" s="11"/>
      <c r="V44" s="11"/>
      <c r="W44" s="11"/>
      <c r="X44" s="11"/>
      <c r="Y44" s="11"/>
    </row>
    <row r="45" spans="7:25" x14ac:dyDescent="0.2">
      <c r="G45" s="42"/>
      <c r="H45" s="134"/>
      <c r="I45" s="134"/>
      <c r="J45" s="134"/>
      <c r="K45" s="42"/>
      <c r="L45" s="42"/>
      <c r="M45" s="11"/>
      <c r="N45" s="11"/>
      <c r="O45" s="11"/>
      <c r="P45" s="11"/>
      <c r="Q45" s="11"/>
      <c r="R45" s="11"/>
      <c r="S45" s="11"/>
      <c r="T45" s="11"/>
      <c r="U45" s="11"/>
      <c r="V45" s="11"/>
      <c r="W45" s="11"/>
      <c r="X45" s="11"/>
      <c r="Y45" s="11"/>
    </row>
    <row r="46" spans="7:25" x14ac:dyDescent="0.2">
      <c r="G46" s="42"/>
      <c r="H46" s="134"/>
      <c r="I46" s="134"/>
      <c r="J46" s="134"/>
      <c r="K46" s="42"/>
      <c r="L46" s="42"/>
      <c r="M46" s="11"/>
      <c r="N46" s="11"/>
      <c r="O46" s="11"/>
      <c r="P46" s="11"/>
      <c r="Q46" s="11"/>
      <c r="R46" s="11"/>
      <c r="S46" s="11"/>
      <c r="T46" s="11"/>
      <c r="U46" s="11"/>
      <c r="V46" s="11"/>
      <c r="W46" s="11"/>
      <c r="X46" s="11"/>
      <c r="Y46" s="11"/>
    </row>
    <row r="47" spans="7:25" x14ac:dyDescent="0.2">
      <c r="G47" s="42"/>
      <c r="H47" s="134"/>
      <c r="I47" s="134"/>
      <c r="J47" s="134"/>
      <c r="K47" s="42"/>
      <c r="L47" s="42"/>
      <c r="M47" s="11"/>
      <c r="N47" s="11"/>
      <c r="O47" s="11"/>
      <c r="P47" s="11"/>
      <c r="Q47" s="11"/>
      <c r="R47" s="11"/>
      <c r="S47" s="11"/>
      <c r="T47" s="11"/>
      <c r="U47" s="11"/>
      <c r="V47" s="11"/>
      <c r="W47" s="11"/>
      <c r="X47" s="11"/>
      <c r="Y47" s="11"/>
    </row>
    <row r="48" spans="7:25" x14ac:dyDescent="0.2">
      <c r="G48" s="42"/>
      <c r="H48" s="134"/>
      <c r="I48" s="134"/>
      <c r="J48" s="134"/>
      <c r="K48" s="42"/>
      <c r="L48" s="42"/>
      <c r="M48" s="11"/>
      <c r="N48" s="11"/>
      <c r="O48" s="11"/>
      <c r="P48" s="11"/>
      <c r="Q48" s="11"/>
      <c r="R48" s="11"/>
      <c r="S48" s="11"/>
      <c r="T48" s="11"/>
      <c r="U48" s="11"/>
      <c r="V48" s="11"/>
      <c r="W48" s="11"/>
      <c r="X48" s="11"/>
      <c r="Y48" s="11"/>
    </row>
    <row r="49" spans="7:25" x14ac:dyDescent="0.2">
      <c r="G49" s="42"/>
      <c r="H49" s="134"/>
      <c r="I49" s="134"/>
      <c r="J49" s="134"/>
      <c r="K49" s="42"/>
      <c r="L49" s="42"/>
      <c r="M49" s="11"/>
      <c r="N49" s="11"/>
      <c r="O49" s="11"/>
      <c r="P49" s="11"/>
      <c r="Q49" s="11"/>
      <c r="R49" s="11"/>
      <c r="S49" s="11"/>
      <c r="T49" s="11"/>
      <c r="U49" s="11"/>
      <c r="V49" s="11"/>
      <c r="W49" s="11"/>
      <c r="X49" s="11"/>
      <c r="Y49" s="11"/>
    </row>
    <row r="50" spans="7:25" x14ac:dyDescent="0.2">
      <c r="G50" s="42"/>
      <c r="H50" s="134"/>
      <c r="I50" s="134"/>
      <c r="J50" s="134"/>
      <c r="K50" s="42"/>
      <c r="L50" s="42"/>
      <c r="M50" s="11"/>
      <c r="N50" s="11"/>
      <c r="O50" s="11"/>
      <c r="P50" s="11"/>
      <c r="Q50" s="11"/>
      <c r="R50" s="11"/>
      <c r="S50" s="11"/>
      <c r="T50" s="11"/>
      <c r="U50" s="11"/>
      <c r="V50" s="11"/>
      <c r="W50" s="11"/>
      <c r="X50" s="11"/>
      <c r="Y50" s="11"/>
    </row>
    <row r="51" spans="7:25" x14ac:dyDescent="0.2">
      <c r="G51" s="42"/>
      <c r="H51" s="134"/>
      <c r="I51" s="134"/>
      <c r="J51" s="134"/>
      <c r="K51" s="42"/>
      <c r="L51" s="42"/>
      <c r="M51" s="11"/>
      <c r="N51" s="11"/>
      <c r="O51" s="11"/>
      <c r="P51" s="11"/>
      <c r="Q51" s="11"/>
      <c r="R51" s="11"/>
      <c r="S51" s="11"/>
      <c r="T51" s="11"/>
      <c r="U51" s="11"/>
      <c r="V51" s="11"/>
      <c r="W51" s="11"/>
      <c r="X51" s="11"/>
      <c r="Y51" s="11"/>
    </row>
    <row r="52" spans="7:25" x14ac:dyDescent="0.2">
      <c r="G52" s="42"/>
      <c r="H52" s="134"/>
      <c r="I52" s="134"/>
      <c r="J52" s="134"/>
      <c r="K52" s="42"/>
      <c r="L52" s="42"/>
      <c r="M52" s="11"/>
      <c r="N52" s="11"/>
      <c r="O52" s="11"/>
      <c r="P52" s="11"/>
      <c r="Q52" s="11"/>
      <c r="R52" s="11"/>
      <c r="S52" s="11"/>
      <c r="T52" s="11"/>
      <c r="U52" s="11"/>
      <c r="V52" s="11"/>
      <c r="W52" s="11"/>
      <c r="X52" s="11"/>
      <c r="Y52" s="11"/>
    </row>
    <row r="53" spans="7:25" x14ac:dyDescent="0.2">
      <c r="G53" s="42"/>
      <c r="H53" s="134"/>
      <c r="I53" s="134"/>
      <c r="J53" s="134"/>
      <c r="K53" s="42"/>
      <c r="L53" s="42"/>
      <c r="M53" s="11"/>
      <c r="N53" s="11"/>
      <c r="O53" s="11"/>
      <c r="P53" s="11"/>
      <c r="Q53" s="11"/>
      <c r="R53" s="11"/>
      <c r="S53" s="11"/>
      <c r="T53" s="11"/>
      <c r="U53" s="11"/>
      <c r="V53" s="11"/>
      <c r="W53" s="11"/>
      <c r="X53" s="11"/>
      <c r="Y53" s="11"/>
    </row>
    <row r="54" spans="7:25" x14ac:dyDescent="0.2">
      <c r="G54" s="42"/>
      <c r="H54" s="134"/>
      <c r="I54" s="134"/>
      <c r="J54" s="134"/>
      <c r="K54" s="42"/>
      <c r="L54" s="42"/>
      <c r="M54" s="11"/>
      <c r="N54" s="11"/>
      <c r="O54" s="11"/>
      <c r="P54" s="11"/>
      <c r="Q54" s="11"/>
      <c r="R54" s="11"/>
      <c r="S54" s="11"/>
      <c r="T54" s="11"/>
      <c r="U54" s="11"/>
      <c r="V54" s="11"/>
      <c r="W54" s="11"/>
      <c r="X54" s="11"/>
      <c r="Y54" s="11"/>
    </row>
    <row r="55" spans="7:25" x14ac:dyDescent="0.2">
      <c r="G55" s="42"/>
      <c r="H55" s="134"/>
      <c r="I55" s="134"/>
      <c r="J55" s="134"/>
      <c r="K55" s="42"/>
      <c r="L55" s="42"/>
      <c r="M55" s="11"/>
      <c r="N55" s="11"/>
      <c r="O55" s="11"/>
      <c r="P55" s="11"/>
      <c r="Q55" s="11"/>
      <c r="R55" s="11"/>
      <c r="S55" s="11"/>
      <c r="T55" s="11"/>
      <c r="U55" s="11"/>
      <c r="V55" s="11"/>
      <c r="W55" s="11"/>
      <c r="X55" s="11"/>
      <c r="Y55" s="11"/>
    </row>
    <row r="56" spans="7:25" x14ac:dyDescent="0.2">
      <c r="G56" s="42"/>
      <c r="H56" s="134"/>
      <c r="I56" s="134"/>
      <c r="J56" s="134"/>
      <c r="K56" s="42"/>
      <c r="L56" s="42"/>
      <c r="M56" s="11"/>
      <c r="N56" s="11"/>
      <c r="O56" s="11"/>
      <c r="P56" s="11"/>
      <c r="Q56" s="11"/>
      <c r="R56" s="11"/>
      <c r="S56" s="11"/>
      <c r="T56" s="11"/>
      <c r="U56" s="11"/>
      <c r="V56" s="11"/>
      <c r="W56" s="11"/>
      <c r="X56" s="11"/>
      <c r="Y56" s="11"/>
    </row>
    <row r="57" spans="7:25" x14ac:dyDescent="0.2">
      <c r="G57" s="42"/>
      <c r="H57" s="134"/>
      <c r="I57" s="134"/>
      <c r="J57" s="134"/>
      <c r="K57" s="42"/>
      <c r="L57" s="42"/>
      <c r="M57" s="11"/>
      <c r="N57" s="11"/>
      <c r="O57" s="11"/>
      <c r="P57" s="11"/>
      <c r="Q57" s="11"/>
      <c r="R57" s="11"/>
      <c r="S57" s="11"/>
      <c r="T57" s="11"/>
      <c r="U57" s="11"/>
      <c r="V57" s="11"/>
      <c r="W57" s="11"/>
      <c r="X57" s="11"/>
      <c r="Y57" s="11"/>
    </row>
    <row r="58" spans="7:25" x14ac:dyDescent="0.2">
      <c r="G58" s="42"/>
      <c r="H58" s="134"/>
      <c r="I58" s="134"/>
      <c r="J58" s="134"/>
      <c r="K58" s="42"/>
      <c r="L58" s="42"/>
      <c r="M58" s="11"/>
      <c r="N58" s="11"/>
      <c r="O58" s="11"/>
      <c r="P58" s="11"/>
      <c r="Q58" s="11"/>
      <c r="R58" s="11"/>
      <c r="S58" s="11"/>
      <c r="T58" s="11"/>
      <c r="U58" s="11"/>
      <c r="V58" s="11"/>
      <c r="W58" s="11"/>
      <c r="X58" s="11"/>
      <c r="Y58" s="11"/>
    </row>
    <row r="59" spans="7:25" x14ac:dyDescent="0.2">
      <c r="G59" s="42"/>
      <c r="H59" s="134"/>
      <c r="I59" s="134"/>
      <c r="J59" s="134"/>
      <c r="K59" s="42"/>
      <c r="L59" s="42"/>
      <c r="M59" s="11"/>
      <c r="N59" s="11"/>
      <c r="O59" s="11"/>
      <c r="P59" s="11"/>
      <c r="Q59" s="11"/>
      <c r="R59" s="11"/>
      <c r="S59" s="11"/>
      <c r="T59" s="11"/>
      <c r="U59" s="11"/>
      <c r="V59" s="11"/>
      <c r="W59" s="11"/>
      <c r="X59" s="11"/>
      <c r="Y59" s="11"/>
    </row>
    <row r="60" spans="7:25" x14ac:dyDescent="0.2">
      <c r="G60" s="42"/>
      <c r="H60" s="134"/>
      <c r="I60" s="134"/>
      <c r="J60" s="134"/>
      <c r="K60" s="42"/>
      <c r="L60" s="42"/>
      <c r="M60" s="11"/>
      <c r="N60" s="11"/>
      <c r="O60" s="11"/>
      <c r="P60" s="11"/>
      <c r="Q60" s="11"/>
      <c r="R60" s="11"/>
      <c r="S60" s="11"/>
      <c r="T60" s="11"/>
      <c r="U60" s="11"/>
      <c r="V60" s="11"/>
      <c r="W60" s="11"/>
      <c r="X60" s="11"/>
      <c r="Y60" s="11"/>
    </row>
    <row r="61" spans="7:25" x14ac:dyDescent="0.2">
      <c r="G61" s="42"/>
      <c r="H61" s="134"/>
      <c r="I61" s="134"/>
      <c r="J61" s="134"/>
      <c r="K61" s="42"/>
      <c r="L61" s="42"/>
      <c r="M61" s="11"/>
      <c r="N61" s="11"/>
      <c r="O61" s="11"/>
      <c r="P61" s="11"/>
      <c r="Q61" s="11"/>
      <c r="R61" s="11"/>
      <c r="S61" s="11"/>
      <c r="T61" s="11"/>
      <c r="U61" s="11"/>
      <c r="V61" s="11"/>
      <c r="W61" s="11"/>
      <c r="X61" s="11"/>
      <c r="Y61" s="11"/>
    </row>
    <row r="62" spans="7:25" x14ac:dyDescent="0.2">
      <c r="G62" s="42"/>
      <c r="H62" s="134"/>
      <c r="I62" s="134"/>
      <c r="J62" s="134"/>
      <c r="K62" s="42"/>
      <c r="L62" s="42"/>
      <c r="M62" s="11"/>
      <c r="N62" s="11"/>
      <c r="O62" s="11"/>
      <c r="P62" s="11"/>
      <c r="Q62" s="11"/>
      <c r="R62" s="11"/>
      <c r="S62" s="11"/>
      <c r="T62" s="11"/>
      <c r="U62" s="11"/>
      <c r="V62" s="11"/>
      <c r="W62" s="11"/>
      <c r="X62" s="11"/>
      <c r="Y62" s="11"/>
    </row>
    <row r="63" spans="7:25" x14ac:dyDescent="0.2">
      <c r="G63" s="42"/>
      <c r="H63" s="134"/>
      <c r="I63" s="134"/>
      <c r="J63" s="134"/>
      <c r="K63" s="42"/>
      <c r="L63" s="42"/>
      <c r="M63" s="11"/>
      <c r="N63" s="11"/>
      <c r="O63" s="11"/>
      <c r="P63" s="11"/>
      <c r="Q63" s="11"/>
      <c r="R63" s="11"/>
      <c r="S63" s="11"/>
      <c r="T63" s="11"/>
      <c r="U63" s="11"/>
      <c r="V63" s="11"/>
      <c r="W63" s="11"/>
      <c r="X63" s="11"/>
      <c r="Y63" s="11"/>
    </row>
    <row r="64" spans="7:25" x14ac:dyDescent="0.2">
      <c r="G64" s="42"/>
      <c r="H64" s="134"/>
      <c r="I64" s="134"/>
      <c r="J64" s="134"/>
      <c r="K64" s="42"/>
      <c r="L64" s="42"/>
      <c r="M64" s="11"/>
      <c r="N64" s="11"/>
      <c r="O64" s="11"/>
      <c r="P64" s="11"/>
      <c r="Q64" s="11"/>
      <c r="R64" s="11"/>
      <c r="S64" s="11"/>
      <c r="T64" s="11"/>
      <c r="U64" s="11"/>
      <c r="V64" s="11"/>
      <c r="W64" s="11"/>
      <c r="X64" s="11"/>
      <c r="Y64" s="11"/>
    </row>
    <row r="65" spans="7:25" x14ac:dyDescent="0.2">
      <c r="G65" s="42"/>
      <c r="H65" s="134"/>
      <c r="I65" s="134"/>
      <c r="J65" s="134"/>
      <c r="K65" s="42"/>
      <c r="L65" s="42"/>
      <c r="M65" s="11"/>
      <c r="N65" s="11"/>
      <c r="O65" s="11"/>
      <c r="P65" s="11"/>
      <c r="Q65" s="11"/>
      <c r="R65" s="11"/>
      <c r="S65" s="11"/>
      <c r="T65" s="11"/>
      <c r="U65" s="11"/>
      <c r="V65" s="11"/>
      <c r="W65" s="11"/>
      <c r="X65" s="11"/>
      <c r="Y65" s="11"/>
    </row>
    <row r="66" spans="7:25" x14ac:dyDescent="0.2">
      <c r="G66" s="42"/>
      <c r="H66" s="134"/>
      <c r="I66" s="134"/>
      <c r="J66" s="134"/>
      <c r="K66" s="42"/>
      <c r="L66" s="42"/>
      <c r="M66" s="11"/>
      <c r="N66" s="11"/>
      <c r="O66" s="11"/>
      <c r="P66" s="11"/>
      <c r="Q66" s="11"/>
      <c r="R66" s="11"/>
      <c r="S66" s="11"/>
      <c r="T66" s="11"/>
      <c r="U66" s="11"/>
      <c r="V66" s="11"/>
      <c r="W66" s="11"/>
      <c r="X66" s="11"/>
      <c r="Y66" s="11"/>
    </row>
    <row r="67" spans="7:25" x14ac:dyDescent="0.2">
      <c r="G67" s="42"/>
      <c r="H67" s="134"/>
      <c r="I67" s="134"/>
      <c r="J67" s="134"/>
      <c r="K67" s="42"/>
      <c r="L67" s="42"/>
      <c r="M67" s="11"/>
      <c r="N67" s="11"/>
      <c r="O67" s="11"/>
      <c r="P67" s="11"/>
      <c r="Q67" s="11"/>
      <c r="R67" s="11"/>
      <c r="S67" s="11"/>
      <c r="T67" s="11"/>
      <c r="U67" s="11"/>
      <c r="V67" s="11"/>
      <c r="W67" s="11"/>
      <c r="X67" s="11"/>
      <c r="Y67" s="11"/>
    </row>
    <row r="68" spans="7:25" x14ac:dyDescent="0.2">
      <c r="G68" s="42"/>
      <c r="H68" s="134"/>
      <c r="I68" s="134"/>
      <c r="J68" s="134"/>
      <c r="K68" s="42"/>
      <c r="L68" s="42"/>
      <c r="M68" s="11"/>
      <c r="N68" s="11"/>
      <c r="O68" s="11"/>
      <c r="P68" s="11"/>
      <c r="Q68" s="11"/>
      <c r="R68" s="11"/>
      <c r="S68" s="11"/>
      <c r="T68" s="11"/>
      <c r="U68" s="11"/>
      <c r="V68" s="11"/>
      <c r="W68" s="11"/>
      <c r="X68" s="11"/>
      <c r="Y68" s="11"/>
    </row>
    <row r="69" spans="7:25" x14ac:dyDescent="0.2">
      <c r="G69" s="42"/>
      <c r="H69" s="134"/>
      <c r="I69" s="134"/>
      <c r="J69" s="134"/>
      <c r="K69" s="42"/>
      <c r="L69" s="42"/>
      <c r="M69" s="11"/>
      <c r="N69" s="11"/>
      <c r="O69" s="11"/>
      <c r="P69" s="11"/>
      <c r="Q69" s="11"/>
      <c r="R69" s="11"/>
      <c r="S69" s="11"/>
      <c r="T69" s="11"/>
      <c r="U69" s="11"/>
      <c r="V69" s="11"/>
      <c r="W69" s="11"/>
      <c r="X69" s="11"/>
      <c r="Y69" s="11"/>
    </row>
    <row r="70" spans="7:25" x14ac:dyDescent="0.2">
      <c r="G70" s="42"/>
      <c r="H70" s="134"/>
      <c r="I70" s="134"/>
      <c r="J70" s="134"/>
      <c r="K70" s="42"/>
      <c r="L70" s="42"/>
      <c r="M70" s="11"/>
      <c r="N70" s="11"/>
      <c r="O70" s="11"/>
      <c r="P70" s="11"/>
      <c r="Q70" s="11"/>
      <c r="R70" s="11"/>
      <c r="S70" s="11"/>
      <c r="T70" s="11"/>
      <c r="U70" s="11"/>
      <c r="V70" s="11"/>
      <c r="W70" s="11"/>
      <c r="X70" s="11"/>
      <c r="Y70" s="11"/>
    </row>
    <row r="71" spans="7:25" x14ac:dyDescent="0.2">
      <c r="G71" s="42"/>
      <c r="H71" s="134"/>
      <c r="I71" s="134"/>
      <c r="J71" s="134"/>
      <c r="K71" s="42"/>
      <c r="L71" s="42"/>
      <c r="M71" s="11"/>
      <c r="N71" s="11"/>
      <c r="O71" s="11"/>
      <c r="P71" s="11"/>
      <c r="Q71" s="11"/>
      <c r="R71" s="11"/>
      <c r="S71" s="11"/>
      <c r="T71" s="11"/>
      <c r="U71" s="11"/>
      <c r="V71" s="11"/>
      <c r="W71" s="11"/>
      <c r="X71" s="11"/>
      <c r="Y71" s="11"/>
    </row>
    <row r="72" spans="7:25" x14ac:dyDescent="0.2">
      <c r="G72" s="42"/>
      <c r="H72" s="134"/>
      <c r="I72" s="134"/>
      <c r="J72" s="134"/>
      <c r="K72" s="42"/>
      <c r="L72" s="42"/>
      <c r="M72" s="11"/>
      <c r="N72" s="11"/>
      <c r="O72" s="11"/>
      <c r="P72" s="11"/>
      <c r="Q72" s="11"/>
      <c r="R72" s="11"/>
      <c r="S72" s="11"/>
      <c r="T72" s="11"/>
      <c r="U72" s="11"/>
      <c r="V72" s="11"/>
      <c r="W72" s="11"/>
      <c r="X72" s="11"/>
      <c r="Y72" s="11"/>
    </row>
    <row r="73" spans="7:25" x14ac:dyDescent="0.2">
      <c r="G73" s="42"/>
      <c r="H73" s="134"/>
      <c r="I73" s="134"/>
      <c r="J73" s="134"/>
      <c r="K73" s="42"/>
      <c r="L73" s="42"/>
      <c r="M73" s="11"/>
      <c r="N73" s="11"/>
      <c r="O73" s="11"/>
      <c r="P73" s="11"/>
      <c r="Q73" s="11"/>
      <c r="R73" s="11"/>
      <c r="S73" s="11"/>
      <c r="T73" s="11"/>
      <c r="U73" s="11"/>
      <c r="V73" s="11"/>
      <c r="W73" s="11"/>
      <c r="X73" s="11"/>
      <c r="Y73" s="11"/>
    </row>
    <row r="74" spans="7:25" x14ac:dyDescent="0.2">
      <c r="G74" s="42"/>
      <c r="H74" s="134"/>
      <c r="I74" s="134"/>
      <c r="J74" s="134"/>
      <c r="K74" s="42"/>
      <c r="L74" s="42"/>
      <c r="M74" s="11"/>
      <c r="N74" s="11"/>
      <c r="O74" s="11"/>
      <c r="P74" s="11"/>
      <c r="Q74" s="11"/>
      <c r="R74" s="11"/>
      <c r="S74" s="11"/>
      <c r="T74" s="11"/>
      <c r="U74" s="11"/>
      <c r="V74" s="11"/>
      <c r="W74" s="11"/>
      <c r="X74" s="11"/>
      <c r="Y74" s="11"/>
    </row>
    <row r="75" spans="7:25" x14ac:dyDescent="0.2">
      <c r="G75" s="42"/>
      <c r="H75" s="134"/>
      <c r="I75" s="134"/>
      <c r="J75" s="134"/>
      <c r="K75" s="42"/>
      <c r="L75" s="42"/>
      <c r="M75" s="11"/>
      <c r="N75" s="11"/>
      <c r="O75" s="11"/>
      <c r="P75" s="11"/>
      <c r="Q75" s="11"/>
      <c r="R75" s="11"/>
      <c r="S75" s="11"/>
      <c r="T75" s="11"/>
      <c r="U75" s="11"/>
      <c r="V75" s="11"/>
      <c r="W75" s="11"/>
      <c r="X75" s="11"/>
      <c r="Y75" s="11"/>
    </row>
    <row r="76" spans="7:25" x14ac:dyDescent="0.2">
      <c r="G76" s="42"/>
      <c r="H76" s="134"/>
      <c r="I76" s="134"/>
      <c r="J76" s="134"/>
      <c r="K76" s="42"/>
      <c r="L76" s="42"/>
      <c r="M76" s="11"/>
      <c r="N76" s="11"/>
      <c r="O76" s="11"/>
      <c r="P76" s="11"/>
      <c r="Q76" s="11"/>
      <c r="R76" s="11"/>
      <c r="S76" s="11"/>
      <c r="T76" s="11"/>
      <c r="U76" s="11"/>
      <c r="V76" s="11"/>
      <c r="W76" s="11"/>
      <c r="X76" s="11"/>
      <c r="Y76" s="11"/>
    </row>
    <row r="77" spans="7:25" x14ac:dyDescent="0.2">
      <c r="G77" s="42"/>
      <c r="H77" s="134"/>
      <c r="I77" s="134"/>
      <c r="J77" s="134"/>
      <c r="K77" s="42"/>
      <c r="L77" s="42"/>
      <c r="M77" s="11"/>
      <c r="N77" s="11"/>
      <c r="O77" s="11"/>
      <c r="P77" s="11"/>
      <c r="Q77" s="11"/>
      <c r="R77" s="11"/>
      <c r="S77" s="11"/>
      <c r="T77" s="11"/>
      <c r="U77" s="11"/>
      <c r="V77" s="11"/>
      <c r="W77" s="11"/>
      <c r="X77" s="11"/>
      <c r="Y77" s="11"/>
    </row>
    <row r="78" spans="7:25" x14ac:dyDescent="0.2">
      <c r="G78" s="42"/>
      <c r="H78" s="134"/>
      <c r="I78" s="134"/>
      <c r="J78" s="134"/>
      <c r="K78" s="42"/>
      <c r="L78" s="42"/>
      <c r="M78" s="11"/>
      <c r="N78" s="11"/>
      <c r="O78" s="11"/>
      <c r="P78" s="11"/>
      <c r="Q78" s="11"/>
      <c r="R78" s="11"/>
      <c r="S78" s="11"/>
      <c r="T78" s="11"/>
      <c r="U78" s="11"/>
      <c r="V78" s="11"/>
      <c r="W78" s="11"/>
      <c r="X78" s="11"/>
      <c r="Y78" s="11"/>
    </row>
    <row r="79" spans="7:25" x14ac:dyDescent="0.2">
      <c r="G79" s="42"/>
      <c r="H79" s="134"/>
      <c r="I79" s="134"/>
      <c r="J79" s="134"/>
      <c r="K79" s="42"/>
      <c r="L79" s="42"/>
      <c r="M79" s="11"/>
      <c r="N79" s="11"/>
      <c r="O79" s="11"/>
      <c r="P79" s="11"/>
      <c r="Q79" s="11"/>
      <c r="R79" s="11"/>
      <c r="S79" s="11"/>
      <c r="T79" s="11"/>
      <c r="U79" s="11"/>
      <c r="V79" s="11"/>
      <c r="W79" s="11"/>
      <c r="X79" s="11"/>
      <c r="Y79" s="11"/>
    </row>
    <row r="80" spans="7:25" x14ac:dyDescent="0.2">
      <c r="G80" s="42"/>
      <c r="H80" s="134"/>
      <c r="I80" s="134"/>
      <c r="J80" s="134"/>
      <c r="K80" s="42"/>
      <c r="L80" s="42"/>
      <c r="M80" s="11"/>
      <c r="N80" s="11"/>
      <c r="O80" s="11"/>
      <c r="P80" s="11"/>
      <c r="Q80" s="11"/>
      <c r="R80" s="11"/>
      <c r="S80" s="11"/>
      <c r="T80" s="11"/>
      <c r="U80" s="11"/>
      <c r="V80" s="11"/>
      <c r="W80" s="11"/>
      <c r="X80" s="11"/>
      <c r="Y80" s="11"/>
    </row>
    <row r="81" spans="7:25" x14ac:dyDescent="0.2">
      <c r="G81" s="42"/>
      <c r="H81" s="134"/>
      <c r="I81" s="134"/>
      <c r="J81" s="134"/>
      <c r="K81" s="42"/>
      <c r="L81" s="42"/>
      <c r="M81" s="11"/>
      <c r="N81" s="11"/>
      <c r="O81" s="11"/>
      <c r="P81" s="11"/>
      <c r="Q81" s="11"/>
      <c r="R81" s="11"/>
      <c r="S81" s="11"/>
      <c r="T81" s="11"/>
      <c r="U81" s="11"/>
      <c r="V81" s="11"/>
      <c r="W81" s="11"/>
      <c r="X81" s="11"/>
      <c r="Y81" s="11"/>
    </row>
    <row r="82" spans="7:25" x14ac:dyDescent="0.2">
      <c r="G82" s="42"/>
      <c r="H82" s="134"/>
      <c r="I82" s="134"/>
      <c r="J82" s="134"/>
      <c r="K82" s="42"/>
      <c r="L82" s="42"/>
      <c r="M82" s="11"/>
      <c r="N82" s="11"/>
      <c r="O82" s="11"/>
      <c r="P82" s="11"/>
      <c r="Q82" s="11"/>
      <c r="R82" s="11"/>
      <c r="S82" s="11"/>
      <c r="T82" s="11"/>
      <c r="U82" s="11"/>
      <c r="V82" s="11"/>
      <c r="W82" s="11"/>
      <c r="X82" s="11"/>
      <c r="Y82" s="11"/>
    </row>
    <row r="83" spans="7:25" x14ac:dyDescent="0.2">
      <c r="G83" s="42"/>
      <c r="H83" s="134"/>
      <c r="I83" s="134"/>
      <c r="J83" s="134"/>
      <c r="K83" s="42"/>
      <c r="L83" s="42"/>
      <c r="M83" s="11"/>
      <c r="N83" s="11"/>
      <c r="O83" s="11"/>
      <c r="P83" s="11"/>
      <c r="Q83" s="11"/>
      <c r="R83" s="11"/>
      <c r="S83" s="11"/>
      <c r="T83" s="11"/>
      <c r="U83" s="11"/>
      <c r="V83" s="11"/>
      <c r="W83" s="11"/>
      <c r="X83" s="11"/>
      <c r="Y83" s="11"/>
    </row>
    <row r="84" spans="7:25" x14ac:dyDescent="0.2">
      <c r="G84" s="42"/>
      <c r="H84" s="134"/>
      <c r="I84" s="134"/>
      <c r="J84" s="134"/>
      <c r="K84" s="42"/>
      <c r="L84" s="42"/>
      <c r="M84" s="11"/>
      <c r="N84" s="11"/>
      <c r="O84" s="11"/>
      <c r="P84" s="11"/>
      <c r="Q84" s="11"/>
      <c r="R84" s="11"/>
      <c r="S84" s="11"/>
      <c r="T84" s="11"/>
      <c r="U84" s="11"/>
      <c r="V84" s="11"/>
      <c r="W84" s="11"/>
      <c r="X84" s="11"/>
      <c r="Y84" s="11"/>
    </row>
    <row r="85" spans="7:25" x14ac:dyDescent="0.2">
      <c r="G85" s="42"/>
      <c r="H85" s="134"/>
      <c r="I85" s="134"/>
      <c r="J85" s="134"/>
      <c r="K85" s="42"/>
      <c r="L85" s="42"/>
      <c r="M85" s="11"/>
      <c r="N85" s="11"/>
      <c r="O85" s="11"/>
      <c r="P85" s="11"/>
      <c r="Q85" s="11"/>
      <c r="R85" s="11"/>
      <c r="S85" s="11"/>
      <c r="T85" s="11"/>
      <c r="U85" s="11"/>
      <c r="V85" s="11"/>
      <c r="W85" s="11"/>
      <c r="X85" s="11"/>
      <c r="Y85" s="11"/>
    </row>
    <row r="86" spans="7:25" x14ac:dyDescent="0.2">
      <c r="G86" s="42"/>
      <c r="H86" s="134"/>
      <c r="I86" s="134"/>
      <c r="J86" s="134"/>
      <c r="K86" s="42"/>
      <c r="L86" s="42"/>
      <c r="M86" s="11"/>
      <c r="N86" s="11"/>
      <c r="O86" s="11"/>
      <c r="P86" s="11"/>
      <c r="Q86" s="11"/>
      <c r="R86" s="11"/>
      <c r="S86" s="11"/>
      <c r="T86" s="11"/>
      <c r="U86" s="11"/>
      <c r="V86" s="11"/>
      <c r="W86" s="11"/>
      <c r="X86" s="11"/>
      <c r="Y86" s="11"/>
    </row>
    <row r="87" spans="7:25" x14ac:dyDescent="0.2">
      <c r="G87" s="42"/>
      <c r="H87" s="134"/>
      <c r="I87" s="134"/>
      <c r="J87" s="134"/>
      <c r="K87" s="42"/>
      <c r="L87" s="42"/>
      <c r="M87" s="11"/>
      <c r="N87" s="11"/>
      <c r="O87" s="11"/>
      <c r="P87" s="11"/>
      <c r="Q87" s="11"/>
      <c r="R87" s="11"/>
      <c r="S87" s="11"/>
      <c r="T87" s="11"/>
      <c r="U87" s="11"/>
      <c r="V87" s="11"/>
      <c r="W87" s="11"/>
      <c r="X87" s="11"/>
      <c r="Y87" s="11"/>
    </row>
    <row r="88" spans="7:25" x14ac:dyDescent="0.2">
      <c r="G88" s="42"/>
      <c r="H88" s="134"/>
      <c r="I88" s="134"/>
      <c r="J88" s="134"/>
      <c r="K88" s="42"/>
      <c r="L88" s="42"/>
      <c r="M88" s="11"/>
      <c r="N88" s="11"/>
      <c r="O88" s="11"/>
      <c r="P88" s="11"/>
      <c r="Q88" s="11"/>
      <c r="R88" s="11"/>
      <c r="S88" s="11"/>
      <c r="T88" s="11"/>
      <c r="U88" s="11"/>
      <c r="V88" s="11"/>
      <c r="W88" s="11"/>
      <c r="X88" s="11"/>
      <c r="Y88" s="11"/>
    </row>
    <row r="89" spans="7:25" x14ac:dyDescent="0.2">
      <c r="G89" s="42"/>
      <c r="H89" s="134"/>
      <c r="I89" s="134"/>
      <c r="J89" s="134"/>
      <c r="K89" s="42"/>
      <c r="L89" s="42"/>
      <c r="M89" s="11"/>
      <c r="N89" s="11"/>
      <c r="O89" s="11"/>
      <c r="P89" s="11"/>
      <c r="Q89" s="11"/>
      <c r="R89" s="11"/>
      <c r="S89" s="11"/>
      <c r="T89" s="11"/>
      <c r="U89" s="11"/>
      <c r="V89" s="11"/>
      <c r="W89" s="11"/>
      <c r="X89" s="11"/>
      <c r="Y89" s="11"/>
    </row>
    <row r="90" spans="7:25" x14ac:dyDescent="0.2">
      <c r="G90" s="42"/>
      <c r="H90" s="134"/>
      <c r="I90" s="134"/>
      <c r="J90" s="134"/>
      <c r="K90" s="42"/>
      <c r="L90" s="42"/>
      <c r="M90" s="11"/>
      <c r="N90" s="11"/>
      <c r="O90" s="11"/>
      <c r="P90" s="11"/>
      <c r="Q90" s="11"/>
      <c r="R90" s="11"/>
      <c r="S90" s="11"/>
      <c r="T90" s="11"/>
      <c r="U90" s="11"/>
      <c r="V90" s="11"/>
      <c r="W90" s="11"/>
      <c r="X90" s="11"/>
      <c r="Y90" s="11"/>
    </row>
    <row r="91" spans="7:25" x14ac:dyDescent="0.2">
      <c r="G91" s="42"/>
      <c r="H91" s="134"/>
      <c r="I91" s="134"/>
      <c r="J91" s="134"/>
      <c r="K91" s="42"/>
      <c r="L91" s="42"/>
      <c r="M91" s="11"/>
      <c r="N91" s="11"/>
      <c r="O91" s="11"/>
      <c r="P91" s="11"/>
      <c r="Q91" s="11"/>
      <c r="R91" s="11"/>
      <c r="S91" s="11"/>
      <c r="T91" s="11"/>
      <c r="U91" s="11"/>
      <c r="V91" s="11"/>
      <c r="W91" s="11"/>
      <c r="X91" s="11"/>
      <c r="Y91" s="11"/>
    </row>
    <row r="92" spans="7:25" x14ac:dyDescent="0.2">
      <c r="G92" s="42"/>
      <c r="H92" s="134"/>
      <c r="I92" s="134"/>
      <c r="J92" s="134"/>
      <c r="K92" s="42"/>
      <c r="L92" s="42"/>
      <c r="M92" s="11"/>
      <c r="N92" s="11"/>
      <c r="O92" s="11"/>
      <c r="P92" s="11"/>
      <c r="Q92" s="11"/>
      <c r="R92" s="11"/>
      <c r="S92" s="11"/>
      <c r="T92" s="11"/>
      <c r="U92" s="11"/>
      <c r="V92" s="11"/>
      <c r="W92" s="11"/>
      <c r="X92" s="11"/>
      <c r="Y92" s="11"/>
    </row>
    <row r="93" spans="7:25" x14ac:dyDescent="0.2">
      <c r="G93" s="42"/>
      <c r="H93" s="134"/>
      <c r="I93" s="134"/>
      <c r="J93" s="134"/>
      <c r="K93" s="42"/>
      <c r="L93" s="42"/>
      <c r="M93" s="11"/>
      <c r="N93" s="11"/>
      <c r="O93" s="11"/>
      <c r="P93" s="11"/>
      <c r="Q93" s="11"/>
      <c r="R93" s="11"/>
      <c r="S93" s="11"/>
      <c r="T93" s="11"/>
      <c r="U93" s="11"/>
      <c r="V93" s="11"/>
      <c r="W93" s="11"/>
      <c r="X93" s="11"/>
      <c r="Y93" s="11"/>
    </row>
    <row r="94" spans="7:25" x14ac:dyDescent="0.2">
      <c r="G94" s="42"/>
      <c r="H94" s="134"/>
      <c r="I94" s="134"/>
      <c r="J94" s="134"/>
      <c r="K94" s="42"/>
      <c r="L94" s="42"/>
      <c r="M94" s="11"/>
      <c r="N94" s="11"/>
      <c r="O94" s="11"/>
      <c r="P94" s="11"/>
      <c r="Q94" s="11"/>
      <c r="R94" s="11"/>
      <c r="S94" s="11"/>
      <c r="T94" s="11"/>
      <c r="U94" s="11"/>
      <c r="V94" s="11"/>
      <c r="W94" s="11"/>
      <c r="X94" s="11"/>
      <c r="Y94" s="11"/>
    </row>
    <row r="95" spans="7:25" x14ac:dyDescent="0.2">
      <c r="G95" s="42"/>
      <c r="H95" s="134"/>
      <c r="I95" s="134"/>
      <c r="J95" s="134"/>
      <c r="K95" s="42"/>
      <c r="L95" s="42"/>
      <c r="M95" s="11"/>
      <c r="N95" s="11"/>
      <c r="O95" s="11"/>
      <c r="P95" s="11"/>
      <c r="Q95" s="11"/>
      <c r="R95" s="11"/>
      <c r="S95" s="11"/>
      <c r="T95" s="11"/>
      <c r="U95" s="11"/>
      <c r="V95" s="11"/>
      <c r="W95" s="11"/>
      <c r="X95" s="11"/>
      <c r="Y95" s="11"/>
    </row>
    <row r="96" spans="7:25" x14ac:dyDescent="0.2">
      <c r="G96" s="42"/>
      <c r="H96" s="134"/>
      <c r="I96" s="134"/>
      <c r="J96" s="134"/>
      <c r="K96" s="42"/>
      <c r="L96" s="42"/>
      <c r="M96" s="11"/>
      <c r="N96" s="11"/>
      <c r="O96" s="11"/>
      <c r="P96" s="11"/>
      <c r="Q96" s="11"/>
      <c r="R96" s="11"/>
      <c r="S96" s="11"/>
      <c r="T96" s="11"/>
      <c r="U96" s="11"/>
      <c r="V96" s="11"/>
      <c r="W96" s="11"/>
      <c r="X96" s="11"/>
      <c r="Y96" s="11"/>
    </row>
    <row r="97" spans="7:25" x14ac:dyDescent="0.2">
      <c r="G97" s="42"/>
      <c r="H97" s="134"/>
      <c r="I97" s="134"/>
      <c r="J97" s="134"/>
      <c r="K97" s="42"/>
      <c r="L97" s="42"/>
      <c r="M97" s="11"/>
      <c r="N97" s="11"/>
      <c r="O97" s="11"/>
      <c r="P97" s="11"/>
      <c r="Q97" s="11"/>
      <c r="R97" s="11"/>
      <c r="S97" s="11"/>
      <c r="T97" s="11"/>
      <c r="U97" s="11"/>
      <c r="V97" s="11"/>
      <c r="W97" s="11"/>
      <c r="X97" s="11"/>
      <c r="Y97" s="11"/>
    </row>
    <row r="98" spans="7:25" x14ac:dyDescent="0.2">
      <c r="G98" s="42"/>
      <c r="H98" s="134"/>
      <c r="I98" s="134"/>
      <c r="J98" s="134"/>
      <c r="K98" s="42"/>
      <c r="L98" s="42"/>
      <c r="M98" s="11"/>
      <c r="N98" s="11"/>
      <c r="O98" s="11"/>
      <c r="P98" s="11"/>
      <c r="Q98" s="11"/>
      <c r="R98" s="11"/>
      <c r="S98" s="11"/>
      <c r="T98" s="11"/>
      <c r="U98" s="11"/>
      <c r="V98" s="11"/>
      <c r="W98" s="11"/>
      <c r="X98" s="11"/>
      <c r="Y98" s="11"/>
    </row>
    <row r="99" spans="7:25" x14ac:dyDescent="0.2">
      <c r="G99" s="42"/>
      <c r="H99" s="134"/>
      <c r="I99" s="134"/>
      <c r="J99" s="134"/>
      <c r="K99" s="42"/>
      <c r="L99" s="42"/>
      <c r="M99" s="11"/>
      <c r="N99" s="11"/>
      <c r="O99" s="11"/>
      <c r="P99" s="11"/>
      <c r="Q99" s="11"/>
      <c r="R99" s="11"/>
      <c r="S99" s="11"/>
      <c r="T99" s="11"/>
      <c r="U99" s="11"/>
      <c r="V99" s="11"/>
      <c r="W99" s="11"/>
      <c r="X99" s="11"/>
      <c r="Y99" s="11"/>
    </row>
    <row r="100" spans="7:25" x14ac:dyDescent="0.2">
      <c r="G100" s="42"/>
      <c r="H100" s="134"/>
      <c r="I100" s="134"/>
      <c r="J100" s="134"/>
      <c r="K100" s="42"/>
      <c r="L100" s="42"/>
      <c r="M100" s="11"/>
      <c r="N100" s="11"/>
      <c r="O100" s="11"/>
      <c r="P100" s="11"/>
      <c r="Q100" s="11"/>
      <c r="R100" s="11"/>
      <c r="S100" s="11"/>
      <c r="T100" s="11"/>
      <c r="U100" s="11"/>
      <c r="V100" s="11"/>
      <c r="W100" s="11"/>
      <c r="X100" s="11"/>
      <c r="Y100" s="11"/>
    </row>
    <row r="101" spans="7:25" x14ac:dyDescent="0.2">
      <c r="G101" s="42"/>
      <c r="H101" s="134"/>
      <c r="I101" s="134"/>
      <c r="J101" s="134"/>
      <c r="K101" s="42"/>
      <c r="L101" s="42"/>
      <c r="M101" s="11"/>
      <c r="N101" s="11"/>
      <c r="O101" s="11"/>
      <c r="P101" s="11"/>
      <c r="Q101" s="11"/>
      <c r="R101" s="11"/>
      <c r="S101" s="11"/>
      <c r="T101" s="11"/>
      <c r="U101" s="11"/>
      <c r="V101" s="11"/>
      <c r="W101" s="11"/>
      <c r="X101" s="11"/>
      <c r="Y101" s="11"/>
    </row>
    <row r="102" spans="7:25" x14ac:dyDescent="0.2">
      <c r="G102" s="42"/>
      <c r="H102" s="134"/>
      <c r="I102" s="134"/>
      <c r="J102" s="134"/>
      <c r="K102" s="42"/>
      <c r="L102" s="42"/>
      <c r="M102" s="11"/>
      <c r="N102" s="11"/>
      <c r="O102" s="11"/>
      <c r="P102" s="11"/>
      <c r="Q102" s="11"/>
      <c r="R102" s="11"/>
      <c r="S102" s="11"/>
      <c r="T102" s="11"/>
      <c r="U102" s="11"/>
      <c r="V102" s="11"/>
      <c r="W102" s="11"/>
      <c r="X102" s="11"/>
      <c r="Y102" s="11"/>
    </row>
    <row r="103" spans="7:25" x14ac:dyDescent="0.2">
      <c r="G103" s="42"/>
      <c r="H103" s="134"/>
      <c r="I103" s="134"/>
      <c r="J103" s="134"/>
      <c r="K103" s="42"/>
      <c r="L103" s="42"/>
      <c r="M103" s="11"/>
      <c r="N103" s="11"/>
      <c r="O103" s="11"/>
      <c r="P103" s="11"/>
      <c r="Q103" s="11"/>
      <c r="R103" s="11"/>
      <c r="S103" s="11"/>
      <c r="T103" s="11"/>
      <c r="U103" s="11"/>
      <c r="V103" s="11"/>
      <c r="W103" s="11"/>
      <c r="X103" s="11"/>
      <c r="Y103" s="11"/>
    </row>
    <row r="104" spans="7:25" x14ac:dyDescent="0.2">
      <c r="G104" s="42"/>
      <c r="H104" s="134"/>
      <c r="I104" s="134"/>
      <c r="J104" s="134"/>
      <c r="K104" s="42"/>
      <c r="L104" s="42"/>
      <c r="M104" s="11"/>
      <c r="N104" s="11"/>
      <c r="O104" s="11"/>
      <c r="P104" s="11"/>
      <c r="Q104" s="11"/>
      <c r="R104" s="11"/>
      <c r="S104" s="11"/>
      <c r="T104" s="11"/>
      <c r="U104" s="11"/>
      <c r="V104" s="11"/>
      <c r="W104" s="11"/>
      <c r="X104" s="11"/>
      <c r="Y104" s="11"/>
    </row>
    <row r="105" spans="7:25" x14ac:dyDescent="0.2">
      <c r="G105" s="42"/>
      <c r="H105" s="134"/>
      <c r="I105" s="134"/>
      <c r="J105" s="134"/>
      <c r="K105" s="42"/>
      <c r="L105" s="42"/>
      <c r="M105" s="11"/>
      <c r="N105" s="11"/>
      <c r="O105" s="11"/>
      <c r="P105" s="11"/>
      <c r="Q105" s="11"/>
      <c r="R105" s="11"/>
      <c r="S105" s="11"/>
      <c r="T105" s="11"/>
      <c r="U105" s="11"/>
      <c r="V105" s="11"/>
      <c r="W105" s="11"/>
      <c r="X105" s="11"/>
      <c r="Y105" s="11"/>
    </row>
    <row r="106" spans="7:25" x14ac:dyDescent="0.2">
      <c r="G106" s="42"/>
      <c r="H106" s="134"/>
      <c r="I106" s="134"/>
      <c r="J106" s="134"/>
      <c r="K106" s="42"/>
      <c r="L106" s="42"/>
      <c r="M106" s="11"/>
      <c r="N106" s="11"/>
      <c r="O106" s="11"/>
      <c r="P106" s="11"/>
      <c r="Q106" s="11"/>
      <c r="R106" s="11"/>
      <c r="S106" s="11"/>
      <c r="T106" s="11"/>
      <c r="U106" s="11"/>
      <c r="V106" s="11"/>
      <c r="W106" s="11"/>
      <c r="X106" s="11"/>
      <c r="Y106" s="11"/>
    </row>
    <row r="107" spans="7:25" x14ac:dyDescent="0.2">
      <c r="G107" s="42"/>
      <c r="H107" s="134"/>
      <c r="I107" s="134"/>
      <c r="J107" s="134"/>
      <c r="K107" s="42"/>
      <c r="L107" s="42"/>
      <c r="M107" s="11"/>
      <c r="N107" s="11"/>
      <c r="O107" s="11"/>
      <c r="P107" s="11"/>
      <c r="Q107" s="11"/>
      <c r="R107" s="11"/>
      <c r="S107" s="11"/>
      <c r="T107" s="11"/>
      <c r="U107" s="11"/>
      <c r="V107" s="11"/>
      <c r="W107" s="11"/>
      <c r="X107" s="11"/>
      <c r="Y107" s="11"/>
    </row>
    <row r="108" spans="7:25" x14ac:dyDescent="0.2">
      <c r="G108" s="42"/>
      <c r="H108" s="134"/>
      <c r="I108" s="134"/>
      <c r="J108" s="134"/>
      <c r="K108" s="42"/>
      <c r="L108" s="42"/>
      <c r="M108" s="11"/>
      <c r="N108" s="11"/>
      <c r="O108" s="11"/>
      <c r="P108" s="11"/>
      <c r="Q108" s="11"/>
      <c r="R108" s="11"/>
      <c r="S108" s="11"/>
      <c r="T108" s="11"/>
      <c r="U108" s="11"/>
      <c r="V108" s="11"/>
      <c r="W108" s="11"/>
      <c r="X108" s="11"/>
      <c r="Y108" s="11"/>
    </row>
    <row r="109" spans="7:25" x14ac:dyDescent="0.2">
      <c r="G109" s="42"/>
      <c r="H109" s="134"/>
      <c r="I109" s="134"/>
      <c r="J109" s="134"/>
      <c r="K109" s="42"/>
      <c r="L109" s="42"/>
      <c r="M109" s="11"/>
      <c r="N109" s="11"/>
      <c r="O109" s="11"/>
      <c r="P109" s="11"/>
      <c r="Q109" s="11"/>
      <c r="R109" s="11"/>
      <c r="S109" s="11"/>
      <c r="T109" s="11"/>
      <c r="U109" s="11"/>
      <c r="V109" s="11"/>
      <c r="W109" s="11"/>
      <c r="X109" s="11"/>
      <c r="Y109" s="11"/>
    </row>
    <row r="110" spans="7:25" x14ac:dyDescent="0.2">
      <c r="G110" s="42"/>
      <c r="H110" s="134"/>
      <c r="I110" s="134"/>
      <c r="J110" s="134"/>
      <c r="K110" s="42"/>
      <c r="L110" s="42"/>
      <c r="M110" s="11"/>
      <c r="N110" s="11"/>
      <c r="O110" s="11"/>
      <c r="P110" s="11"/>
      <c r="Q110" s="11"/>
      <c r="R110" s="11"/>
      <c r="S110" s="11"/>
      <c r="T110" s="11"/>
      <c r="U110" s="11"/>
      <c r="V110" s="11"/>
      <c r="W110" s="11"/>
      <c r="X110" s="11"/>
      <c r="Y110" s="11"/>
    </row>
    <row r="111" spans="7:25" x14ac:dyDescent="0.2">
      <c r="G111" s="42"/>
      <c r="H111" s="134"/>
      <c r="I111" s="134"/>
      <c r="J111" s="134"/>
      <c r="K111" s="42"/>
      <c r="L111" s="42"/>
      <c r="M111" s="11"/>
      <c r="N111" s="11"/>
      <c r="O111" s="11"/>
      <c r="P111" s="11"/>
      <c r="Q111" s="11"/>
      <c r="R111" s="11"/>
      <c r="S111" s="11"/>
      <c r="T111" s="11"/>
      <c r="U111" s="11"/>
      <c r="V111" s="11"/>
      <c r="W111" s="11"/>
      <c r="X111" s="11"/>
      <c r="Y111" s="11"/>
    </row>
    <row r="112" spans="7:25" x14ac:dyDescent="0.2">
      <c r="G112" s="42"/>
      <c r="H112" s="134"/>
      <c r="I112" s="134"/>
      <c r="J112" s="134"/>
      <c r="K112" s="42"/>
      <c r="L112" s="42"/>
      <c r="M112" s="11"/>
      <c r="N112" s="11"/>
      <c r="O112" s="11"/>
      <c r="P112" s="11"/>
      <c r="Q112" s="11"/>
      <c r="R112" s="11"/>
      <c r="S112" s="11"/>
      <c r="T112" s="11"/>
      <c r="U112" s="11"/>
      <c r="V112" s="11"/>
      <c r="W112" s="11"/>
      <c r="X112" s="11"/>
      <c r="Y112" s="11"/>
    </row>
    <row r="113" spans="7:25" x14ac:dyDescent="0.2">
      <c r="G113" s="42"/>
      <c r="H113" s="134"/>
      <c r="I113" s="134"/>
      <c r="J113" s="134"/>
      <c r="K113" s="42"/>
      <c r="L113" s="42"/>
      <c r="M113" s="11"/>
      <c r="N113" s="11"/>
      <c r="O113" s="11"/>
      <c r="P113" s="11"/>
      <c r="Q113" s="11"/>
      <c r="R113" s="11"/>
      <c r="S113" s="11"/>
      <c r="T113" s="11"/>
      <c r="U113" s="11"/>
      <c r="V113" s="11"/>
      <c r="W113" s="11"/>
      <c r="X113" s="11"/>
      <c r="Y113" s="11"/>
    </row>
    <row r="114" spans="7:25" x14ac:dyDescent="0.2">
      <c r="G114" s="42"/>
      <c r="H114" s="134"/>
      <c r="I114" s="134"/>
      <c r="J114" s="134"/>
      <c r="K114" s="42"/>
      <c r="L114" s="42"/>
      <c r="M114" s="11"/>
      <c r="N114" s="11"/>
      <c r="O114" s="11"/>
      <c r="P114" s="11"/>
      <c r="Q114" s="11"/>
      <c r="R114" s="11"/>
      <c r="S114" s="11"/>
      <c r="T114" s="11"/>
      <c r="U114" s="11"/>
      <c r="V114" s="11"/>
      <c r="W114" s="11"/>
      <c r="X114" s="11"/>
      <c r="Y114" s="11"/>
    </row>
    <row r="115" spans="7:25" x14ac:dyDescent="0.2">
      <c r="G115" s="42"/>
      <c r="H115" s="134"/>
      <c r="I115" s="134"/>
      <c r="J115" s="134"/>
      <c r="K115" s="42"/>
      <c r="L115" s="42"/>
      <c r="M115" s="11"/>
      <c r="N115" s="11"/>
      <c r="O115" s="11"/>
      <c r="P115" s="11"/>
      <c r="Q115" s="11"/>
      <c r="R115" s="11"/>
      <c r="S115" s="11"/>
      <c r="T115" s="11"/>
      <c r="U115" s="11"/>
      <c r="V115" s="11"/>
      <c r="W115" s="11"/>
      <c r="X115" s="11"/>
      <c r="Y115" s="11"/>
    </row>
    <row r="116" spans="7:25" x14ac:dyDescent="0.2">
      <c r="G116" s="42"/>
      <c r="H116" s="134"/>
      <c r="I116" s="134"/>
      <c r="J116" s="134"/>
      <c r="K116" s="42"/>
      <c r="L116" s="42"/>
      <c r="M116" s="11"/>
      <c r="N116" s="11"/>
      <c r="O116" s="11"/>
      <c r="P116" s="11"/>
      <c r="Q116" s="11"/>
      <c r="R116" s="11"/>
      <c r="S116" s="11"/>
      <c r="T116" s="11"/>
      <c r="U116" s="11"/>
      <c r="V116" s="11"/>
      <c r="W116" s="11"/>
      <c r="X116" s="11"/>
      <c r="Y116" s="11"/>
    </row>
    <row r="117" spans="7:25" x14ac:dyDescent="0.2">
      <c r="G117" s="42"/>
      <c r="H117" s="134"/>
      <c r="I117" s="134"/>
      <c r="J117" s="134"/>
      <c r="K117" s="42"/>
      <c r="L117" s="42"/>
      <c r="M117" s="11"/>
      <c r="N117" s="11"/>
      <c r="O117" s="11"/>
      <c r="P117" s="11"/>
      <c r="Q117" s="11"/>
      <c r="R117" s="11"/>
      <c r="S117" s="11"/>
      <c r="T117" s="11"/>
      <c r="U117" s="11"/>
      <c r="V117" s="11"/>
      <c r="W117" s="11"/>
      <c r="X117" s="11"/>
      <c r="Y117" s="11"/>
    </row>
    <row r="118" spans="7:25" x14ac:dyDescent="0.2">
      <c r="G118" s="42"/>
      <c r="H118" s="134"/>
      <c r="I118" s="134"/>
      <c r="J118" s="134"/>
      <c r="K118" s="42"/>
      <c r="L118" s="42"/>
      <c r="M118" s="11"/>
      <c r="N118" s="11"/>
      <c r="O118" s="11"/>
      <c r="P118" s="11"/>
      <c r="Q118" s="11"/>
      <c r="R118" s="11"/>
      <c r="S118" s="11"/>
      <c r="T118" s="11"/>
      <c r="U118" s="11"/>
      <c r="V118" s="11"/>
      <c r="W118" s="11"/>
      <c r="X118" s="11"/>
      <c r="Y118" s="11"/>
    </row>
    <row r="119" spans="7:25" x14ac:dyDescent="0.2">
      <c r="G119" s="42"/>
      <c r="H119" s="134"/>
      <c r="I119" s="134"/>
      <c r="J119" s="134"/>
      <c r="K119" s="42"/>
      <c r="L119" s="42"/>
      <c r="M119" s="11"/>
      <c r="N119" s="11"/>
      <c r="O119" s="11"/>
      <c r="P119" s="11"/>
      <c r="Q119" s="11"/>
      <c r="R119" s="11"/>
      <c r="S119" s="11"/>
      <c r="T119" s="11"/>
      <c r="U119" s="11"/>
      <c r="V119" s="11"/>
      <c r="W119" s="11"/>
      <c r="X119" s="11"/>
      <c r="Y119" s="11"/>
    </row>
    <row r="120" spans="7:25" x14ac:dyDescent="0.2">
      <c r="G120" s="42"/>
      <c r="H120" s="134"/>
      <c r="I120" s="134"/>
      <c r="J120" s="134"/>
      <c r="K120" s="42"/>
      <c r="L120" s="42"/>
      <c r="M120" s="11"/>
      <c r="N120" s="11"/>
      <c r="O120" s="11"/>
      <c r="P120" s="11"/>
      <c r="Q120" s="11"/>
      <c r="R120" s="11"/>
      <c r="S120" s="11"/>
      <c r="T120" s="11"/>
      <c r="U120" s="11"/>
      <c r="V120" s="11"/>
      <c r="W120" s="11"/>
      <c r="X120" s="11"/>
      <c r="Y120" s="11"/>
    </row>
    <row r="121" spans="7:25" x14ac:dyDescent="0.2">
      <c r="G121" s="42"/>
      <c r="H121" s="134"/>
      <c r="I121" s="134"/>
      <c r="J121" s="134"/>
      <c r="K121" s="42"/>
      <c r="L121" s="42"/>
      <c r="M121" s="11"/>
      <c r="N121" s="11"/>
      <c r="O121" s="11"/>
      <c r="P121" s="11"/>
      <c r="Q121" s="11"/>
      <c r="R121" s="11"/>
      <c r="S121" s="11"/>
      <c r="T121" s="11"/>
      <c r="U121" s="11"/>
      <c r="V121" s="11"/>
      <c r="W121" s="11"/>
      <c r="X121" s="11"/>
      <c r="Y121" s="11"/>
    </row>
    <row r="122" spans="7:25" x14ac:dyDescent="0.2">
      <c r="G122" s="42"/>
      <c r="H122" s="134"/>
      <c r="I122" s="134"/>
      <c r="J122" s="134"/>
      <c r="K122" s="42"/>
      <c r="L122" s="42"/>
      <c r="M122" s="11"/>
      <c r="N122" s="11"/>
      <c r="O122" s="11"/>
      <c r="P122" s="11"/>
      <c r="Q122" s="11"/>
      <c r="R122" s="11"/>
      <c r="S122" s="11"/>
      <c r="T122" s="11"/>
      <c r="U122" s="11"/>
      <c r="V122" s="11"/>
      <c r="W122" s="11"/>
      <c r="X122" s="11"/>
      <c r="Y122" s="11"/>
    </row>
    <row r="123" spans="7:25" x14ac:dyDescent="0.2">
      <c r="G123" s="42"/>
      <c r="H123" s="134"/>
      <c r="I123" s="134"/>
      <c r="J123" s="134"/>
      <c r="K123" s="42"/>
      <c r="L123" s="42"/>
      <c r="M123" s="11"/>
      <c r="N123" s="11"/>
      <c r="O123" s="11"/>
      <c r="P123" s="11"/>
      <c r="Q123" s="11"/>
      <c r="R123" s="11"/>
      <c r="S123" s="11"/>
      <c r="T123" s="11"/>
      <c r="U123" s="11"/>
      <c r="V123" s="11"/>
      <c r="W123" s="11"/>
      <c r="X123" s="11"/>
      <c r="Y123" s="11"/>
    </row>
    <row r="124" spans="7:25" x14ac:dyDescent="0.2">
      <c r="G124" s="42"/>
      <c r="H124" s="134"/>
      <c r="I124" s="134"/>
      <c r="J124" s="134"/>
      <c r="K124" s="42"/>
      <c r="L124" s="42"/>
      <c r="M124" s="11"/>
      <c r="N124" s="11"/>
      <c r="O124" s="11"/>
      <c r="P124" s="11"/>
      <c r="Q124" s="11"/>
      <c r="R124" s="11"/>
      <c r="S124" s="11"/>
      <c r="T124" s="11"/>
      <c r="U124" s="11"/>
      <c r="V124" s="11"/>
      <c r="W124" s="11"/>
      <c r="X124" s="11"/>
      <c r="Y124" s="11"/>
    </row>
    <row r="125" spans="7:25" x14ac:dyDescent="0.2">
      <c r="G125" s="42"/>
      <c r="H125" s="134"/>
      <c r="I125" s="134"/>
      <c r="J125" s="134"/>
      <c r="K125" s="42"/>
      <c r="L125" s="42"/>
      <c r="M125" s="11"/>
      <c r="N125" s="11"/>
      <c r="O125" s="11"/>
      <c r="P125" s="11"/>
      <c r="Q125" s="11"/>
      <c r="R125" s="11"/>
      <c r="S125" s="11"/>
      <c r="T125" s="11"/>
      <c r="U125" s="11"/>
      <c r="V125" s="11"/>
      <c r="W125" s="11"/>
      <c r="X125" s="11"/>
      <c r="Y125" s="11"/>
    </row>
    <row r="126" spans="7:25" x14ac:dyDescent="0.2">
      <c r="G126" s="42"/>
      <c r="H126" s="134"/>
      <c r="I126" s="134"/>
      <c r="J126" s="134"/>
      <c r="K126" s="42"/>
      <c r="L126" s="42"/>
      <c r="M126" s="11"/>
      <c r="N126" s="11"/>
      <c r="O126" s="11"/>
      <c r="P126" s="11"/>
      <c r="Q126" s="11"/>
      <c r="R126" s="11"/>
      <c r="S126" s="11"/>
      <c r="T126" s="11"/>
      <c r="U126" s="11"/>
      <c r="V126" s="11"/>
      <c r="W126" s="11"/>
      <c r="X126" s="11"/>
      <c r="Y126" s="11"/>
    </row>
    <row r="127" spans="7:25" x14ac:dyDescent="0.2">
      <c r="G127" s="42"/>
      <c r="H127" s="134"/>
      <c r="I127" s="134"/>
      <c r="J127" s="134"/>
      <c r="K127" s="42"/>
      <c r="L127" s="42"/>
      <c r="M127" s="11"/>
      <c r="N127" s="11"/>
      <c r="O127" s="11"/>
      <c r="P127" s="11"/>
      <c r="Q127" s="11"/>
      <c r="R127" s="11"/>
      <c r="S127" s="11"/>
      <c r="T127" s="11"/>
      <c r="U127" s="11"/>
      <c r="V127" s="11"/>
      <c r="W127" s="11"/>
      <c r="X127" s="11"/>
      <c r="Y127" s="11"/>
    </row>
    <row r="128" spans="7:25" x14ac:dyDescent="0.2">
      <c r="G128" s="42"/>
      <c r="H128" s="134"/>
      <c r="I128" s="134"/>
      <c r="J128" s="134"/>
      <c r="K128" s="42"/>
      <c r="L128" s="42"/>
      <c r="M128" s="11"/>
      <c r="N128" s="11"/>
      <c r="O128" s="11"/>
      <c r="P128" s="11"/>
      <c r="Q128" s="11"/>
      <c r="R128" s="11"/>
      <c r="S128" s="11"/>
      <c r="T128" s="11"/>
      <c r="U128" s="11"/>
      <c r="V128" s="11"/>
      <c r="W128" s="11"/>
      <c r="X128" s="11"/>
      <c r="Y128" s="11"/>
    </row>
    <row r="129" spans="7:25" x14ac:dyDescent="0.2">
      <c r="G129" s="42"/>
      <c r="H129" s="134"/>
      <c r="I129" s="134"/>
      <c r="J129" s="134"/>
      <c r="K129" s="42"/>
      <c r="L129" s="42"/>
      <c r="M129" s="11"/>
      <c r="N129" s="11"/>
      <c r="O129" s="11"/>
      <c r="P129" s="11"/>
      <c r="Q129" s="11"/>
      <c r="R129" s="11"/>
      <c r="S129" s="11"/>
      <c r="T129" s="11"/>
      <c r="U129" s="11"/>
      <c r="V129" s="11"/>
      <c r="W129" s="11"/>
      <c r="X129" s="11"/>
      <c r="Y129" s="11"/>
    </row>
    <row r="130" spans="7:25" x14ac:dyDescent="0.2">
      <c r="G130" s="42"/>
      <c r="H130" s="134"/>
      <c r="I130" s="134"/>
      <c r="J130" s="134"/>
      <c r="K130" s="42"/>
      <c r="L130" s="42"/>
      <c r="M130" s="11"/>
      <c r="N130" s="11"/>
      <c r="O130" s="11"/>
      <c r="P130" s="11"/>
      <c r="Q130" s="11"/>
      <c r="R130" s="11"/>
      <c r="S130" s="11"/>
      <c r="T130" s="11"/>
      <c r="U130" s="11"/>
      <c r="V130" s="11"/>
      <c r="W130" s="11"/>
      <c r="X130" s="11"/>
      <c r="Y130" s="11"/>
    </row>
    <row r="131" spans="7:25" x14ac:dyDescent="0.2">
      <c r="G131" s="42"/>
      <c r="H131" s="134"/>
      <c r="I131" s="134"/>
      <c r="J131" s="134"/>
      <c r="K131" s="42"/>
      <c r="L131" s="42"/>
      <c r="M131" s="11"/>
      <c r="N131" s="11"/>
      <c r="O131" s="11"/>
      <c r="P131" s="11"/>
      <c r="Q131" s="11"/>
      <c r="R131" s="11"/>
      <c r="S131" s="11"/>
      <c r="T131" s="11"/>
      <c r="U131" s="11"/>
      <c r="V131" s="11"/>
      <c r="W131" s="11"/>
      <c r="X131" s="11"/>
      <c r="Y131" s="11"/>
    </row>
    <row r="132" spans="7:25" x14ac:dyDescent="0.2">
      <c r="G132" s="42"/>
      <c r="H132" s="134"/>
      <c r="I132" s="134"/>
      <c r="J132" s="134"/>
      <c r="K132" s="42"/>
      <c r="L132" s="42"/>
      <c r="M132" s="11"/>
      <c r="N132" s="11"/>
      <c r="O132" s="11"/>
      <c r="P132" s="11"/>
      <c r="Q132" s="11"/>
      <c r="R132" s="11"/>
      <c r="S132" s="11"/>
      <c r="T132" s="11"/>
      <c r="U132" s="11"/>
      <c r="V132" s="11"/>
      <c r="W132" s="11"/>
      <c r="X132" s="11"/>
      <c r="Y132" s="11"/>
    </row>
    <row r="133" spans="7:25" x14ac:dyDescent="0.2">
      <c r="G133" s="42"/>
      <c r="H133" s="134"/>
      <c r="I133" s="134"/>
      <c r="J133" s="134"/>
      <c r="K133" s="42"/>
      <c r="L133" s="42"/>
      <c r="M133" s="11"/>
      <c r="N133" s="11"/>
      <c r="O133" s="11"/>
      <c r="P133" s="11"/>
      <c r="Q133" s="11"/>
      <c r="R133" s="11"/>
      <c r="S133" s="11"/>
      <c r="T133" s="11"/>
      <c r="U133" s="11"/>
      <c r="V133" s="11"/>
      <c r="W133" s="11"/>
      <c r="X133" s="11"/>
      <c r="Y133" s="11"/>
    </row>
    <row r="134" spans="7:25" x14ac:dyDescent="0.2">
      <c r="G134" s="42"/>
      <c r="H134" s="134"/>
      <c r="I134" s="134"/>
      <c r="J134" s="134"/>
      <c r="K134" s="42"/>
      <c r="L134" s="42"/>
      <c r="M134" s="11"/>
      <c r="N134" s="11"/>
      <c r="O134" s="11"/>
      <c r="P134" s="11"/>
      <c r="Q134" s="11"/>
      <c r="R134" s="11"/>
      <c r="S134" s="11"/>
      <c r="T134" s="11"/>
      <c r="U134" s="11"/>
      <c r="V134" s="11"/>
      <c r="W134" s="11"/>
      <c r="X134" s="11"/>
      <c r="Y134" s="11"/>
    </row>
    <row r="135" spans="7:25" x14ac:dyDescent="0.2">
      <c r="G135" s="42"/>
      <c r="H135" s="134"/>
      <c r="I135" s="134"/>
      <c r="J135" s="134"/>
      <c r="K135" s="42"/>
      <c r="L135" s="42"/>
      <c r="M135" s="11"/>
      <c r="N135" s="11"/>
      <c r="O135" s="11"/>
      <c r="P135" s="11"/>
      <c r="Q135" s="11"/>
      <c r="R135" s="11"/>
      <c r="S135" s="11"/>
      <c r="T135" s="11"/>
      <c r="U135" s="11"/>
      <c r="V135" s="11"/>
      <c r="W135" s="11"/>
      <c r="X135" s="11"/>
      <c r="Y135" s="11"/>
    </row>
    <row r="136" spans="7:25" x14ac:dyDescent="0.2">
      <c r="G136" s="42"/>
      <c r="H136" s="134"/>
      <c r="I136" s="134"/>
      <c r="J136" s="134"/>
      <c r="K136" s="42"/>
      <c r="L136" s="42"/>
      <c r="M136" s="11"/>
      <c r="N136" s="11"/>
      <c r="O136" s="11"/>
      <c r="P136" s="11"/>
      <c r="Q136" s="11"/>
      <c r="R136" s="11"/>
      <c r="S136" s="11"/>
      <c r="T136" s="11"/>
      <c r="U136" s="11"/>
      <c r="V136" s="11"/>
      <c r="W136" s="11"/>
      <c r="X136" s="11"/>
      <c r="Y136" s="11"/>
    </row>
    <row r="137" spans="7:25" x14ac:dyDescent="0.2">
      <c r="G137" s="42"/>
      <c r="H137" s="134"/>
      <c r="I137" s="134"/>
      <c r="J137" s="134"/>
      <c r="K137" s="42"/>
      <c r="L137" s="42"/>
      <c r="M137" s="11"/>
      <c r="N137" s="11"/>
      <c r="O137" s="11"/>
      <c r="P137" s="11"/>
      <c r="Q137" s="11"/>
      <c r="R137" s="11"/>
      <c r="S137" s="11"/>
      <c r="T137" s="11"/>
      <c r="U137" s="11"/>
      <c r="V137" s="11"/>
      <c r="W137" s="11"/>
      <c r="X137" s="11"/>
      <c r="Y137" s="11"/>
    </row>
    <row r="138" spans="7:25" x14ac:dyDescent="0.2">
      <c r="G138" s="42"/>
      <c r="H138" s="134"/>
      <c r="I138" s="134"/>
      <c r="J138" s="134"/>
      <c r="K138" s="42"/>
      <c r="L138" s="42"/>
      <c r="M138" s="11"/>
      <c r="N138" s="11"/>
      <c r="O138" s="11"/>
      <c r="P138" s="11"/>
      <c r="Q138" s="11"/>
      <c r="R138" s="11"/>
      <c r="S138" s="11"/>
      <c r="T138" s="11"/>
      <c r="U138" s="11"/>
      <c r="V138" s="11"/>
      <c r="W138" s="11"/>
      <c r="X138" s="11"/>
      <c r="Y138" s="11"/>
    </row>
    <row r="139" spans="7:25" x14ac:dyDescent="0.2">
      <c r="G139" s="42"/>
      <c r="H139" s="134"/>
      <c r="I139" s="134"/>
      <c r="J139" s="134"/>
      <c r="K139" s="42"/>
      <c r="L139" s="42"/>
      <c r="M139" s="11"/>
      <c r="N139" s="11"/>
      <c r="O139" s="11"/>
      <c r="P139" s="11"/>
      <c r="Q139" s="11"/>
      <c r="R139" s="11"/>
      <c r="S139" s="11"/>
      <c r="T139" s="11"/>
      <c r="U139" s="11"/>
      <c r="V139" s="11"/>
      <c r="W139" s="11"/>
      <c r="X139" s="11"/>
      <c r="Y139" s="11"/>
    </row>
    <row r="140" spans="7:25" x14ac:dyDescent="0.2">
      <c r="G140" s="42"/>
      <c r="H140" s="134"/>
      <c r="I140" s="134"/>
      <c r="J140" s="134"/>
      <c r="K140" s="42"/>
      <c r="L140" s="42"/>
      <c r="M140" s="11"/>
      <c r="N140" s="11"/>
      <c r="O140" s="11"/>
      <c r="P140" s="11"/>
      <c r="Q140" s="11"/>
      <c r="R140" s="11"/>
      <c r="S140" s="11"/>
      <c r="T140" s="11"/>
      <c r="U140" s="11"/>
      <c r="V140" s="11"/>
      <c r="W140" s="11"/>
      <c r="X140" s="11"/>
      <c r="Y140" s="11"/>
    </row>
    <row r="141" spans="7:25" x14ac:dyDescent="0.2">
      <c r="G141" s="42"/>
      <c r="H141" s="134"/>
      <c r="I141" s="134"/>
      <c r="J141" s="134"/>
      <c r="K141" s="42"/>
      <c r="L141" s="42"/>
      <c r="M141" s="11"/>
      <c r="N141" s="11"/>
      <c r="O141" s="11"/>
      <c r="P141" s="11"/>
      <c r="Q141" s="11"/>
      <c r="R141" s="11"/>
      <c r="S141" s="11"/>
      <c r="T141" s="11"/>
      <c r="U141" s="11"/>
      <c r="V141" s="11"/>
      <c r="W141" s="11"/>
      <c r="X141" s="11"/>
      <c r="Y141" s="11"/>
    </row>
    <row r="142" spans="7:25" x14ac:dyDescent="0.2">
      <c r="G142" s="42"/>
      <c r="H142" s="134"/>
      <c r="I142" s="134"/>
      <c r="J142" s="134"/>
      <c r="K142" s="42"/>
      <c r="L142" s="42"/>
      <c r="M142" s="11"/>
      <c r="N142" s="11"/>
      <c r="O142" s="11"/>
      <c r="P142" s="11"/>
      <c r="Q142" s="11"/>
      <c r="R142" s="11"/>
      <c r="S142" s="11"/>
      <c r="T142" s="11"/>
      <c r="U142" s="11"/>
      <c r="V142" s="11"/>
      <c r="W142" s="11"/>
      <c r="X142" s="11"/>
      <c r="Y142" s="11"/>
    </row>
    <row r="143" spans="7:25" x14ac:dyDescent="0.2">
      <c r="G143" s="42"/>
      <c r="H143" s="134"/>
      <c r="I143" s="134"/>
      <c r="J143" s="134"/>
      <c r="K143" s="42"/>
      <c r="L143" s="42"/>
      <c r="M143" s="11"/>
      <c r="N143" s="11"/>
      <c r="O143" s="11"/>
      <c r="P143" s="11"/>
      <c r="Q143" s="11"/>
      <c r="R143" s="11"/>
      <c r="S143" s="11"/>
      <c r="T143" s="11"/>
      <c r="U143" s="11"/>
      <c r="V143" s="11"/>
      <c r="W143" s="11"/>
      <c r="X143" s="11"/>
      <c r="Y143" s="11"/>
    </row>
    <row r="144" spans="7:25" x14ac:dyDescent="0.2">
      <c r="G144" s="42"/>
      <c r="H144" s="134"/>
      <c r="I144" s="134"/>
      <c r="J144" s="134"/>
      <c r="K144" s="42"/>
      <c r="L144" s="42"/>
      <c r="M144" s="11"/>
      <c r="N144" s="11"/>
      <c r="O144" s="11"/>
      <c r="P144" s="11"/>
      <c r="Q144" s="11"/>
      <c r="R144" s="11"/>
      <c r="S144" s="11"/>
      <c r="T144" s="11"/>
      <c r="U144" s="11"/>
      <c r="V144" s="11"/>
      <c r="W144" s="11"/>
      <c r="X144" s="11"/>
      <c r="Y144" s="11"/>
    </row>
    <row r="145" spans="7:25" x14ac:dyDescent="0.2">
      <c r="G145" s="42"/>
      <c r="H145" s="134"/>
      <c r="I145" s="134"/>
      <c r="J145" s="134"/>
      <c r="K145" s="42"/>
      <c r="L145" s="42"/>
      <c r="M145" s="11"/>
      <c r="N145" s="11"/>
      <c r="O145" s="11"/>
      <c r="P145" s="11"/>
      <c r="Q145" s="11"/>
      <c r="R145" s="11"/>
      <c r="S145" s="11"/>
      <c r="T145" s="11"/>
      <c r="U145" s="11"/>
      <c r="V145" s="11"/>
      <c r="W145" s="11"/>
      <c r="X145" s="11"/>
      <c r="Y145" s="11"/>
    </row>
    <row r="146" spans="7:25" x14ac:dyDescent="0.2">
      <c r="G146" s="42"/>
      <c r="H146" s="134"/>
      <c r="I146" s="134"/>
      <c r="J146" s="134"/>
      <c r="K146" s="42"/>
      <c r="L146" s="42"/>
      <c r="M146" s="11"/>
      <c r="N146" s="11"/>
      <c r="O146" s="11"/>
      <c r="P146" s="11"/>
      <c r="Q146" s="11"/>
      <c r="R146" s="11"/>
      <c r="S146" s="11"/>
      <c r="T146" s="11"/>
      <c r="U146" s="11"/>
      <c r="V146" s="11"/>
      <c r="W146" s="11"/>
      <c r="X146" s="11"/>
      <c r="Y146" s="11"/>
    </row>
    <row r="147" spans="7:25" x14ac:dyDescent="0.2">
      <c r="G147" s="42"/>
      <c r="H147" s="134"/>
      <c r="I147" s="134"/>
      <c r="J147" s="134"/>
      <c r="K147" s="42"/>
      <c r="L147" s="42"/>
      <c r="M147" s="11"/>
      <c r="N147" s="11"/>
      <c r="O147" s="11"/>
      <c r="P147" s="11"/>
      <c r="Q147" s="11"/>
      <c r="R147" s="11"/>
      <c r="S147" s="11"/>
      <c r="T147" s="11"/>
      <c r="U147" s="11"/>
      <c r="V147" s="11"/>
      <c r="W147" s="11"/>
      <c r="X147" s="11"/>
      <c r="Y147" s="11"/>
    </row>
    <row r="148" spans="7:25" x14ac:dyDescent="0.2">
      <c r="G148" s="42"/>
      <c r="H148" s="134"/>
      <c r="I148" s="134"/>
      <c r="J148" s="134"/>
      <c r="K148" s="42"/>
      <c r="L148" s="42"/>
      <c r="M148" s="11"/>
      <c r="N148" s="11"/>
      <c r="O148" s="11"/>
      <c r="P148" s="11"/>
      <c r="Q148" s="11"/>
      <c r="R148" s="11"/>
      <c r="S148" s="11"/>
      <c r="T148" s="11"/>
      <c r="U148" s="11"/>
      <c r="V148" s="11"/>
      <c r="W148" s="11"/>
      <c r="X148" s="11"/>
      <c r="Y148" s="11"/>
    </row>
    <row r="149" spans="7:25" x14ac:dyDescent="0.2">
      <c r="G149" s="42"/>
      <c r="H149" s="134"/>
      <c r="I149" s="134"/>
      <c r="J149" s="134"/>
      <c r="K149" s="42"/>
      <c r="L149" s="42"/>
      <c r="M149" s="11"/>
      <c r="N149" s="11"/>
      <c r="O149" s="11"/>
      <c r="P149" s="11"/>
      <c r="Q149" s="11"/>
      <c r="R149" s="11"/>
      <c r="S149" s="11"/>
      <c r="T149" s="11"/>
      <c r="U149" s="11"/>
      <c r="V149" s="11"/>
      <c r="W149" s="11"/>
      <c r="X149" s="11"/>
      <c r="Y149" s="11"/>
    </row>
    <row r="150" spans="7:25" x14ac:dyDescent="0.2">
      <c r="G150" s="42"/>
      <c r="H150" s="134"/>
      <c r="I150" s="134"/>
      <c r="J150" s="134"/>
      <c r="K150" s="42"/>
      <c r="L150" s="42"/>
      <c r="M150" s="11"/>
      <c r="N150" s="11"/>
      <c r="O150" s="11"/>
      <c r="P150" s="11"/>
      <c r="Q150" s="11"/>
      <c r="R150" s="11"/>
      <c r="S150" s="11"/>
      <c r="T150" s="11"/>
      <c r="U150" s="11"/>
      <c r="V150" s="11"/>
      <c r="W150" s="11"/>
      <c r="X150" s="11"/>
      <c r="Y150" s="11"/>
    </row>
    <row r="151" spans="7:25" x14ac:dyDescent="0.2">
      <c r="G151" s="42"/>
      <c r="H151" s="134"/>
      <c r="I151" s="134"/>
      <c r="J151" s="134"/>
      <c r="K151" s="42"/>
      <c r="L151" s="42"/>
      <c r="M151" s="11"/>
      <c r="N151" s="11"/>
      <c r="O151" s="11"/>
      <c r="P151" s="11"/>
      <c r="Q151" s="11"/>
      <c r="R151" s="11"/>
      <c r="S151" s="11"/>
      <c r="T151" s="11"/>
      <c r="U151" s="11"/>
      <c r="V151" s="11"/>
      <c r="W151" s="11"/>
      <c r="X151" s="11"/>
      <c r="Y151" s="11"/>
    </row>
    <row r="152" spans="7:25" x14ac:dyDescent="0.2">
      <c r="G152" s="42"/>
      <c r="H152" s="134"/>
      <c r="I152" s="134"/>
      <c r="J152" s="134"/>
      <c r="K152" s="42"/>
      <c r="L152" s="42"/>
      <c r="M152" s="11"/>
      <c r="N152" s="11"/>
      <c r="O152" s="11"/>
      <c r="P152" s="11"/>
      <c r="Q152" s="11"/>
      <c r="R152" s="11"/>
      <c r="S152" s="11"/>
      <c r="T152" s="11"/>
      <c r="U152" s="11"/>
      <c r="V152" s="11"/>
      <c r="W152" s="11"/>
      <c r="X152" s="11"/>
      <c r="Y152" s="11"/>
    </row>
    <row r="153" spans="7:25" x14ac:dyDescent="0.2">
      <c r="G153" s="42"/>
      <c r="H153" s="134"/>
      <c r="I153" s="134"/>
      <c r="J153" s="134"/>
      <c r="K153" s="42"/>
      <c r="L153" s="42"/>
      <c r="M153" s="11"/>
      <c r="N153" s="11"/>
      <c r="O153" s="11"/>
      <c r="P153" s="11"/>
      <c r="Q153" s="11"/>
      <c r="R153" s="11"/>
      <c r="S153" s="11"/>
      <c r="T153" s="11"/>
      <c r="U153" s="11"/>
      <c r="V153" s="11"/>
      <c r="W153" s="11"/>
      <c r="X153" s="11"/>
      <c r="Y153" s="11"/>
    </row>
    <row r="154" spans="7:25" x14ac:dyDescent="0.2">
      <c r="G154" s="42"/>
      <c r="H154" s="134"/>
      <c r="I154" s="134"/>
      <c r="J154" s="134"/>
      <c r="K154" s="42"/>
      <c r="L154" s="42"/>
      <c r="M154" s="11"/>
      <c r="N154" s="11"/>
      <c r="O154" s="11"/>
      <c r="P154" s="11"/>
      <c r="Q154" s="11"/>
      <c r="R154" s="11"/>
      <c r="S154" s="11"/>
      <c r="T154" s="11"/>
      <c r="U154" s="11"/>
      <c r="V154" s="11"/>
      <c r="W154" s="11"/>
      <c r="X154" s="11"/>
      <c r="Y154" s="11"/>
    </row>
    <row r="155" spans="7:25" x14ac:dyDescent="0.2">
      <c r="G155" s="42"/>
      <c r="H155" s="134"/>
      <c r="I155" s="134"/>
      <c r="J155" s="134"/>
      <c r="K155" s="42"/>
      <c r="L155" s="42"/>
      <c r="M155" s="11"/>
      <c r="N155" s="11"/>
      <c r="O155" s="11"/>
      <c r="P155" s="11"/>
      <c r="Q155" s="11"/>
      <c r="R155" s="11"/>
      <c r="S155" s="11"/>
      <c r="T155" s="11"/>
      <c r="U155" s="11"/>
      <c r="V155" s="11"/>
      <c r="W155" s="11"/>
      <c r="X155" s="11"/>
      <c r="Y155" s="11"/>
    </row>
    <row r="156" spans="7:25" x14ac:dyDescent="0.2">
      <c r="G156" s="42"/>
      <c r="H156" s="134"/>
      <c r="I156" s="134"/>
      <c r="J156" s="134"/>
      <c r="K156" s="42"/>
      <c r="L156" s="42"/>
      <c r="M156" s="11"/>
      <c r="N156" s="11"/>
      <c r="O156" s="11"/>
      <c r="P156" s="11"/>
      <c r="Q156" s="11"/>
      <c r="R156" s="11"/>
      <c r="S156" s="11"/>
      <c r="T156" s="11"/>
      <c r="U156" s="11"/>
      <c r="V156" s="11"/>
      <c r="W156" s="11"/>
      <c r="X156" s="11"/>
      <c r="Y156" s="11"/>
    </row>
    <row r="157" spans="7:25" x14ac:dyDescent="0.2">
      <c r="G157" s="42"/>
      <c r="H157" s="134"/>
      <c r="I157" s="134"/>
      <c r="J157" s="134"/>
      <c r="K157" s="42"/>
      <c r="L157" s="42"/>
      <c r="M157" s="11"/>
      <c r="N157" s="11"/>
      <c r="O157" s="11"/>
      <c r="P157" s="11"/>
      <c r="Q157" s="11"/>
      <c r="R157" s="11"/>
      <c r="S157" s="11"/>
      <c r="T157" s="11"/>
      <c r="U157" s="11"/>
      <c r="V157" s="11"/>
      <c r="W157" s="11"/>
      <c r="X157" s="11"/>
      <c r="Y157" s="11"/>
    </row>
    <row r="158" spans="7:25" x14ac:dyDescent="0.2">
      <c r="G158" s="42"/>
      <c r="H158" s="134"/>
      <c r="I158" s="134"/>
      <c r="J158" s="134"/>
      <c r="K158" s="42"/>
      <c r="L158" s="42"/>
      <c r="M158" s="11"/>
      <c r="N158" s="11"/>
      <c r="O158" s="11"/>
      <c r="P158" s="11"/>
      <c r="Q158" s="11"/>
      <c r="R158" s="11"/>
      <c r="S158" s="11"/>
      <c r="T158" s="11"/>
      <c r="U158" s="11"/>
      <c r="V158" s="11"/>
      <c r="W158" s="11"/>
      <c r="X158" s="11"/>
      <c r="Y158" s="11"/>
    </row>
    <row r="159" spans="7:25" x14ac:dyDescent="0.2">
      <c r="G159" s="42"/>
      <c r="H159" s="134"/>
      <c r="I159" s="134"/>
      <c r="J159" s="134"/>
      <c r="K159" s="42"/>
      <c r="L159" s="42"/>
      <c r="M159" s="11"/>
      <c r="N159" s="11"/>
      <c r="O159" s="11"/>
      <c r="P159" s="11"/>
      <c r="Q159" s="11"/>
      <c r="R159" s="11"/>
      <c r="S159" s="11"/>
      <c r="T159" s="11"/>
      <c r="U159" s="11"/>
      <c r="V159" s="11"/>
      <c r="W159" s="11"/>
      <c r="X159" s="11"/>
      <c r="Y159" s="11"/>
    </row>
    <row r="160" spans="7:25" x14ac:dyDescent="0.2">
      <c r="G160" s="42"/>
      <c r="H160" s="134"/>
      <c r="I160" s="134"/>
      <c r="J160" s="134"/>
      <c r="K160" s="42"/>
      <c r="L160" s="42"/>
      <c r="M160" s="11"/>
      <c r="N160" s="11"/>
      <c r="O160" s="11"/>
      <c r="P160" s="11"/>
      <c r="Q160" s="11"/>
      <c r="R160" s="11"/>
      <c r="S160" s="11"/>
      <c r="T160" s="11"/>
      <c r="U160" s="11"/>
      <c r="V160" s="11"/>
      <c r="W160" s="11"/>
      <c r="X160" s="11"/>
      <c r="Y160" s="11"/>
    </row>
    <row r="161" spans="7:25" x14ac:dyDescent="0.2">
      <c r="G161" s="42"/>
      <c r="H161" s="134"/>
      <c r="I161" s="134"/>
      <c r="J161" s="134"/>
      <c r="K161" s="42"/>
      <c r="L161" s="42"/>
      <c r="M161" s="11"/>
      <c r="N161" s="11"/>
      <c r="O161" s="11"/>
      <c r="P161" s="11"/>
      <c r="Q161" s="11"/>
      <c r="R161" s="11"/>
      <c r="S161" s="11"/>
      <c r="T161" s="11"/>
      <c r="U161" s="11"/>
      <c r="V161" s="11"/>
      <c r="W161" s="11"/>
      <c r="X161" s="11"/>
      <c r="Y161" s="11"/>
    </row>
    <row r="162" spans="7:25" x14ac:dyDescent="0.2">
      <c r="G162" s="42"/>
      <c r="H162" s="134"/>
      <c r="I162" s="134"/>
      <c r="J162" s="134"/>
      <c r="K162" s="42"/>
      <c r="L162" s="42"/>
      <c r="M162" s="11"/>
      <c r="N162" s="11"/>
      <c r="O162" s="11"/>
      <c r="P162" s="11"/>
      <c r="Q162" s="11"/>
      <c r="R162" s="11"/>
      <c r="S162" s="11"/>
      <c r="T162" s="11"/>
      <c r="U162" s="11"/>
      <c r="V162" s="11"/>
      <c r="W162" s="11"/>
      <c r="X162" s="11"/>
      <c r="Y162" s="11"/>
    </row>
    <row r="163" spans="7:25" x14ac:dyDescent="0.2">
      <c r="G163" s="42"/>
      <c r="H163" s="134"/>
      <c r="I163" s="134"/>
      <c r="J163" s="134"/>
      <c r="K163" s="42"/>
      <c r="L163" s="42"/>
      <c r="M163" s="11"/>
      <c r="N163" s="11"/>
      <c r="O163" s="11"/>
      <c r="P163" s="11"/>
      <c r="Q163" s="11"/>
      <c r="R163" s="11"/>
      <c r="S163" s="11"/>
      <c r="T163" s="11"/>
      <c r="U163" s="11"/>
      <c r="V163" s="11"/>
      <c r="W163" s="11"/>
      <c r="X163" s="11"/>
      <c r="Y163" s="11"/>
    </row>
    <row r="164" spans="7:25" x14ac:dyDescent="0.2">
      <c r="G164" s="42"/>
      <c r="H164" s="134"/>
      <c r="I164" s="134"/>
      <c r="J164" s="134"/>
      <c r="K164" s="42"/>
      <c r="L164" s="42"/>
      <c r="M164" s="11"/>
      <c r="N164" s="11"/>
      <c r="O164" s="11"/>
      <c r="P164" s="11"/>
      <c r="Q164" s="11"/>
      <c r="R164" s="11"/>
      <c r="S164" s="11"/>
      <c r="T164" s="11"/>
      <c r="U164" s="11"/>
      <c r="V164" s="11"/>
      <c r="W164" s="11"/>
      <c r="X164" s="11"/>
      <c r="Y164" s="11"/>
    </row>
    <row r="165" spans="7:25" x14ac:dyDescent="0.2">
      <c r="G165" s="42"/>
      <c r="H165" s="134"/>
      <c r="I165" s="134"/>
      <c r="J165" s="134"/>
      <c r="K165" s="42"/>
      <c r="L165" s="42"/>
      <c r="M165" s="11"/>
      <c r="N165" s="11"/>
      <c r="O165" s="11"/>
      <c r="P165" s="11"/>
      <c r="Q165" s="11"/>
      <c r="R165" s="11"/>
      <c r="S165" s="11"/>
      <c r="T165" s="11"/>
      <c r="U165" s="11"/>
      <c r="V165" s="11"/>
      <c r="W165" s="11"/>
      <c r="X165" s="11"/>
      <c r="Y165" s="11"/>
    </row>
    <row r="166" spans="7:25" x14ac:dyDescent="0.2">
      <c r="G166" s="42"/>
      <c r="H166" s="134"/>
      <c r="I166" s="134"/>
      <c r="J166" s="134"/>
      <c r="K166" s="42"/>
      <c r="L166" s="42"/>
      <c r="M166" s="11"/>
      <c r="N166" s="11"/>
      <c r="O166" s="11"/>
      <c r="P166" s="11"/>
      <c r="Q166" s="11"/>
      <c r="R166" s="11"/>
      <c r="S166" s="11"/>
      <c r="T166" s="11"/>
      <c r="U166" s="11"/>
      <c r="V166" s="11"/>
      <c r="W166" s="11"/>
      <c r="X166" s="11"/>
      <c r="Y166" s="11"/>
    </row>
    <row r="167" spans="7:25" x14ac:dyDescent="0.2">
      <c r="G167" s="42"/>
      <c r="H167" s="134"/>
      <c r="I167" s="134"/>
      <c r="J167" s="134"/>
      <c r="K167" s="42"/>
      <c r="L167" s="42"/>
      <c r="M167" s="11"/>
      <c r="N167" s="11"/>
      <c r="O167" s="11"/>
      <c r="P167" s="11"/>
      <c r="Q167" s="11"/>
      <c r="R167" s="11"/>
      <c r="S167" s="11"/>
      <c r="T167" s="11"/>
      <c r="U167" s="11"/>
      <c r="V167" s="11"/>
      <c r="W167" s="11"/>
      <c r="X167" s="11"/>
      <c r="Y167" s="11"/>
    </row>
    <row r="168" spans="7:25" x14ac:dyDescent="0.2">
      <c r="G168" s="42"/>
      <c r="H168" s="134"/>
      <c r="I168" s="134"/>
      <c r="J168" s="134"/>
      <c r="K168" s="42"/>
      <c r="L168" s="42"/>
      <c r="M168" s="11"/>
      <c r="N168" s="11"/>
      <c r="O168" s="11"/>
      <c r="P168" s="11"/>
      <c r="Q168" s="11"/>
      <c r="R168" s="11"/>
      <c r="S168" s="11"/>
      <c r="T168" s="11"/>
      <c r="U168" s="11"/>
      <c r="V168" s="11"/>
      <c r="W168" s="11"/>
      <c r="X168" s="11"/>
      <c r="Y168" s="11"/>
    </row>
    <row r="169" spans="7:25" x14ac:dyDescent="0.2">
      <c r="G169" s="42"/>
      <c r="H169" s="134"/>
      <c r="I169" s="134"/>
      <c r="J169" s="134"/>
      <c r="K169" s="42"/>
      <c r="L169" s="42"/>
      <c r="M169" s="11"/>
      <c r="N169" s="11"/>
      <c r="O169" s="11"/>
      <c r="P169" s="11"/>
      <c r="Q169" s="11"/>
      <c r="R169" s="11"/>
      <c r="S169" s="11"/>
      <c r="T169" s="11"/>
      <c r="U169" s="11"/>
      <c r="V169" s="11"/>
      <c r="W169" s="11"/>
      <c r="X169" s="11"/>
      <c r="Y169" s="11"/>
    </row>
    <row r="170" spans="7:25" x14ac:dyDescent="0.2">
      <c r="G170" s="42"/>
      <c r="H170" s="134"/>
      <c r="I170" s="134"/>
      <c r="J170" s="134"/>
      <c r="K170" s="42"/>
      <c r="L170" s="42"/>
      <c r="M170" s="11"/>
      <c r="N170" s="11"/>
      <c r="O170" s="11"/>
      <c r="P170" s="11"/>
      <c r="Q170" s="11"/>
      <c r="R170" s="11"/>
      <c r="S170" s="11"/>
      <c r="T170" s="11"/>
      <c r="U170" s="11"/>
      <c r="V170" s="11"/>
      <c r="W170" s="11"/>
      <c r="X170" s="11"/>
      <c r="Y170" s="11"/>
    </row>
    <row r="171" spans="7:25" x14ac:dyDescent="0.2">
      <c r="G171" s="42"/>
      <c r="H171" s="134"/>
      <c r="I171" s="134"/>
      <c r="J171" s="134"/>
      <c r="K171" s="42"/>
      <c r="L171" s="42"/>
      <c r="M171" s="11"/>
      <c r="N171" s="11"/>
      <c r="O171" s="11"/>
      <c r="P171" s="11"/>
      <c r="Q171" s="11"/>
      <c r="R171" s="11"/>
      <c r="S171" s="11"/>
      <c r="T171" s="11"/>
      <c r="U171" s="11"/>
      <c r="V171" s="11"/>
      <c r="W171" s="11"/>
      <c r="X171" s="11"/>
      <c r="Y171" s="11"/>
    </row>
    <row r="172" spans="7:25" x14ac:dyDescent="0.2">
      <c r="G172" s="42"/>
      <c r="H172" s="134"/>
      <c r="I172" s="134"/>
      <c r="J172" s="134"/>
      <c r="K172" s="42"/>
      <c r="L172" s="42"/>
      <c r="M172" s="11"/>
      <c r="N172" s="11"/>
      <c r="O172" s="11"/>
      <c r="P172" s="11"/>
      <c r="Q172" s="11"/>
      <c r="R172" s="11"/>
      <c r="S172" s="11"/>
      <c r="T172" s="11"/>
      <c r="U172" s="11"/>
      <c r="V172" s="11"/>
      <c r="W172" s="11"/>
      <c r="X172" s="11"/>
      <c r="Y172" s="11"/>
    </row>
    <row r="173" spans="7:25" x14ac:dyDescent="0.2">
      <c r="G173" s="42"/>
      <c r="H173" s="134"/>
      <c r="I173" s="134"/>
      <c r="J173" s="134"/>
      <c r="K173" s="42"/>
      <c r="L173" s="42"/>
      <c r="M173" s="11"/>
      <c r="N173" s="11"/>
      <c r="O173" s="11"/>
      <c r="P173" s="11"/>
      <c r="Q173" s="11"/>
      <c r="R173" s="11"/>
      <c r="S173" s="11"/>
      <c r="T173" s="11"/>
      <c r="U173" s="11"/>
      <c r="V173" s="11"/>
      <c r="W173" s="11"/>
      <c r="X173" s="11"/>
      <c r="Y173" s="11"/>
    </row>
    <row r="174" spans="7:25" x14ac:dyDescent="0.2">
      <c r="G174" s="42"/>
      <c r="H174" s="134"/>
      <c r="I174" s="134"/>
      <c r="J174" s="134"/>
      <c r="K174" s="42"/>
      <c r="L174" s="42"/>
      <c r="M174" s="11"/>
      <c r="N174" s="11"/>
      <c r="O174" s="11"/>
      <c r="P174" s="11"/>
      <c r="Q174" s="11"/>
      <c r="R174" s="11"/>
      <c r="S174" s="11"/>
      <c r="T174" s="11"/>
      <c r="U174" s="11"/>
      <c r="V174" s="11"/>
      <c r="W174" s="11"/>
      <c r="X174" s="11"/>
      <c r="Y174" s="11"/>
    </row>
    <row r="175" spans="7:25" x14ac:dyDescent="0.2">
      <c r="G175" s="42"/>
      <c r="H175" s="134"/>
      <c r="I175" s="134"/>
      <c r="J175" s="134"/>
      <c r="K175" s="42"/>
      <c r="L175" s="42"/>
      <c r="M175" s="11"/>
      <c r="N175" s="11"/>
      <c r="O175" s="11"/>
      <c r="P175" s="11"/>
      <c r="Q175" s="11"/>
      <c r="R175" s="11"/>
      <c r="S175" s="11"/>
      <c r="T175" s="11"/>
      <c r="U175" s="11"/>
      <c r="V175" s="11"/>
      <c r="W175" s="11"/>
      <c r="X175" s="11"/>
      <c r="Y175" s="11"/>
    </row>
    <row r="176" spans="7:25" x14ac:dyDescent="0.2">
      <c r="G176" s="42"/>
      <c r="H176" s="134"/>
      <c r="I176" s="134"/>
      <c r="J176" s="134"/>
      <c r="K176" s="42"/>
      <c r="L176" s="42"/>
      <c r="M176" s="11"/>
      <c r="N176" s="11"/>
      <c r="O176" s="11"/>
      <c r="P176" s="11"/>
      <c r="Q176" s="11"/>
      <c r="R176" s="11"/>
      <c r="S176" s="11"/>
      <c r="T176" s="11"/>
      <c r="U176" s="11"/>
      <c r="V176" s="11"/>
      <c r="W176" s="11"/>
      <c r="X176" s="11"/>
      <c r="Y176" s="11"/>
    </row>
    <row r="177" spans="7:25" x14ac:dyDescent="0.2">
      <c r="G177" s="42"/>
      <c r="H177" s="134"/>
      <c r="I177" s="134"/>
      <c r="J177" s="134"/>
      <c r="K177" s="42"/>
      <c r="L177" s="42"/>
      <c r="M177" s="11"/>
      <c r="N177" s="11"/>
      <c r="O177" s="11"/>
      <c r="P177" s="11"/>
      <c r="Q177" s="11"/>
      <c r="R177" s="11"/>
      <c r="S177" s="11"/>
      <c r="T177" s="11"/>
      <c r="U177" s="11"/>
      <c r="V177" s="11"/>
      <c r="W177" s="11"/>
      <c r="X177" s="11"/>
      <c r="Y177" s="11"/>
    </row>
    <row r="178" spans="7:25" x14ac:dyDescent="0.2">
      <c r="G178" s="42"/>
      <c r="H178" s="134"/>
      <c r="I178" s="134"/>
      <c r="J178" s="134"/>
      <c r="K178" s="42"/>
      <c r="L178" s="42"/>
      <c r="M178" s="11"/>
      <c r="N178" s="11"/>
      <c r="O178" s="11"/>
      <c r="P178" s="11"/>
      <c r="Q178" s="11"/>
      <c r="R178" s="11"/>
      <c r="S178" s="11"/>
      <c r="T178" s="11"/>
      <c r="U178" s="11"/>
      <c r="V178" s="11"/>
      <c r="W178" s="11"/>
      <c r="X178" s="11"/>
      <c r="Y178" s="11"/>
    </row>
    <row r="179" spans="7:25" x14ac:dyDescent="0.2">
      <c r="G179" s="42"/>
      <c r="H179" s="134"/>
      <c r="I179" s="134"/>
      <c r="J179" s="134"/>
      <c r="K179" s="42"/>
      <c r="L179" s="42"/>
      <c r="M179" s="11"/>
      <c r="N179" s="11"/>
      <c r="O179" s="11"/>
      <c r="P179" s="11"/>
      <c r="Q179" s="11"/>
      <c r="R179" s="11"/>
      <c r="S179" s="11"/>
      <c r="T179" s="11"/>
      <c r="U179" s="11"/>
      <c r="V179" s="11"/>
      <c r="W179" s="11"/>
      <c r="X179" s="11"/>
      <c r="Y179" s="11"/>
    </row>
    <row r="180" spans="7:25" x14ac:dyDescent="0.2">
      <c r="G180" s="42"/>
      <c r="H180" s="134"/>
      <c r="I180" s="134"/>
      <c r="J180" s="134"/>
      <c r="K180" s="42"/>
      <c r="L180" s="42"/>
      <c r="M180" s="11"/>
      <c r="N180" s="11"/>
      <c r="O180" s="11"/>
      <c r="P180" s="11"/>
      <c r="Q180" s="11"/>
      <c r="R180" s="11"/>
      <c r="S180" s="11"/>
      <c r="T180" s="11"/>
      <c r="U180" s="11"/>
      <c r="V180" s="11"/>
      <c r="W180" s="11"/>
      <c r="X180" s="11"/>
      <c r="Y180" s="11"/>
    </row>
    <row r="181" spans="7:25" x14ac:dyDescent="0.2">
      <c r="G181" s="42"/>
      <c r="H181" s="134"/>
      <c r="I181" s="134"/>
      <c r="J181" s="134"/>
      <c r="K181" s="42"/>
      <c r="L181" s="42"/>
      <c r="M181" s="11"/>
      <c r="N181" s="11"/>
      <c r="O181" s="11"/>
      <c r="P181" s="11"/>
      <c r="Q181" s="11"/>
      <c r="R181" s="11"/>
      <c r="S181" s="11"/>
      <c r="T181" s="11"/>
      <c r="U181" s="11"/>
      <c r="V181" s="11"/>
      <c r="W181" s="11"/>
      <c r="X181" s="11"/>
      <c r="Y181" s="11"/>
    </row>
    <row r="182" spans="7:25" x14ac:dyDescent="0.2">
      <c r="G182" s="42"/>
      <c r="H182" s="134"/>
      <c r="I182" s="134"/>
      <c r="J182" s="134"/>
      <c r="K182" s="42"/>
      <c r="L182" s="42"/>
      <c r="M182" s="11"/>
      <c r="N182" s="11"/>
      <c r="O182" s="11"/>
      <c r="P182" s="11"/>
      <c r="Q182" s="11"/>
      <c r="R182" s="11"/>
      <c r="S182" s="11"/>
      <c r="T182" s="11"/>
      <c r="U182" s="11"/>
      <c r="V182" s="11"/>
      <c r="W182" s="11"/>
      <c r="X182" s="11"/>
      <c r="Y182" s="11"/>
    </row>
    <row r="183" spans="7:25" x14ac:dyDescent="0.2">
      <c r="G183" s="42"/>
      <c r="H183" s="134"/>
      <c r="I183" s="134"/>
      <c r="J183" s="134"/>
      <c r="K183" s="42"/>
      <c r="L183" s="42"/>
      <c r="M183" s="11"/>
      <c r="N183" s="11"/>
      <c r="O183" s="11"/>
      <c r="P183" s="11"/>
      <c r="Q183" s="11"/>
      <c r="R183" s="11"/>
      <c r="S183" s="11"/>
      <c r="T183" s="11"/>
      <c r="U183" s="11"/>
      <c r="V183" s="11"/>
      <c r="W183" s="11"/>
      <c r="X183" s="11"/>
      <c r="Y183" s="11"/>
    </row>
    <row r="184" spans="7:25" x14ac:dyDescent="0.2">
      <c r="G184" s="42"/>
      <c r="H184" s="134"/>
      <c r="I184" s="134"/>
      <c r="J184" s="134"/>
      <c r="K184" s="42"/>
      <c r="L184" s="42"/>
      <c r="M184" s="11"/>
      <c r="N184" s="11"/>
      <c r="O184" s="11"/>
      <c r="P184" s="11"/>
      <c r="Q184" s="11"/>
      <c r="R184" s="11"/>
      <c r="S184" s="11"/>
      <c r="T184" s="11"/>
      <c r="U184" s="11"/>
      <c r="V184" s="11"/>
      <c r="W184" s="11"/>
      <c r="X184" s="11"/>
      <c r="Y184" s="11"/>
    </row>
    <row r="185" spans="7:25" x14ac:dyDescent="0.2">
      <c r="G185" s="42"/>
      <c r="H185" s="134"/>
      <c r="I185" s="134"/>
      <c r="J185" s="134"/>
      <c r="K185" s="42"/>
      <c r="L185" s="42"/>
      <c r="M185" s="11"/>
      <c r="N185" s="11"/>
      <c r="O185" s="11"/>
      <c r="P185" s="11"/>
      <c r="Q185" s="11"/>
      <c r="R185" s="11"/>
      <c r="S185" s="11"/>
      <c r="T185" s="11"/>
      <c r="U185" s="11"/>
      <c r="V185" s="11"/>
      <c r="W185" s="11"/>
      <c r="X185" s="11"/>
      <c r="Y185" s="11"/>
    </row>
    <row r="186" spans="7:25" x14ac:dyDescent="0.2">
      <c r="G186" s="42"/>
      <c r="H186" s="134"/>
      <c r="I186" s="134"/>
      <c r="J186" s="134"/>
      <c r="K186" s="42"/>
      <c r="L186" s="42"/>
      <c r="M186" s="11"/>
      <c r="N186" s="11"/>
      <c r="O186" s="11"/>
      <c r="P186" s="11"/>
      <c r="Q186" s="11"/>
      <c r="R186" s="11"/>
      <c r="S186" s="11"/>
      <c r="T186" s="11"/>
      <c r="U186" s="11"/>
      <c r="V186" s="11"/>
      <c r="W186" s="11"/>
      <c r="X186" s="11"/>
      <c r="Y186" s="11"/>
    </row>
    <row r="187" spans="7:25" x14ac:dyDescent="0.2">
      <c r="G187" s="42"/>
      <c r="H187" s="134"/>
      <c r="I187" s="134"/>
      <c r="J187" s="134"/>
      <c r="K187" s="42"/>
      <c r="L187" s="42"/>
      <c r="M187" s="11"/>
      <c r="N187" s="11"/>
      <c r="O187" s="11"/>
      <c r="P187" s="11"/>
      <c r="Q187" s="11"/>
      <c r="R187" s="11"/>
      <c r="S187" s="11"/>
      <c r="T187" s="11"/>
      <c r="U187" s="11"/>
      <c r="V187" s="11"/>
      <c r="W187" s="11"/>
      <c r="X187" s="11"/>
      <c r="Y187" s="11"/>
    </row>
    <row r="188" spans="7:25" x14ac:dyDescent="0.2">
      <c r="G188" s="42"/>
      <c r="H188" s="134"/>
      <c r="I188" s="134"/>
      <c r="J188" s="134"/>
      <c r="K188" s="42"/>
      <c r="L188" s="42"/>
      <c r="M188" s="11"/>
      <c r="N188" s="11"/>
      <c r="O188" s="11"/>
      <c r="P188" s="11"/>
      <c r="Q188" s="11"/>
      <c r="R188" s="11"/>
      <c r="S188" s="11"/>
      <c r="T188" s="11"/>
      <c r="U188" s="11"/>
      <c r="V188" s="11"/>
      <c r="W188" s="11"/>
      <c r="X188" s="11"/>
      <c r="Y188" s="11"/>
    </row>
    <row r="189" spans="7:25" x14ac:dyDescent="0.2">
      <c r="G189" s="42"/>
      <c r="H189" s="134"/>
      <c r="I189" s="134"/>
      <c r="J189" s="134"/>
      <c r="K189" s="42"/>
      <c r="L189" s="42"/>
      <c r="M189" s="11"/>
      <c r="N189" s="11"/>
      <c r="O189" s="11"/>
      <c r="P189" s="11"/>
      <c r="Q189" s="11"/>
      <c r="R189" s="11"/>
      <c r="S189" s="11"/>
      <c r="T189" s="11"/>
      <c r="U189" s="11"/>
      <c r="V189" s="11"/>
      <c r="W189" s="11"/>
      <c r="X189" s="11"/>
      <c r="Y189" s="11"/>
    </row>
    <row r="190" spans="7:25" x14ac:dyDescent="0.2">
      <c r="G190" s="42"/>
      <c r="H190" s="134"/>
      <c r="I190" s="134"/>
      <c r="J190" s="134"/>
      <c r="K190" s="42"/>
      <c r="L190" s="42"/>
      <c r="M190" s="11"/>
      <c r="N190" s="11"/>
      <c r="O190" s="11"/>
      <c r="P190" s="11"/>
      <c r="Q190" s="11"/>
      <c r="R190" s="11"/>
      <c r="S190" s="11"/>
      <c r="T190" s="11"/>
      <c r="U190" s="11"/>
      <c r="V190" s="11"/>
      <c r="W190" s="11"/>
      <c r="X190" s="11"/>
      <c r="Y190" s="11"/>
    </row>
    <row r="191" spans="7:25" x14ac:dyDescent="0.2">
      <c r="G191" s="42"/>
      <c r="H191" s="134"/>
      <c r="I191" s="134"/>
      <c r="J191" s="134"/>
      <c r="K191" s="42"/>
      <c r="L191" s="42"/>
      <c r="M191" s="11"/>
      <c r="N191" s="11"/>
      <c r="O191" s="11"/>
      <c r="P191" s="11"/>
      <c r="Q191" s="11"/>
      <c r="R191" s="11"/>
      <c r="S191" s="11"/>
      <c r="T191" s="11"/>
      <c r="U191" s="11"/>
      <c r="V191" s="11"/>
      <c r="W191" s="11"/>
      <c r="X191" s="11"/>
      <c r="Y191" s="11"/>
    </row>
    <row r="192" spans="7:25" x14ac:dyDescent="0.2">
      <c r="G192" s="42"/>
      <c r="H192" s="134"/>
      <c r="I192" s="134"/>
      <c r="J192" s="134"/>
      <c r="K192" s="42"/>
      <c r="L192" s="42"/>
      <c r="M192" s="11"/>
      <c r="N192" s="11"/>
      <c r="O192" s="11"/>
      <c r="P192" s="11"/>
      <c r="Q192" s="11"/>
      <c r="R192" s="11"/>
      <c r="S192" s="11"/>
      <c r="T192" s="11"/>
      <c r="U192" s="11"/>
      <c r="V192" s="11"/>
      <c r="W192" s="11"/>
      <c r="X192" s="11"/>
      <c r="Y192" s="11"/>
    </row>
    <row r="193" spans="7:25" x14ac:dyDescent="0.2">
      <c r="G193" s="42"/>
      <c r="H193" s="134"/>
      <c r="I193" s="134"/>
      <c r="J193" s="134"/>
      <c r="K193" s="42"/>
      <c r="L193" s="42"/>
      <c r="M193" s="11"/>
      <c r="N193" s="11"/>
      <c r="O193" s="11"/>
      <c r="P193" s="11"/>
      <c r="Q193" s="11"/>
      <c r="R193" s="11"/>
      <c r="S193" s="11"/>
      <c r="T193" s="11"/>
      <c r="U193" s="11"/>
      <c r="V193" s="11"/>
      <c r="W193" s="11"/>
      <c r="X193" s="11"/>
      <c r="Y193" s="11"/>
    </row>
    <row r="194" spans="7:25" x14ac:dyDescent="0.2">
      <c r="G194" s="42"/>
      <c r="H194" s="134"/>
      <c r="I194" s="134"/>
      <c r="J194" s="134"/>
      <c r="K194" s="42"/>
      <c r="L194" s="42"/>
      <c r="M194" s="11"/>
      <c r="N194" s="11"/>
      <c r="O194" s="11"/>
      <c r="P194" s="11"/>
      <c r="Q194" s="11"/>
      <c r="R194" s="11"/>
      <c r="S194" s="11"/>
      <c r="T194" s="11"/>
      <c r="U194" s="11"/>
      <c r="V194" s="11"/>
      <c r="W194" s="11"/>
      <c r="X194" s="11"/>
      <c r="Y194" s="11"/>
    </row>
    <row r="195" spans="7:25" x14ac:dyDescent="0.2">
      <c r="G195" s="42"/>
      <c r="H195" s="134"/>
      <c r="I195" s="134"/>
      <c r="J195" s="134"/>
      <c r="K195" s="42"/>
      <c r="L195" s="42"/>
      <c r="M195" s="11"/>
      <c r="N195" s="11"/>
      <c r="O195" s="11"/>
      <c r="P195" s="11"/>
      <c r="Q195" s="11"/>
      <c r="R195" s="11"/>
      <c r="S195" s="11"/>
      <c r="T195" s="11"/>
      <c r="U195" s="11"/>
      <c r="V195" s="11"/>
      <c r="W195" s="11"/>
      <c r="X195" s="11"/>
      <c r="Y195" s="11"/>
    </row>
    <row r="196" spans="7:25" x14ac:dyDescent="0.2">
      <c r="G196" s="42"/>
      <c r="H196" s="134"/>
      <c r="I196" s="134"/>
      <c r="J196" s="134"/>
      <c r="K196" s="42"/>
      <c r="L196" s="42"/>
      <c r="M196" s="11"/>
      <c r="N196" s="11"/>
      <c r="O196" s="11"/>
      <c r="P196" s="11"/>
      <c r="Q196" s="11"/>
      <c r="R196" s="11"/>
      <c r="S196" s="11"/>
      <c r="T196" s="11"/>
      <c r="U196" s="11"/>
      <c r="V196" s="11"/>
      <c r="W196" s="11"/>
      <c r="X196" s="11"/>
      <c r="Y196" s="11"/>
    </row>
    <row r="197" spans="7:25" x14ac:dyDescent="0.2">
      <c r="G197" s="42"/>
      <c r="H197" s="134"/>
      <c r="I197" s="134"/>
      <c r="J197" s="134"/>
      <c r="K197" s="42"/>
      <c r="L197" s="42"/>
      <c r="M197" s="11"/>
      <c r="N197" s="11"/>
      <c r="O197" s="11"/>
      <c r="P197" s="11"/>
      <c r="Q197" s="11"/>
      <c r="R197" s="11"/>
      <c r="S197" s="11"/>
      <c r="T197" s="11"/>
      <c r="U197" s="11"/>
      <c r="V197" s="11"/>
      <c r="W197" s="11"/>
      <c r="X197" s="11"/>
      <c r="Y197" s="11"/>
    </row>
    <row r="198" spans="7:25" x14ac:dyDescent="0.2">
      <c r="G198" s="42"/>
      <c r="H198" s="134"/>
      <c r="I198" s="134"/>
      <c r="J198" s="134"/>
      <c r="K198" s="42"/>
      <c r="L198" s="42"/>
      <c r="M198" s="11"/>
      <c r="N198" s="11"/>
      <c r="O198" s="11"/>
      <c r="P198" s="11"/>
      <c r="Q198" s="11"/>
      <c r="R198" s="11"/>
      <c r="S198" s="11"/>
      <c r="T198" s="11"/>
      <c r="U198" s="11"/>
      <c r="V198" s="11"/>
      <c r="W198" s="11"/>
      <c r="X198" s="11"/>
      <c r="Y198" s="11"/>
    </row>
    <row r="199" spans="7:25" x14ac:dyDescent="0.2">
      <c r="G199" s="42"/>
      <c r="H199" s="134"/>
      <c r="I199" s="134"/>
      <c r="J199" s="134"/>
      <c r="K199" s="42"/>
      <c r="L199" s="42"/>
      <c r="M199" s="11"/>
      <c r="N199" s="11"/>
      <c r="O199" s="11"/>
      <c r="P199" s="11"/>
      <c r="Q199" s="11"/>
      <c r="R199" s="11"/>
      <c r="S199" s="11"/>
      <c r="T199" s="11"/>
      <c r="U199" s="11"/>
      <c r="V199" s="11"/>
      <c r="W199" s="11"/>
      <c r="X199" s="11"/>
      <c r="Y199" s="11"/>
    </row>
    <row r="200" spans="7:25" x14ac:dyDescent="0.2">
      <c r="G200" s="42"/>
      <c r="H200" s="134"/>
      <c r="I200" s="134"/>
      <c r="J200" s="134"/>
      <c r="K200" s="42"/>
      <c r="L200" s="42"/>
      <c r="M200" s="11"/>
      <c r="N200" s="11"/>
      <c r="O200" s="11"/>
      <c r="P200" s="11"/>
      <c r="Q200" s="11"/>
      <c r="R200" s="11"/>
      <c r="S200" s="11"/>
      <c r="T200" s="11"/>
      <c r="U200" s="11"/>
      <c r="V200" s="11"/>
      <c r="W200" s="11"/>
      <c r="X200" s="11"/>
      <c r="Y200" s="11"/>
    </row>
    <row r="201" spans="7:25" x14ac:dyDescent="0.2">
      <c r="G201" s="42"/>
      <c r="H201" s="134"/>
      <c r="I201" s="134"/>
      <c r="J201" s="134"/>
      <c r="K201" s="42"/>
      <c r="L201" s="42"/>
      <c r="M201" s="11"/>
      <c r="N201" s="11"/>
      <c r="O201" s="11"/>
      <c r="P201" s="11"/>
      <c r="Q201" s="11"/>
      <c r="R201" s="11"/>
      <c r="S201" s="11"/>
      <c r="T201" s="11"/>
      <c r="U201" s="11"/>
      <c r="V201" s="11"/>
      <c r="W201" s="11"/>
      <c r="X201" s="11"/>
      <c r="Y201" s="11"/>
    </row>
    <row r="202" spans="7:25" x14ac:dyDescent="0.2">
      <c r="G202" s="42"/>
      <c r="H202" s="134"/>
      <c r="I202" s="134"/>
      <c r="J202" s="134"/>
      <c r="K202" s="42"/>
      <c r="L202" s="42"/>
      <c r="M202" s="11"/>
      <c r="N202" s="11"/>
      <c r="O202" s="11"/>
      <c r="P202" s="11"/>
      <c r="Q202" s="11"/>
      <c r="R202" s="11"/>
      <c r="S202" s="11"/>
      <c r="T202" s="11"/>
      <c r="U202" s="11"/>
      <c r="V202" s="11"/>
      <c r="W202" s="11"/>
      <c r="X202" s="11"/>
      <c r="Y202" s="11"/>
    </row>
    <row r="203" spans="7:25" x14ac:dyDescent="0.2">
      <c r="G203" s="42"/>
      <c r="H203" s="134"/>
      <c r="I203" s="134"/>
      <c r="J203" s="134"/>
      <c r="K203" s="42"/>
      <c r="L203" s="42"/>
      <c r="M203" s="11"/>
      <c r="N203" s="11"/>
      <c r="O203" s="11"/>
      <c r="P203" s="11"/>
      <c r="Q203" s="11"/>
      <c r="R203" s="11"/>
      <c r="S203" s="11"/>
      <c r="T203" s="11"/>
      <c r="U203" s="11"/>
      <c r="V203" s="11"/>
      <c r="W203" s="11"/>
      <c r="X203" s="11"/>
      <c r="Y203" s="11"/>
    </row>
    <row r="204" spans="7:25" x14ac:dyDescent="0.2">
      <c r="G204" s="42"/>
      <c r="H204" s="134"/>
      <c r="I204" s="134"/>
      <c r="J204" s="134"/>
      <c r="K204" s="42"/>
      <c r="L204" s="42"/>
      <c r="M204" s="11"/>
      <c r="N204" s="11"/>
      <c r="O204" s="11"/>
      <c r="P204" s="11"/>
      <c r="Q204" s="11"/>
      <c r="R204" s="11"/>
      <c r="S204" s="11"/>
      <c r="T204" s="11"/>
      <c r="U204" s="11"/>
      <c r="V204" s="11"/>
      <c r="W204" s="11"/>
      <c r="X204" s="11"/>
      <c r="Y204" s="11"/>
    </row>
    <row r="205" spans="7:25" x14ac:dyDescent="0.2">
      <c r="G205" s="42"/>
      <c r="H205" s="134"/>
      <c r="I205" s="134"/>
      <c r="J205" s="134"/>
      <c r="K205" s="42"/>
      <c r="L205" s="42"/>
      <c r="M205" s="11"/>
      <c r="N205" s="11"/>
      <c r="O205" s="11"/>
      <c r="P205" s="11"/>
      <c r="Q205" s="11"/>
      <c r="R205" s="11"/>
      <c r="S205" s="11"/>
      <c r="T205" s="11"/>
      <c r="U205" s="11"/>
      <c r="V205" s="11"/>
      <c r="W205" s="11"/>
      <c r="X205" s="11"/>
      <c r="Y205" s="11"/>
    </row>
    <row r="206" spans="7:25" x14ac:dyDescent="0.2">
      <c r="G206" s="42"/>
      <c r="H206" s="134"/>
      <c r="I206" s="134"/>
      <c r="J206" s="134"/>
      <c r="K206" s="42"/>
      <c r="L206" s="42"/>
      <c r="M206" s="11"/>
      <c r="N206" s="11"/>
      <c r="O206" s="11"/>
      <c r="P206" s="11"/>
      <c r="Q206" s="11"/>
      <c r="R206" s="11"/>
      <c r="S206" s="11"/>
      <c r="T206" s="11"/>
      <c r="U206" s="11"/>
      <c r="V206" s="11"/>
      <c r="W206" s="11"/>
      <c r="X206" s="11"/>
      <c r="Y206" s="11"/>
    </row>
    <row r="207" spans="7:25" x14ac:dyDescent="0.2">
      <c r="G207" s="42"/>
      <c r="H207" s="134"/>
      <c r="I207" s="134"/>
      <c r="J207" s="134"/>
      <c r="K207" s="42"/>
      <c r="L207" s="42"/>
      <c r="M207" s="11"/>
      <c r="N207" s="11"/>
      <c r="O207" s="11"/>
      <c r="P207" s="11"/>
      <c r="Q207" s="11"/>
      <c r="R207" s="11"/>
      <c r="S207" s="11"/>
      <c r="T207" s="11"/>
      <c r="U207" s="11"/>
      <c r="V207" s="11"/>
      <c r="W207" s="11"/>
      <c r="X207" s="11"/>
      <c r="Y207" s="11"/>
    </row>
    <row r="208" spans="7:25" x14ac:dyDescent="0.2">
      <c r="G208" s="42"/>
      <c r="H208" s="134"/>
      <c r="I208" s="134"/>
      <c r="J208" s="134"/>
      <c r="K208" s="42"/>
      <c r="L208" s="42"/>
      <c r="M208" s="11"/>
      <c r="N208" s="11"/>
      <c r="O208" s="11"/>
      <c r="P208" s="11"/>
      <c r="Q208" s="11"/>
      <c r="R208" s="11"/>
      <c r="S208" s="11"/>
      <c r="T208" s="11"/>
      <c r="U208" s="11"/>
      <c r="V208" s="11"/>
      <c r="W208" s="11"/>
      <c r="X208" s="11"/>
      <c r="Y208" s="11"/>
    </row>
    <row r="209" spans="7:25" x14ac:dyDescent="0.2">
      <c r="G209" s="42"/>
      <c r="H209" s="134"/>
      <c r="I209" s="134"/>
      <c r="J209" s="134"/>
      <c r="K209" s="42"/>
      <c r="L209" s="42"/>
      <c r="M209" s="11"/>
      <c r="N209" s="11"/>
      <c r="O209" s="11"/>
      <c r="P209" s="11"/>
      <c r="Q209" s="11"/>
      <c r="R209" s="11"/>
      <c r="S209" s="11"/>
      <c r="T209" s="11"/>
      <c r="U209" s="11"/>
      <c r="V209" s="11"/>
      <c r="W209" s="11"/>
      <c r="X209" s="11"/>
      <c r="Y209" s="11"/>
    </row>
    <row r="210" spans="7:25" x14ac:dyDescent="0.2">
      <c r="G210" s="42"/>
      <c r="H210" s="134"/>
      <c r="I210" s="134"/>
      <c r="J210" s="134"/>
      <c r="K210" s="42"/>
      <c r="L210" s="42"/>
      <c r="M210" s="11"/>
      <c r="N210" s="11"/>
      <c r="O210" s="11"/>
      <c r="P210" s="11"/>
      <c r="Q210" s="11"/>
      <c r="R210" s="11"/>
      <c r="S210" s="11"/>
      <c r="T210" s="11"/>
      <c r="U210" s="11"/>
      <c r="V210" s="11"/>
      <c r="W210" s="11"/>
      <c r="X210" s="11"/>
      <c r="Y210" s="11"/>
    </row>
    <row r="211" spans="7:25" x14ac:dyDescent="0.2">
      <c r="G211" s="42"/>
      <c r="H211" s="134"/>
      <c r="I211" s="134"/>
      <c r="J211" s="134"/>
      <c r="K211" s="42"/>
      <c r="L211" s="42"/>
      <c r="M211" s="11"/>
      <c r="N211" s="11"/>
      <c r="O211" s="11"/>
      <c r="P211" s="11"/>
      <c r="Q211" s="11"/>
      <c r="R211" s="11"/>
      <c r="S211" s="11"/>
      <c r="T211" s="11"/>
      <c r="U211" s="11"/>
      <c r="V211" s="11"/>
      <c r="W211" s="11"/>
      <c r="X211" s="11"/>
      <c r="Y211" s="11"/>
    </row>
    <row r="212" spans="7:25" x14ac:dyDescent="0.2">
      <c r="G212" s="42"/>
      <c r="H212" s="134"/>
      <c r="I212" s="134"/>
      <c r="J212" s="134"/>
      <c r="K212" s="42"/>
      <c r="L212" s="42"/>
      <c r="M212" s="11"/>
      <c r="N212" s="11"/>
      <c r="O212" s="11"/>
      <c r="P212" s="11"/>
      <c r="Q212" s="11"/>
      <c r="R212" s="11"/>
      <c r="S212" s="11"/>
      <c r="T212" s="11"/>
      <c r="U212" s="11"/>
      <c r="V212" s="11"/>
      <c r="W212" s="11"/>
      <c r="X212" s="11"/>
      <c r="Y212" s="11"/>
    </row>
    <row r="213" spans="7:25" x14ac:dyDescent="0.2">
      <c r="G213" s="42"/>
      <c r="H213" s="134"/>
      <c r="I213" s="134"/>
      <c r="J213" s="134"/>
      <c r="K213" s="42"/>
      <c r="L213" s="42"/>
      <c r="M213" s="11"/>
      <c r="N213" s="11"/>
      <c r="O213" s="11"/>
      <c r="P213" s="11"/>
      <c r="Q213" s="11"/>
      <c r="R213" s="11"/>
      <c r="S213" s="11"/>
      <c r="T213" s="11"/>
      <c r="U213" s="11"/>
      <c r="V213" s="11"/>
      <c r="W213" s="11"/>
      <c r="X213" s="11"/>
      <c r="Y213" s="11"/>
    </row>
    <row r="214" spans="7:25" x14ac:dyDescent="0.2">
      <c r="G214" s="42"/>
      <c r="H214" s="134"/>
      <c r="I214" s="134"/>
      <c r="J214" s="134"/>
      <c r="K214" s="42"/>
      <c r="L214" s="42"/>
      <c r="M214" s="11"/>
      <c r="N214" s="11"/>
      <c r="O214" s="11"/>
      <c r="P214" s="11"/>
      <c r="Q214" s="11"/>
      <c r="R214" s="11"/>
      <c r="S214" s="11"/>
      <c r="T214" s="11"/>
      <c r="U214" s="11"/>
      <c r="V214" s="11"/>
      <c r="W214" s="11"/>
      <c r="X214" s="11"/>
      <c r="Y214" s="11"/>
    </row>
    <row r="215" spans="7:25" x14ac:dyDescent="0.2">
      <c r="G215" s="42"/>
      <c r="H215" s="134"/>
      <c r="I215" s="134"/>
      <c r="J215" s="134"/>
      <c r="K215" s="42"/>
      <c r="L215" s="42"/>
      <c r="M215" s="11"/>
      <c r="N215" s="11"/>
      <c r="O215" s="11"/>
      <c r="P215" s="11"/>
      <c r="Q215" s="11"/>
      <c r="R215" s="11"/>
      <c r="S215" s="11"/>
      <c r="T215" s="11"/>
      <c r="U215" s="11"/>
      <c r="V215" s="11"/>
      <c r="W215" s="11"/>
      <c r="X215" s="11"/>
      <c r="Y215" s="11"/>
    </row>
    <row r="216" spans="7:25" x14ac:dyDescent="0.2">
      <c r="G216" s="42"/>
      <c r="H216" s="134"/>
      <c r="I216" s="134"/>
      <c r="J216" s="134"/>
      <c r="K216" s="42"/>
      <c r="L216" s="42"/>
      <c r="M216" s="11"/>
      <c r="N216" s="11"/>
      <c r="O216" s="11"/>
      <c r="P216" s="11"/>
      <c r="Q216" s="11"/>
      <c r="R216" s="11"/>
      <c r="S216" s="11"/>
      <c r="T216" s="11"/>
      <c r="U216" s="11"/>
      <c r="V216" s="11"/>
      <c r="W216" s="11"/>
      <c r="X216" s="11"/>
      <c r="Y216" s="11"/>
    </row>
    <row r="217" spans="7:25" x14ac:dyDescent="0.2">
      <c r="G217" s="42"/>
      <c r="H217" s="134"/>
      <c r="I217" s="134"/>
      <c r="J217" s="134"/>
      <c r="K217" s="42"/>
      <c r="L217" s="42"/>
      <c r="M217" s="11"/>
      <c r="N217" s="11"/>
      <c r="O217" s="11"/>
      <c r="P217" s="11"/>
      <c r="Q217" s="11"/>
      <c r="R217" s="11"/>
      <c r="S217" s="11"/>
      <c r="T217" s="11"/>
      <c r="U217" s="11"/>
      <c r="V217" s="11"/>
      <c r="W217" s="11"/>
      <c r="X217" s="11"/>
      <c r="Y217" s="11"/>
    </row>
    <row r="218" spans="7:25" x14ac:dyDescent="0.2">
      <c r="G218" s="42"/>
      <c r="H218" s="134"/>
      <c r="I218" s="134"/>
      <c r="J218" s="134"/>
      <c r="K218" s="42"/>
      <c r="L218" s="42"/>
      <c r="M218" s="11"/>
      <c r="N218" s="11"/>
      <c r="O218" s="11"/>
      <c r="P218" s="11"/>
      <c r="Q218" s="11"/>
      <c r="R218" s="11"/>
      <c r="S218" s="11"/>
      <c r="T218" s="11"/>
      <c r="U218" s="11"/>
      <c r="V218" s="11"/>
      <c r="W218" s="11"/>
      <c r="X218" s="11"/>
      <c r="Y218" s="11"/>
    </row>
    <row r="219" spans="7:25" x14ac:dyDescent="0.2">
      <c r="G219" s="42"/>
      <c r="H219" s="134"/>
      <c r="I219" s="134"/>
      <c r="J219" s="134"/>
      <c r="K219" s="42"/>
      <c r="L219" s="42"/>
      <c r="M219" s="11"/>
      <c r="N219" s="11"/>
      <c r="O219" s="11"/>
      <c r="P219" s="11"/>
      <c r="Q219" s="11"/>
      <c r="R219" s="11"/>
      <c r="S219" s="11"/>
      <c r="T219" s="11"/>
      <c r="U219" s="11"/>
      <c r="V219" s="11"/>
      <c r="W219" s="11"/>
      <c r="X219" s="11"/>
      <c r="Y219" s="11"/>
    </row>
    <row r="220" spans="7:25" x14ac:dyDescent="0.2">
      <c r="G220" s="42"/>
      <c r="H220" s="134"/>
      <c r="I220" s="134"/>
      <c r="J220" s="134"/>
      <c r="K220" s="42"/>
      <c r="L220" s="42"/>
      <c r="M220" s="11"/>
      <c r="N220" s="11"/>
      <c r="O220" s="11"/>
      <c r="P220" s="11"/>
      <c r="Q220" s="11"/>
      <c r="R220" s="11"/>
      <c r="S220" s="11"/>
      <c r="T220" s="11"/>
      <c r="U220" s="11"/>
      <c r="V220" s="11"/>
      <c r="W220" s="11"/>
      <c r="X220" s="11"/>
      <c r="Y220" s="11"/>
    </row>
    <row r="221" spans="7:25" x14ac:dyDescent="0.2">
      <c r="G221" s="42"/>
      <c r="H221" s="134"/>
      <c r="I221" s="134"/>
      <c r="J221" s="134"/>
      <c r="K221" s="42"/>
      <c r="L221" s="42"/>
      <c r="M221" s="11"/>
      <c r="N221" s="11"/>
      <c r="O221" s="11"/>
      <c r="P221" s="11"/>
      <c r="Q221" s="11"/>
      <c r="R221" s="11"/>
      <c r="S221" s="11"/>
      <c r="T221" s="11"/>
      <c r="U221" s="11"/>
      <c r="V221" s="11"/>
      <c r="W221" s="11"/>
      <c r="X221" s="11"/>
      <c r="Y221" s="11"/>
    </row>
    <row r="222" spans="7:25" x14ac:dyDescent="0.2">
      <c r="G222" s="42"/>
      <c r="H222" s="134"/>
      <c r="I222" s="134"/>
      <c r="J222" s="134"/>
      <c r="K222" s="42"/>
      <c r="L222" s="42"/>
      <c r="M222" s="11"/>
      <c r="N222" s="11"/>
      <c r="O222" s="11"/>
      <c r="P222" s="11"/>
      <c r="Q222" s="11"/>
      <c r="R222" s="11"/>
      <c r="S222" s="11"/>
      <c r="T222" s="11"/>
      <c r="U222" s="11"/>
      <c r="V222" s="11"/>
      <c r="W222" s="11"/>
      <c r="X222" s="11"/>
      <c r="Y222" s="11"/>
    </row>
    <row r="223" spans="7:25" x14ac:dyDescent="0.2">
      <c r="G223" s="42"/>
      <c r="H223" s="134"/>
      <c r="I223" s="134"/>
      <c r="J223" s="134"/>
      <c r="K223" s="42"/>
      <c r="L223" s="42"/>
      <c r="M223" s="11"/>
      <c r="N223" s="11"/>
      <c r="O223" s="11"/>
      <c r="P223" s="11"/>
      <c r="Q223" s="11"/>
      <c r="R223" s="11"/>
      <c r="S223" s="11"/>
      <c r="T223" s="11"/>
      <c r="U223" s="11"/>
      <c r="V223" s="11"/>
      <c r="W223" s="11"/>
      <c r="X223" s="11"/>
      <c r="Y223" s="11"/>
    </row>
    <row r="224" spans="7:25" x14ac:dyDescent="0.2">
      <c r="G224" s="42"/>
      <c r="H224" s="134"/>
      <c r="I224" s="134"/>
      <c r="J224" s="134"/>
      <c r="K224" s="42"/>
      <c r="L224" s="42"/>
      <c r="M224" s="11"/>
      <c r="N224" s="11"/>
      <c r="O224" s="11"/>
      <c r="P224" s="11"/>
      <c r="Q224" s="11"/>
      <c r="R224" s="11"/>
      <c r="S224" s="11"/>
      <c r="T224" s="11"/>
      <c r="U224" s="11"/>
      <c r="V224" s="11"/>
      <c r="W224" s="11"/>
      <c r="X224" s="11"/>
      <c r="Y224" s="11"/>
    </row>
    <row r="225" spans="7:25" x14ac:dyDescent="0.2">
      <c r="G225" s="42"/>
      <c r="H225" s="134"/>
      <c r="I225" s="134"/>
      <c r="J225" s="134"/>
      <c r="K225" s="42"/>
      <c r="L225" s="42"/>
      <c r="M225" s="11"/>
      <c r="N225" s="11"/>
      <c r="O225" s="11"/>
      <c r="P225" s="11"/>
      <c r="Q225" s="11"/>
      <c r="R225" s="11"/>
      <c r="S225" s="11"/>
      <c r="T225" s="11"/>
      <c r="U225" s="11"/>
      <c r="V225" s="11"/>
      <c r="W225" s="11"/>
      <c r="X225" s="11"/>
      <c r="Y225" s="11"/>
    </row>
    <row r="226" spans="7:25" x14ac:dyDescent="0.2">
      <c r="G226" s="42"/>
      <c r="H226" s="134"/>
      <c r="I226" s="134"/>
      <c r="J226" s="134"/>
      <c r="K226" s="42"/>
      <c r="L226" s="42"/>
      <c r="M226" s="11"/>
      <c r="N226" s="11"/>
      <c r="O226" s="11"/>
      <c r="P226" s="11"/>
      <c r="Q226" s="11"/>
      <c r="R226" s="11"/>
      <c r="S226" s="11"/>
      <c r="T226" s="11"/>
      <c r="U226" s="11"/>
      <c r="V226" s="11"/>
      <c r="W226" s="11"/>
      <c r="X226" s="11"/>
      <c r="Y226" s="11"/>
    </row>
    <row r="227" spans="7:25" x14ac:dyDescent="0.2">
      <c r="G227" s="42"/>
      <c r="H227" s="134"/>
      <c r="I227" s="134"/>
      <c r="J227" s="134"/>
      <c r="K227" s="42"/>
      <c r="L227" s="42"/>
      <c r="M227" s="11"/>
      <c r="N227" s="11"/>
      <c r="O227" s="11"/>
      <c r="P227" s="11"/>
      <c r="Q227" s="11"/>
      <c r="R227" s="11"/>
      <c r="S227" s="11"/>
      <c r="T227" s="11"/>
      <c r="U227" s="11"/>
      <c r="V227" s="11"/>
      <c r="W227" s="11"/>
      <c r="X227" s="11"/>
      <c r="Y227" s="11"/>
    </row>
    <row r="228" spans="7:25" x14ac:dyDescent="0.2">
      <c r="G228" s="42"/>
      <c r="H228" s="134"/>
      <c r="I228" s="134"/>
      <c r="J228" s="134"/>
      <c r="K228" s="42"/>
      <c r="L228" s="42"/>
      <c r="M228" s="11"/>
      <c r="N228" s="11"/>
      <c r="O228" s="11"/>
      <c r="P228" s="11"/>
      <c r="Q228" s="11"/>
      <c r="R228" s="11"/>
      <c r="S228" s="11"/>
      <c r="T228" s="11"/>
      <c r="U228" s="11"/>
      <c r="V228" s="11"/>
      <c r="W228" s="11"/>
      <c r="X228" s="11"/>
      <c r="Y228" s="11"/>
    </row>
    <row r="229" spans="7:25" x14ac:dyDescent="0.2">
      <c r="G229" s="42"/>
      <c r="H229" s="134"/>
      <c r="I229" s="134"/>
      <c r="J229" s="134"/>
      <c r="K229" s="42"/>
      <c r="L229" s="42"/>
      <c r="M229" s="11"/>
      <c r="N229" s="11"/>
      <c r="O229" s="11"/>
      <c r="P229" s="11"/>
      <c r="Q229" s="11"/>
      <c r="R229" s="11"/>
      <c r="S229" s="11"/>
      <c r="T229" s="11"/>
      <c r="U229" s="11"/>
      <c r="V229" s="11"/>
      <c r="W229" s="11"/>
      <c r="X229" s="11"/>
      <c r="Y229" s="11"/>
    </row>
    <row r="230" spans="7:25" x14ac:dyDescent="0.2">
      <c r="G230" s="42"/>
      <c r="H230" s="134"/>
      <c r="I230" s="134"/>
      <c r="J230" s="134"/>
      <c r="K230" s="42"/>
      <c r="L230" s="42"/>
      <c r="M230" s="11"/>
      <c r="N230" s="11"/>
      <c r="O230" s="11"/>
      <c r="P230" s="11"/>
      <c r="Q230" s="11"/>
      <c r="R230" s="11"/>
      <c r="S230" s="11"/>
      <c r="T230" s="11"/>
      <c r="U230" s="11"/>
      <c r="V230" s="11"/>
      <c r="W230" s="11"/>
      <c r="X230" s="11"/>
      <c r="Y230" s="11"/>
    </row>
    <row r="231" spans="7:25" x14ac:dyDescent="0.2">
      <c r="G231" s="42"/>
      <c r="H231" s="134"/>
      <c r="I231" s="134"/>
      <c r="J231" s="134"/>
      <c r="K231" s="42"/>
      <c r="L231" s="42"/>
      <c r="M231" s="11"/>
      <c r="N231" s="11"/>
      <c r="O231" s="11"/>
      <c r="P231" s="11"/>
      <c r="Q231" s="11"/>
      <c r="R231" s="11"/>
      <c r="S231" s="11"/>
      <c r="T231" s="11"/>
      <c r="U231" s="11"/>
      <c r="V231" s="11"/>
      <c r="W231" s="11"/>
      <c r="X231" s="11"/>
      <c r="Y231" s="11"/>
    </row>
    <row r="232" spans="7:25" x14ac:dyDescent="0.2">
      <c r="G232" s="42"/>
      <c r="H232" s="134"/>
      <c r="I232" s="134"/>
      <c r="J232" s="134"/>
      <c r="K232" s="42"/>
      <c r="L232" s="42"/>
      <c r="M232" s="11"/>
      <c r="N232" s="11"/>
      <c r="O232" s="11"/>
      <c r="P232" s="11"/>
      <c r="Q232" s="11"/>
      <c r="R232" s="11"/>
      <c r="S232" s="11"/>
      <c r="T232" s="11"/>
      <c r="U232" s="11"/>
      <c r="V232" s="11"/>
      <c r="W232" s="11"/>
      <c r="X232" s="11"/>
      <c r="Y232" s="11"/>
    </row>
    <row r="233" spans="7:25" x14ac:dyDescent="0.2">
      <c r="G233" s="42"/>
      <c r="H233" s="134"/>
      <c r="I233" s="134"/>
      <c r="J233" s="134"/>
      <c r="K233" s="42"/>
      <c r="L233" s="42"/>
      <c r="M233" s="11"/>
      <c r="N233" s="11"/>
      <c r="O233" s="11"/>
      <c r="P233" s="11"/>
      <c r="Q233" s="11"/>
      <c r="R233" s="11"/>
      <c r="S233" s="11"/>
      <c r="T233" s="11"/>
      <c r="U233" s="11"/>
      <c r="V233" s="11"/>
      <c r="W233" s="11"/>
      <c r="X233" s="11"/>
      <c r="Y233" s="11"/>
    </row>
    <row r="234" spans="7:25" x14ac:dyDescent="0.2">
      <c r="G234" s="42"/>
      <c r="H234" s="134"/>
      <c r="I234" s="134"/>
      <c r="J234" s="134"/>
      <c r="K234" s="42"/>
      <c r="L234" s="42"/>
      <c r="M234" s="11"/>
      <c r="N234" s="11"/>
      <c r="O234" s="11"/>
      <c r="P234" s="11"/>
      <c r="Q234" s="11"/>
      <c r="R234" s="11"/>
      <c r="S234" s="11"/>
      <c r="T234" s="11"/>
      <c r="U234" s="11"/>
      <c r="V234" s="11"/>
      <c r="W234" s="11"/>
      <c r="X234" s="11"/>
      <c r="Y234" s="11"/>
    </row>
    <row r="235" spans="7:25" x14ac:dyDescent="0.2">
      <c r="G235" s="42"/>
      <c r="H235" s="134"/>
      <c r="I235" s="134"/>
      <c r="J235" s="134"/>
      <c r="K235" s="42"/>
      <c r="L235" s="42"/>
      <c r="M235" s="11"/>
      <c r="N235" s="11"/>
      <c r="O235" s="11"/>
      <c r="P235" s="11"/>
      <c r="Q235" s="11"/>
      <c r="R235" s="11"/>
      <c r="S235" s="11"/>
      <c r="T235" s="11"/>
      <c r="U235" s="11"/>
      <c r="V235" s="11"/>
      <c r="W235" s="11"/>
      <c r="X235" s="11"/>
      <c r="Y235" s="11"/>
    </row>
    <row r="236" spans="7:25" x14ac:dyDescent="0.2">
      <c r="G236" s="42"/>
      <c r="H236" s="134"/>
      <c r="I236" s="134"/>
      <c r="J236" s="134"/>
      <c r="K236" s="42"/>
      <c r="L236" s="42"/>
      <c r="M236" s="11"/>
      <c r="N236" s="11"/>
      <c r="O236" s="11"/>
      <c r="P236" s="11"/>
      <c r="Q236" s="11"/>
      <c r="R236" s="11"/>
      <c r="S236" s="11"/>
      <c r="T236" s="11"/>
      <c r="U236" s="11"/>
      <c r="V236" s="11"/>
      <c r="W236" s="11"/>
      <c r="X236" s="11"/>
      <c r="Y236" s="11"/>
    </row>
    <row r="237" spans="7:25" x14ac:dyDescent="0.2">
      <c r="G237" s="42"/>
      <c r="H237" s="134"/>
      <c r="I237" s="134"/>
      <c r="J237" s="134"/>
      <c r="K237" s="42"/>
      <c r="L237" s="42"/>
      <c r="M237" s="11"/>
      <c r="N237" s="11"/>
      <c r="O237" s="11"/>
      <c r="P237" s="11"/>
      <c r="Q237" s="11"/>
      <c r="R237" s="11"/>
      <c r="S237" s="11"/>
      <c r="T237" s="11"/>
      <c r="U237" s="11"/>
      <c r="V237" s="11"/>
      <c r="W237" s="11"/>
      <c r="X237" s="11"/>
      <c r="Y237" s="11"/>
    </row>
    <row r="238" spans="7:25" x14ac:dyDescent="0.2">
      <c r="G238" s="42"/>
      <c r="H238" s="134"/>
      <c r="I238" s="134"/>
      <c r="J238" s="134"/>
      <c r="K238" s="42"/>
      <c r="L238" s="42"/>
      <c r="M238" s="11"/>
      <c r="N238" s="11"/>
      <c r="O238" s="11"/>
      <c r="P238" s="11"/>
      <c r="Q238" s="11"/>
      <c r="R238" s="11"/>
      <c r="S238" s="11"/>
      <c r="T238" s="11"/>
      <c r="U238" s="11"/>
      <c r="V238" s="11"/>
      <c r="W238" s="11"/>
      <c r="X238" s="11"/>
      <c r="Y238" s="11"/>
    </row>
    <row r="239" spans="7:25" x14ac:dyDescent="0.2">
      <c r="G239" s="42"/>
      <c r="H239" s="134"/>
      <c r="I239" s="134"/>
      <c r="J239" s="134"/>
      <c r="K239" s="42"/>
      <c r="L239" s="42"/>
      <c r="M239" s="11"/>
      <c r="N239" s="11"/>
      <c r="O239" s="11"/>
      <c r="P239" s="11"/>
      <c r="Q239" s="11"/>
      <c r="R239" s="11"/>
      <c r="S239" s="11"/>
      <c r="T239" s="11"/>
      <c r="U239" s="11"/>
      <c r="V239" s="11"/>
      <c r="W239" s="11"/>
      <c r="X239" s="11"/>
      <c r="Y239" s="11"/>
    </row>
    <row r="240" spans="7:25" x14ac:dyDescent="0.2">
      <c r="G240" s="42"/>
      <c r="H240" s="134"/>
      <c r="I240" s="134"/>
      <c r="J240" s="134"/>
      <c r="K240" s="42"/>
      <c r="L240" s="42"/>
      <c r="M240" s="11"/>
      <c r="N240" s="11"/>
      <c r="O240" s="11"/>
      <c r="P240" s="11"/>
      <c r="Q240" s="11"/>
      <c r="R240" s="11"/>
      <c r="S240" s="11"/>
      <c r="T240" s="11"/>
      <c r="U240" s="11"/>
      <c r="V240" s="11"/>
      <c r="W240" s="11"/>
      <c r="X240" s="11"/>
      <c r="Y240" s="11"/>
    </row>
    <row r="241" spans="7:25" x14ac:dyDescent="0.2">
      <c r="G241" s="42"/>
      <c r="H241" s="134"/>
      <c r="I241" s="134"/>
      <c r="J241" s="134"/>
      <c r="K241" s="42"/>
      <c r="L241" s="42"/>
      <c r="M241" s="11"/>
      <c r="N241" s="11"/>
      <c r="O241" s="11"/>
      <c r="P241" s="11"/>
      <c r="Q241" s="11"/>
      <c r="R241" s="11"/>
      <c r="S241" s="11"/>
      <c r="T241" s="11"/>
      <c r="U241" s="11"/>
      <c r="V241" s="11"/>
      <c r="W241" s="11"/>
      <c r="X241" s="11"/>
      <c r="Y241" s="11"/>
    </row>
    <row r="242" spans="7:25" x14ac:dyDescent="0.2">
      <c r="G242" s="42"/>
      <c r="H242" s="134"/>
      <c r="I242" s="134"/>
      <c r="J242" s="134"/>
      <c r="K242" s="42"/>
      <c r="L242" s="42"/>
      <c r="M242" s="11"/>
      <c r="N242" s="11"/>
      <c r="O242" s="11"/>
      <c r="P242" s="11"/>
      <c r="Q242" s="11"/>
      <c r="R242" s="11"/>
      <c r="S242" s="11"/>
      <c r="T242" s="11"/>
      <c r="U242" s="11"/>
      <c r="V242" s="11"/>
      <c r="W242" s="11"/>
      <c r="X242" s="11"/>
      <c r="Y242" s="11"/>
    </row>
    <row r="243" spans="7:25" x14ac:dyDescent="0.2">
      <c r="G243" s="42"/>
      <c r="H243" s="134"/>
      <c r="I243" s="134"/>
      <c r="J243" s="134"/>
      <c r="K243" s="42"/>
      <c r="L243" s="42"/>
      <c r="M243" s="11"/>
      <c r="N243" s="11"/>
      <c r="O243" s="11"/>
      <c r="P243" s="11"/>
      <c r="Q243" s="11"/>
      <c r="R243" s="11"/>
      <c r="S243" s="11"/>
      <c r="T243" s="11"/>
      <c r="U243" s="11"/>
      <c r="V243" s="11"/>
      <c r="W243" s="11"/>
      <c r="X243" s="11"/>
      <c r="Y243" s="11"/>
    </row>
    <row r="244" spans="7:25" x14ac:dyDescent="0.2">
      <c r="G244" s="42"/>
      <c r="H244" s="134"/>
      <c r="I244" s="134"/>
      <c r="J244" s="134"/>
      <c r="K244" s="42"/>
      <c r="L244" s="42"/>
      <c r="M244" s="11"/>
      <c r="N244" s="11"/>
      <c r="O244" s="11"/>
      <c r="P244" s="11"/>
      <c r="Q244" s="11"/>
      <c r="R244" s="11"/>
      <c r="S244" s="11"/>
      <c r="T244" s="11"/>
      <c r="U244" s="11"/>
      <c r="V244" s="11"/>
      <c r="W244" s="11"/>
      <c r="X244" s="11"/>
      <c r="Y244" s="11"/>
    </row>
    <row r="245" spans="7:25" x14ac:dyDescent="0.2">
      <c r="G245" s="42"/>
      <c r="H245" s="134"/>
      <c r="I245" s="134"/>
      <c r="J245" s="134"/>
      <c r="K245" s="42"/>
      <c r="L245" s="42"/>
      <c r="M245" s="11"/>
      <c r="N245" s="11"/>
      <c r="O245" s="11"/>
      <c r="P245" s="11"/>
      <c r="Q245" s="11"/>
      <c r="R245" s="11"/>
      <c r="S245" s="11"/>
      <c r="T245" s="11"/>
      <c r="U245" s="11"/>
      <c r="V245" s="11"/>
      <c r="W245" s="11"/>
      <c r="X245" s="11"/>
      <c r="Y245" s="11"/>
    </row>
    <row r="246" spans="7:25" x14ac:dyDescent="0.2">
      <c r="G246" s="42"/>
      <c r="H246" s="134"/>
      <c r="I246" s="134"/>
      <c r="J246" s="134"/>
      <c r="K246" s="42"/>
      <c r="L246" s="42"/>
      <c r="M246" s="11"/>
      <c r="N246" s="11"/>
      <c r="O246" s="11"/>
      <c r="P246" s="11"/>
      <c r="Q246" s="11"/>
      <c r="R246" s="11"/>
      <c r="S246" s="11"/>
      <c r="T246" s="11"/>
      <c r="U246" s="11"/>
      <c r="V246" s="11"/>
      <c r="W246" s="11"/>
      <c r="X246" s="11"/>
      <c r="Y246" s="11"/>
    </row>
    <row r="247" spans="7:25" x14ac:dyDescent="0.2">
      <c r="G247" s="42"/>
      <c r="H247" s="134"/>
      <c r="I247" s="134"/>
      <c r="J247" s="134"/>
      <c r="K247" s="42"/>
      <c r="L247" s="42"/>
      <c r="M247" s="11"/>
      <c r="N247" s="11"/>
      <c r="O247" s="11"/>
      <c r="P247" s="11"/>
      <c r="Q247" s="11"/>
      <c r="R247" s="11"/>
      <c r="S247" s="11"/>
      <c r="T247" s="11"/>
      <c r="U247" s="11"/>
      <c r="V247" s="11"/>
      <c r="W247" s="11"/>
      <c r="X247" s="11"/>
      <c r="Y247" s="11"/>
    </row>
    <row r="248" spans="7:25" x14ac:dyDescent="0.2">
      <c r="G248" s="42"/>
      <c r="H248" s="134"/>
      <c r="I248" s="134"/>
      <c r="J248" s="134"/>
      <c r="K248" s="42"/>
      <c r="L248" s="42"/>
      <c r="M248" s="11"/>
      <c r="N248" s="11"/>
      <c r="O248" s="11"/>
      <c r="P248" s="11"/>
      <c r="Q248" s="11"/>
      <c r="R248" s="11"/>
      <c r="S248" s="11"/>
      <c r="T248" s="11"/>
      <c r="U248" s="11"/>
      <c r="V248" s="11"/>
      <c r="W248" s="11"/>
      <c r="X248" s="11"/>
      <c r="Y248" s="11"/>
    </row>
    <row r="249" spans="7:25" x14ac:dyDescent="0.2">
      <c r="G249" s="42"/>
      <c r="H249" s="134"/>
      <c r="I249" s="134"/>
      <c r="J249" s="134"/>
      <c r="K249" s="42"/>
      <c r="L249" s="42"/>
      <c r="M249" s="11"/>
      <c r="N249" s="11"/>
      <c r="O249" s="11"/>
      <c r="P249" s="11"/>
      <c r="Q249" s="11"/>
      <c r="R249" s="11"/>
      <c r="S249" s="11"/>
      <c r="T249" s="11"/>
      <c r="U249" s="11"/>
      <c r="V249" s="11"/>
      <c r="W249" s="11"/>
      <c r="X249" s="11"/>
      <c r="Y249" s="11"/>
    </row>
    <row r="250" spans="7:25" x14ac:dyDescent="0.2">
      <c r="G250" s="42"/>
      <c r="H250" s="134"/>
      <c r="I250" s="134"/>
      <c r="J250" s="134"/>
      <c r="K250" s="42"/>
      <c r="L250" s="42"/>
      <c r="M250" s="11"/>
      <c r="N250" s="11"/>
      <c r="O250" s="11"/>
      <c r="P250" s="11"/>
      <c r="Q250" s="11"/>
      <c r="R250" s="11"/>
      <c r="S250" s="11"/>
      <c r="T250" s="11"/>
      <c r="U250" s="11"/>
      <c r="V250" s="11"/>
      <c r="W250" s="11"/>
      <c r="X250" s="11"/>
      <c r="Y250" s="11"/>
    </row>
    <row r="251" spans="7:25" x14ac:dyDescent="0.2">
      <c r="G251" s="42"/>
      <c r="H251" s="134"/>
      <c r="I251" s="134"/>
      <c r="J251" s="134"/>
      <c r="K251" s="42"/>
      <c r="L251" s="42"/>
      <c r="M251" s="11"/>
      <c r="N251" s="11"/>
      <c r="O251" s="11"/>
      <c r="P251" s="11"/>
      <c r="Q251" s="11"/>
      <c r="R251" s="11"/>
      <c r="S251" s="11"/>
      <c r="T251" s="11"/>
      <c r="U251" s="11"/>
      <c r="V251" s="11"/>
      <c r="W251" s="11"/>
      <c r="X251" s="11"/>
      <c r="Y251" s="11"/>
    </row>
    <row r="252" spans="7:25" x14ac:dyDescent="0.2">
      <c r="G252" s="42"/>
      <c r="H252" s="134"/>
      <c r="I252" s="134"/>
      <c r="J252" s="134"/>
      <c r="K252" s="42"/>
      <c r="L252" s="42"/>
      <c r="M252" s="11"/>
      <c r="N252" s="11"/>
      <c r="O252" s="11"/>
      <c r="P252" s="11"/>
      <c r="Q252" s="11"/>
      <c r="R252" s="11"/>
      <c r="S252" s="11"/>
      <c r="T252" s="11"/>
      <c r="U252" s="11"/>
      <c r="V252" s="11"/>
      <c r="W252" s="11"/>
      <c r="X252" s="11"/>
      <c r="Y252" s="11"/>
    </row>
    <row r="253" spans="7:25" x14ac:dyDescent="0.2">
      <c r="G253" s="42"/>
      <c r="H253" s="134"/>
      <c r="I253" s="134"/>
      <c r="J253" s="134"/>
      <c r="K253" s="42"/>
      <c r="L253" s="42"/>
      <c r="M253" s="11"/>
      <c r="N253" s="11"/>
      <c r="O253" s="11"/>
      <c r="P253" s="11"/>
      <c r="Q253" s="11"/>
      <c r="R253" s="11"/>
      <c r="S253" s="11"/>
      <c r="T253" s="11"/>
      <c r="U253" s="11"/>
      <c r="V253" s="11"/>
      <c r="W253" s="11"/>
      <c r="X253" s="11"/>
      <c r="Y253" s="11"/>
    </row>
    <row r="254" spans="7:25" x14ac:dyDescent="0.2">
      <c r="G254" s="42"/>
      <c r="H254" s="134"/>
      <c r="I254" s="134"/>
      <c r="J254" s="134"/>
      <c r="K254" s="42"/>
      <c r="L254" s="42"/>
      <c r="M254" s="11"/>
      <c r="N254" s="11"/>
      <c r="O254" s="11"/>
      <c r="P254" s="11"/>
      <c r="Q254" s="11"/>
      <c r="R254" s="11"/>
      <c r="S254" s="11"/>
      <c r="T254" s="11"/>
      <c r="U254" s="11"/>
      <c r="V254" s="11"/>
      <c r="W254" s="11"/>
      <c r="X254" s="11"/>
      <c r="Y254" s="11"/>
    </row>
    <row r="255" spans="7:25" x14ac:dyDescent="0.2">
      <c r="G255" s="42"/>
      <c r="H255" s="134"/>
      <c r="I255" s="134"/>
      <c r="J255" s="134"/>
      <c r="K255" s="42"/>
      <c r="L255" s="42"/>
      <c r="M255" s="11"/>
      <c r="N255" s="11"/>
      <c r="O255" s="11"/>
      <c r="P255" s="11"/>
      <c r="Q255" s="11"/>
      <c r="R255" s="11"/>
      <c r="S255" s="11"/>
      <c r="T255" s="11"/>
      <c r="U255" s="11"/>
      <c r="V255" s="11"/>
      <c r="W255" s="11"/>
      <c r="X255" s="11"/>
      <c r="Y255" s="11"/>
    </row>
    <row r="256" spans="7:25" x14ac:dyDescent="0.2">
      <c r="G256" s="42"/>
      <c r="H256" s="134"/>
      <c r="I256" s="134"/>
      <c r="J256" s="134"/>
      <c r="K256" s="42"/>
      <c r="L256" s="42"/>
      <c r="M256" s="11"/>
      <c r="N256" s="11"/>
      <c r="O256" s="11"/>
      <c r="P256" s="11"/>
      <c r="Q256" s="11"/>
      <c r="R256" s="11"/>
      <c r="S256" s="11"/>
      <c r="T256" s="11"/>
      <c r="U256" s="11"/>
      <c r="V256" s="11"/>
      <c r="W256" s="11"/>
      <c r="X256" s="11"/>
      <c r="Y256" s="11"/>
    </row>
    <row r="257" spans="7:25" x14ac:dyDescent="0.2">
      <c r="G257" s="42"/>
      <c r="H257" s="134"/>
      <c r="I257" s="134"/>
      <c r="J257" s="134"/>
      <c r="K257" s="42"/>
      <c r="L257" s="42"/>
      <c r="M257" s="11"/>
      <c r="N257" s="11"/>
      <c r="O257" s="11"/>
      <c r="P257" s="11"/>
      <c r="Q257" s="11"/>
      <c r="R257" s="11"/>
      <c r="S257" s="11"/>
      <c r="T257" s="11"/>
      <c r="U257" s="11"/>
      <c r="V257" s="11"/>
      <c r="W257" s="11"/>
      <c r="X257" s="11"/>
      <c r="Y257" s="11"/>
    </row>
    <row r="258" spans="7:25" x14ac:dyDescent="0.2">
      <c r="G258" s="42"/>
      <c r="H258" s="134"/>
      <c r="I258" s="134"/>
      <c r="J258" s="134"/>
      <c r="K258" s="42"/>
      <c r="L258" s="42"/>
      <c r="M258" s="11"/>
      <c r="N258" s="11"/>
      <c r="O258" s="11"/>
      <c r="P258" s="11"/>
      <c r="Q258" s="11"/>
      <c r="R258" s="11"/>
      <c r="S258" s="11"/>
      <c r="T258" s="11"/>
      <c r="U258" s="11"/>
      <c r="V258" s="11"/>
      <c r="W258" s="11"/>
      <c r="X258" s="11"/>
      <c r="Y258" s="11"/>
    </row>
    <row r="259" spans="7:25" x14ac:dyDescent="0.2">
      <c r="G259" s="42"/>
      <c r="H259" s="134"/>
      <c r="I259" s="134"/>
      <c r="J259" s="134"/>
      <c r="K259" s="42"/>
      <c r="L259" s="42"/>
      <c r="M259" s="11"/>
      <c r="N259" s="11"/>
      <c r="O259" s="11"/>
      <c r="P259" s="11"/>
      <c r="Q259" s="11"/>
      <c r="R259" s="11"/>
      <c r="S259" s="11"/>
      <c r="T259" s="11"/>
      <c r="U259" s="11"/>
      <c r="V259" s="11"/>
      <c r="W259" s="11"/>
      <c r="X259" s="11"/>
      <c r="Y259" s="11"/>
    </row>
    <row r="260" spans="7:25" x14ac:dyDescent="0.2">
      <c r="G260" s="42"/>
      <c r="H260" s="134"/>
      <c r="I260" s="134"/>
      <c r="J260" s="134"/>
      <c r="K260" s="42"/>
      <c r="L260" s="42"/>
      <c r="M260" s="11"/>
      <c r="N260" s="11"/>
      <c r="O260" s="11"/>
      <c r="P260" s="11"/>
      <c r="Q260" s="11"/>
      <c r="R260" s="11"/>
      <c r="S260" s="11"/>
      <c r="T260" s="11"/>
      <c r="U260" s="11"/>
      <c r="V260" s="11"/>
      <c r="W260" s="11"/>
      <c r="X260" s="11"/>
      <c r="Y260" s="11"/>
    </row>
    <row r="261" spans="7:25" x14ac:dyDescent="0.2">
      <c r="G261" s="42"/>
      <c r="H261" s="134"/>
      <c r="I261" s="134"/>
      <c r="J261" s="134"/>
      <c r="K261" s="42"/>
      <c r="L261" s="42"/>
      <c r="M261" s="11"/>
      <c r="N261" s="11"/>
      <c r="O261" s="11"/>
      <c r="P261" s="11"/>
      <c r="Q261" s="11"/>
      <c r="R261" s="11"/>
      <c r="S261" s="11"/>
      <c r="T261" s="11"/>
      <c r="U261" s="11"/>
      <c r="V261" s="11"/>
      <c r="W261" s="11"/>
      <c r="X261" s="11"/>
      <c r="Y261" s="11"/>
    </row>
    <row r="262" spans="7:25" x14ac:dyDescent="0.2">
      <c r="G262" s="42"/>
      <c r="H262" s="134"/>
      <c r="I262" s="134"/>
      <c r="J262" s="134"/>
      <c r="K262" s="42"/>
      <c r="L262" s="42"/>
      <c r="M262" s="11"/>
      <c r="N262" s="11"/>
      <c r="O262" s="11"/>
      <c r="P262" s="11"/>
      <c r="Q262" s="11"/>
      <c r="R262" s="11"/>
      <c r="S262" s="11"/>
      <c r="T262" s="11"/>
      <c r="U262" s="11"/>
      <c r="V262" s="11"/>
      <c r="W262" s="11"/>
      <c r="X262" s="11"/>
      <c r="Y262" s="11"/>
    </row>
    <row r="263" spans="7:25" x14ac:dyDescent="0.2">
      <c r="G263" s="42"/>
      <c r="H263" s="134"/>
      <c r="I263" s="134"/>
      <c r="J263" s="134"/>
      <c r="K263" s="42"/>
      <c r="L263" s="42"/>
      <c r="M263" s="11"/>
      <c r="N263" s="11"/>
      <c r="O263" s="11"/>
      <c r="P263" s="11"/>
      <c r="Q263" s="11"/>
      <c r="R263" s="11"/>
      <c r="S263" s="11"/>
      <c r="T263" s="11"/>
      <c r="U263" s="11"/>
      <c r="V263" s="11"/>
      <c r="W263" s="11"/>
      <c r="X263" s="11"/>
      <c r="Y263" s="11"/>
    </row>
    <row r="264" spans="7:25" x14ac:dyDescent="0.2">
      <c r="G264" s="42"/>
      <c r="H264" s="134"/>
      <c r="I264" s="134"/>
      <c r="J264" s="134"/>
      <c r="K264" s="42"/>
      <c r="L264" s="42"/>
      <c r="M264" s="11"/>
      <c r="N264" s="11"/>
      <c r="O264" s="11"/>
      <c r="P264" s="11"/>
      <c r="Q264" s="11"/>
      <c r="R264" s="11"/>
      <c r="S264" s="11"/>
      <c r="T264" s="11"/>
      <c r="U264" s="11"/>
      <c r="V264" s="11"/>
      <c r="W264" s="11"/>
      <c r="X264" s="11"/>
      <c r="Y264" s="11"/>
    </row>
    <row r="265" spans="7:25" x14ac:dyDescent="0.2">
      <c r="G265" s="42"/>
      <c r="H265" s="134"/>
      <c r="I265" s="134"/>
      <c r="J265" s="134"/>
      <c r="K265" s="42"/>
      <c r="L265" s="42"/>
      <c r="M265" s="11"/>
      <c r="N265" s="11"/>
      <c r="O265" s="11"/>
      <c r="P265" s="11"/>
      <c r="Q265" s="11"/>
      <c r="R265" s="11"/>
      <c r="S265" s="11"/>
      <c r="T265" s="11"/>
      <c r="U265" s="11"/>
      <c r="V265" s="11"/>
      <c r="W265" s="11"/>
      <c r="X265" s="11"/>
      <c r="Y265" s="11"/>
    </row>
    <row r="266" spans="7:25" x14ac:dyDescent="0.2">
      <c r="G266" s="42"/>
      <c r="H266" s="134"/>
      <c r="I266" s="134"/>
      <c r="J266" s="134"/>
      <c r="K266" s="42"/>
      <c r="L266" s="42"/>
      <c r="M266" s="11"/>
      <c r="N266" s="11"/>
      <c r="O266" s="11"/>
      <c r="P266" s="11"/>
      <c r="Q266" s="11"/>
      <c r="R266" s="11"/>
      <c r="S266" s="11"/>
      <c r="T266" s="11"/>
      <c r="U266" s="11"/>
      <c r="V266" s="11"/>
      <c r="W266" s="11"/>
      <c r="X266" s="11"/>
      <c r="Y266" s="11"/>
    </row>
    <row r="267" spans="7:25" x14ac:dyDescent="0.2">
      <c r="G267" s="42"/>
      <c r="H267" s="134"/>
      <c r="I267" s="134"/>
      <c r="J267" s="134"/>
      <c r="K267" s="42"/>
      <c r="L267" s="42"/>
      <c r="M267" s="11"/>
      <c r="N267" s="11"/>
      <c r="O267" s="11"/>
      <c r="P267" s="11"/>
      <c r="Q267" s="11"/>
      <c r="R267" s="11"/>
      <c r="S267" s="11"/>
      <c r="T267" s="11"/>
      <c r="U267" s="11"/>
      <c r="V267" s="11"/>
      <c r="W267" s="11"/>
      <c r="X267" s="11"/>
      <c r="Y267" s="11"/>
    </row>
    <row r="268" spans="7:25" x14ac:dyDescent="0.2">
      <c r="G268" s="42"/>
      <c r="H268" s="134"/>
      <c r="I268" s="134"/>
      <c r="J268" s="134"/>
      <c r="K268" s="42"/>
      <c r="L268" s="42"/>
      <c r="M268" s="11"/>
      <c r="N268" s="11"/>
      <c r="O268" s="11"/>
      <c r="P268" s="11"/>
      <c r="Q268" s="11"/>
      <c r="R268" s="11"/>
      <c r="S268" s="11"/>
      <c r="T268" s="11"/>
      <c r="U268" s="11"/>
      <c r="V268" s="11"/>
      <c r="W268" s="11"/>
      <c r="X268" s="11"/>
      <c r="Y268" s="11"/>
    </row>
    <row r="269" spans="7:25" x14ac:dyDescent="0.2">
      <c r="G269" s="42"/>
      <c r="H269" s="134"/>
      <c r="I269" s="134"/>
      <c r="J269" s="134"/>
      <c r="K269" s="42"/>
      <c r="L269" s="42"/>
      <c r="M269" s="11"/>
      <c r="N269" s="11"/>
      <c r="O269" s="11"/>
      <c r="P269" s="11"/>
      <c r="Q269" s="11"/>
      <c r="R269" s="11"/>
      <c r="S269" s="11"/>
      <c r="T269" s="11"/>
      <c r="U269" s="11"/>
      <c r="V269" s="11"/>
      <c r="W269" s="11"/>
      <c r="X269" s="11"/>
      <c r="Y269" s="11"/>
    </row>
    <row r="270" spans="7:25" x14ac:dyDescent="0.2">
      <c r="G270" s="42"/>
      <c r="H270" s="134"/>
      <c r="I270" s="134"/>
      <c r="J270" s="134"/>
      <c r="K270" s="42"/>
      <c r="L270" s="42"/>
      <c r="M270" s="11"/>
      <c r="N270" s="11"/>
      <c r="O270" s="11"/>
      <c r="P270" s="11"/>
      <c r="Q270" s="11"/>
      <c r="R270" s="11"/>
      <c r="S270" s="11"/>
      <c r="T270" s="11"/>
      <c r="U270" s="11"/>
      <c r="V270" s="11"/>
      <c r="W270" s="11"/>
      <c r="X270" s="11"/>
      <c r="Y270" s="11"/>
    </row>
    <row r="271" spans="7:25" x14ac:dyDescent="0.2">
      <c r="G271" s="42"/>
      <c r="H271" s="134"/>
      <c r="I271" s="134"/>
      <c r="J271" s="134"/>
      <c r="K271" s="42"/>
      <c r="L271" s="42"/>
      <c r="M271" s="11"/>
      <c r="N271" s="11"/>
      <c r="O271" s="11"/>
      <c r="P271" s="11"/>
      <c r="Q271" s="11"/>
      <c r="R271" s="11"/>
      <c r="S271" s="11"/>
      <c r="T271" s="11"/>
      <c r="U271" s="11"/>
      <c r="V271" s="11"/>
      <c r="W271" s="11"/>
      <c r="X271" s="11"/>
      <c r="Y271" s="11"/>
    </row>
    <row r="272" spans="7:25" x14ac:dyDescent="0.2">
      <c r="G272" s="42"/>
      <c r="H272" s="134"/>
      <c r="I272" s="134"/>
      <c r="J272" s="134"/>
      <c r="K272" s="42"/>
      <c r="L272" s="42"/>
      <c r="M272" s="11"/>
      <c r="N272" s="11"/>
      <c r="O272" s="11"/>
      <c r="P272" s="11"/>
      <c r="Q272" s="11"/>
      <c r="R272" s="11"/>
      <c r="S272" s="11"/>
      <c r="T272" s="11"/>
      <c r="U272" s="11"/>
      <c r="V272" s="11"/>
      <c r="W272" s="11"/>
      <c r="X272" s="11"/>
      <c r="Y272" s="11"/>
    </row>
    <row r="273" spans="7:25" x14ac:dyDescent="0.2">
      <c r="G273" s="42"/>
      <c r="H273" s="134"/>
      <c r="I273" s="134"/>
      <c r="J273" s="134"/>
      <c r="K273" s="42"/>
      <c r="L273" s="42"/>
      <c r="M273" s="11"/>
      <c r="N273" s="11"/>
      <c r="O273" s="11"/>
      <c r="P273" s="11"/>
      <c r="Q273" s="11"/>
      <c r="R273" s="11"/>
      <c r="S273" s="11"/>
      <c r="T273" s="11"/>
      <c r="U273" s="11"/>
      <c r="V273" s="11"/>
      <c r="W273" s="11"/>
      <c r="X273" s="11"/>
      <c r="Y273" s="11"/>
    </row>
    <row r="274" spans="7:25" x14ac:dyDescent="0.2">
      <c r="G274" s="42"/>
      <c r="H274" s="134"/>
      <c r="I274" s="134"/>
      <c r="J274" s="134"/>
      <c r="K274" s="42"/>
      <c r="L274" s="42"/>
      <c r="M274" s="11"/>
      <c r="N274" s="11"/>
      <c r="O274" s="11"/>
      <c r="P274" s="11"/>
      <c r="Q274" s="11"/>
      <c r="R274" s="11"/>
      <c r="S274" s="11"/>
      <c r="T274" s="11"/>
      <c r="U274" s="11"/>
      <c r="V274" s="11"/>
      <c r="W274" s="11"/>
      <c r="X274" s="11"/>
      <c r="Y274" s="11"/>
    </row>
    <row r="275" spans="7:25" x14ac:dyDescent="0.2">
      <c r="G275" s="42"/>
      <c r="H275" s="134"/>
      <c r="I275" s="134"/>
      <c r="J275" s="134"/>
      <c r="K275" s="42"/>
      <c r="L275" s="42"/>
      <c r="M275" s="11"/>
      <c r="N275" s="11"/>
      <c r="O275" s="11"/>
      <c r="P275" s="11"/>
      <c r="Q275" s="11"/>
      <c r="R275" s="11"/>
      <c r="S275" s="11"/>
      <c r="T275" s="11"/>
      <c r="U275" s="11"/>
      <c r="V275" s="11"/>
      <c r="W275" s="11"/>
      <c r="X275" s="11"/>
      <c r="Y275" s="11"/>
    </row>
    <row r="276" spans="7:25" x14ac:dyDescent="0.2">
      <c r="G276" s="42"/>
      <c r="H276" s="134"/>
      <c r="I276" s="134"/>
      <c r="J276" s="134"/>
      <c r="K276" s="42"/>
      <c r="L276" s="42"/>
      <c r="M276" s="11"/>
      <c r="N276" s="11"/>
      <c r="O276" s="11"/>
      <c r="P276" s="11"/>
      <c r="Q276" s="11"/>
      <c r="R276" s="11"/>
      <c r="S276" s="11"/>
      <c r="T276" s="11"/>
      <c r="U276" s="11"/>
      <c r="V276" s="11"/>
      <c r="W276" s="11"/>
      <c r="X276" s="11"/>
      <c r="Y276" s="11"/>
    </row>
    <row r="277" spans="7:25" x14ac:dyDescent="0.2">
      <c r="G277" s="42"/>
      <c r="H277" s="134"/>
      <c r="I277" s="134"/>
      <c r="J277" s="134"/>
      <c r="K277" s="42"/>
      <c r="L277" s="42"/>
      <c r="M277" s="11"/>
      <c r="N277" s="11"/>
      <c r="O277" s="11"/>
      <c r="P277" s="11"/>
      <c r="Q277" s="11"/>
      <c r="R277" s="11"/>
      <c r="S277" s="11"/>
      <c r="T277" s="11"/>
      <c r="U277" s="11"/>
      <c r="V277" s="11"/>
      <c r="W277" s="11"/>
      <c r="X277" s="11"/>
      <c r="Y277" s="11"/>
    </row>
    <row r="278" spans="7:25" x14ac:dyDescent="0.2">
      <c r="G278" s="42"/>
      <c r="H278" s="134"/>
      <c r="I278" s="134"/>
      <c r="J278" s="134"/>
      <c r="K278" s="42"/>
      <c r="L278" s="42"/>
      <c r="M278" s="11"/>
      <c r="N278" s="11"/>
      <c r="O278" s="11"/>
      <c r="P278" s="11"/>
      <c r="Q278" s="11"/>
      <c r="R278" s="11"/>
      <c r="S278" s="11"/>
      <c r="T278" s="11"/>
      <c r="U278" s="11"/>
      <c r="V278" s="11"/>
      <c r="W278" s="11"/>
      <c r="X278" s="11"/>
      <c r="Y278" s="11"/>
    </row>
    <row r="279" spans="7:25" x14ac:dyDescent="0.2">
      <c r="G279" s="42"/>
      <c r="H279" s="134"/>
      <c r="I279" s="134"/>
      <c r="J279" s="134"/>
      <c r="K279" s="42"/>
      <c r="L279" s="42"/>
      <c r="M279" s="11"/>
      <c r="N279" s="11"/>
      <c r="O279" s="11"/>
      <c r="P279" s="11"/>
      <c r="Q279" s="11"/>
      <c r="R279" s="11"/>
      <c r="S279" s="11"/>
      <c r="T279" s="11"/>
      <c r="U279" s="11"/>
      <c r="V279" s="11"/>
      <c r="W279" s="11"/>
      <c r="X279" s="11"/>
      <c r="Y279" s="11"/>
    </row>
    <row r="280" spans="7:25" x14ac:dyDescent="0.2">
      <c r="G280" s="42"/>
      <c r="H280" s="134"/>
      <c r="I280" s="134"/>
      <c r="J280" s="134"/>
      <c r="K280" s="42"/>
      <c r="L280" s="42"/>
      <c r="M280" s="11"/>
      <c r="N280" s="11"/>
      <c r="O280" s="11"/>
      <c r="P280" s="11"/>
      <c r="Q280" s="11"/>
      <c r="R280" s="11"/>
      <c r="S280" s="11"/>
      <c r="T280" s="11"/>
      <c r="U280" s="11"/>
      <c r="V280" s="11"/>
      <c r="W280" s="11"/>
      <c r="X280" s="11"/>
      <c r="Y280" s="11"/>
    </row>
    <row r="281" spans="7:25" x14ac:dyDescent="0.2">
      <c r="G281" s="42"/>
      <c r="H281" s="134"/>
      <c r="I281" s="134"/>
      <c r="J281" s="134"/>
      <c r="K281" s="42"/>
      <c r="L281" s="42"/>
      <c r="M281" s="11"/>
      <c r="N281" s="11"/>
      <c r="O281" s="11"/>
      <c r="P281" s="11"/>
      <c r="Q281" s="11"/>
      <c r="R281" s="11"/>
      <c r="S281" s="11"/>
      <c r="T281" s="11"/>
      <c r="U281" s="11"/>
      <c r="V281" s="11"/>
      <c r="W281" s="11"/>
      <c r="X281" s="11"/>
      <c r="Y281" s="11"/>
    </row>
    <row r="282" spans="7:25" x14ac:dyDescent="0.2">
      <c r="G282" s="42"/>
      <c r="H282" s="134"/>
      <c r="I282" s="134"/>
      <c r="J282" s="134"/>
      <c r="K282" s="42"/>
      <c r="L282" s="42"/>
      <c r="M282" s="11"/>
      <c r="N282" s="11"/>
      <c r="O282" s="11"/>
      <c r="P282" s="11"/>
      <c r="Q282" s="11"/>
      <c r="R282" s="11"/>
      <c r="S282" s="11"/>
      <c r="T282" s="11"/>
      <c r="U282" s="11"/>
      <c r="V282" s="11"/>
      <c r="W282" s="11"/>
      <c r="X282" s="11"/>
      <c r="Y282" s="11"/>
    </row>
    <row r="283" spans="7:25" x14ac:dyDescent="0.2">
      <c r="G283" s="42"/>
      <c r="H283" s="134"/>
      <c r="I283" s="134"/>
      <c r="J283" s="134"/>
      <c r="K283" s="42"/>
      <c r="L283" s="42"/>
      <c r="M283" s="11"/>
      <c r="N283" s="11"/>
      <c r="O283" s="11"/>
      <c r="P283" s="11"/>
      <c r="Q283" s="11"/>
      <c r="R283" s="11"/>
      <c r="S283" s="11"/>
      <c r="T283" s="11"/>
      <c r="U283" s="11"/>
      <c r="V283" s="11"/>
      <c r="W283" s="11"/>
      <c r="X283" s="11"/>
      <c r="Y283" s="11"/>
    </row>
    <row r="284" spans="7:25" x14ac:dyDescent="0.2">
      <c r="G284" s="42"/>
      <c r="H284" s="134"/>
      <c r="I284" s="134"/>
      <c r="J284" s="134"/>
      <c r="K284" s="42"/>
      <c r="L284" s="42"/>
      <c r="M284" s="11"/>
      <c r="N284" s="11"/>
      <c r="O284" s="11"/>
      <c r="P284" s="11"/>
      <c r="Q284" s="11"/>
      <c r="R284" s="11"/>
      <c r="S284" s="11"/>
      <c r="T284" s="11"/>
      <c r="U284" s="11"/>
      <c r="V284" s="11"/>
      <c r="W284" s="11"/>
      <c r="X284" s="11"/>
      <c r="Y284" s="11"/>
    </row>
    <row r="285" spans="7:25" x14ac:dyDescent="0.2">
      <c r="G285" s="42"/>
      <c r="H285" s="134"/>
      <c r="I285" s="134"/>
      <c r="J285" s="134"/>
      <c r="K285" s="42"/>
      <c r="L285" s="42"/>
      <c r="M285" s="11"/>
      <c r="N285" s="11"/>
      <c r="O285" s="11"/>
      <c r="P285" s="11"/>
      <c r="Q285" s="11"/>
      <c r="R285" s="11"/>
      <c r="S285" s="11"/>
      <c r="T285" s="11"/>
      <c r="U285" s="11"/>
      <c r="V285" s="11"/>
      <c r="W285" s="11"/>
      <c r="X285" s="11"/>
      <c r="Y285" s="11"/>
    </row>
    <row r="286" spans="7:25" x14ac:dyDescent="0.2">
      <c r="G286" s="42"/>
      <c r="H286" s="134"/>
      <c r="I286" s="134"/>
      <c r="J286" s="134"/>
      <c r="K286" s="42"/>
      <c r="L286" s="42"/>
      <c r="M286" s="11"/>
      <c r="N286" s="11"/>
      <c r="O286" s="11"/>
      <c r="P286" s="11"/>
      <c r="Q286" s="11"/>
      <c r="R286" s="11"/>
      <c r="S286" s="11"/>
      <c r="T286" s="11"/>
      <c r="U286" s="11"/>
      <c r="V286" s="11"/>
      <c r="W286" s="11"/>
      <c r="X286" s="11"/>
      <c r="Y286" s="11"/>
    </row>
    <row r="287" spans="7:25" x14ac:dyDescent="0.2">
      <c r="G287" s="42"/>
      <c r="H287" s="134"/>
      <c r="I287" s="134"/>
      <c r="J287" s="134"/>
      <c r="K287" s="42"/>
      <c r="L287" s="42"/>
      <c r="M287" s="11"/>
      <c r="N287" s="11"/>
      <c r="O287" s="11"/>
      <c r="P287" s="11"/>
      <c r="Q287" s="11"/>
      <c r="R287" s="11"/>
      <c r="S287" s="11"/>
      <c r="T287" s="11"/>
      <c r="U287" s="11"/>
      <c r="V287" s="11"/>
      <c r="W287" s="11"/>
      <c r="X287" s="11"/>
      <c r="Y287" s="11"/>
    </row>
    <row r="288" spans="7:25" x14ac:dyDescent="0.2">
      <c r="G288" s="42"/>
      <c r="H288" s="134"/>
      <c r="I288" s="134"/>
      <c r="J288" s="134"/>
      <c r="K288" s="42"/>
      <c r="L288" s="42"/>
      <c r="M288" s="11"/>
      <c r="N288" s="11"/>
      <c r="O288" s="11"/>
      <c r="P288" s="11"/>
      <c r="Q288" s="11"/>
      <c r="R288" s="11"/>
      <c r="S288" s="11"/>
      <c r="T288" s="11"/>
      <c r="U288" s="11"/>
      <c r="V288" s="11"/>
      <c r="W288" s="11"/>
      <c r="X288" s="11"/>
      <c r="Y288" s="11"/>
    </row>
    <row r="289" spans="7:25" x14ac:dyDescent="0.2">
      <c r="G289" s="42"/>
      <c r="H289" s="134"/>
      <c r="I289" s="134"/>
      <c r="J289" s="134"/>
      <c r="K289" s="42"/>
      <c r="L289" s="42"/>
      <c r="M289" s="11"/>
      <c r="N289" s="11"/>
      <c r="O289" s="11"/>
      <c r="P289" s="11"/>
      <c r="Q289" s="11"/>
      <c r="R289" s="11"/>
      <c r="S289" s="11"/>
      <c r="T289" s="11"/>
      <c r="U289" s="11"/>
      <c r="V289" s="11"/>
      <c r="W289" s="11"/>
      <c r="X289" s="11"/>
      <c r="Y289" s="11"/>
    </row>
    <row r="290" spans="7:25" x14ac:dyDescent="0.2">
      <c r="G290" s="42"/>
      <c r="H290" s="134"/>
      <c r="I290" s="134"/>
      <c r="J290" s="134"/>
      <c r="K290" s="42"/>
      <c r="L290" s="42"/>
      <c r="M290" s="11"/>
      <c r="N290" s="11"/>
      <c r="O290" s="11"/>
      <c r="P290" s="11"/>
      <c r="Q290" s="11"/>
      <c r="R290" s="11"/>
      <c r="S290" s="11"/>
      <c r="T290" s="11"/>
      <c r="U290" s="11"/>
      <c r="V290" s="11"/>
      <c r="W290" s="11"/>
      <c r="X290" s="11"/>
      <c r="Y290" s="11"/>
    </row>
    <row r="291" spans="7:25" x14ac:dyDescent="0.2">
      <c r="G291" s="42"/>
      <c r="H291" s="134"/>
      <c r="I291" s="134"/>
      <c r="J291" s="134"/>
      <c r="K291" s="42"/>
      <c r="L291" s="42"/>
      <c r="M291" s="11"/>
      <c r="N291" s="11"/>
      <c r="O291" s="11"/>
      <c r="P291" s="11"/>
      <c r="Q291" s="11"/>
      <c r="R291" s="11"/>
      <c r="S291" s="11"/>
      <c r="T291" s="11"/>
      <c r="U291" s="11"/>
      <c r="V291" s="11"/>
      <c r="W291" s="11"/>
      <c r="X291" s="11"/>
      <c r="Y291" s="11"/>
    </row>
    <row r="292" spans="7:25" x14ac:dyDescent="0.2">
      <c r="G292" s="42"/>
      <c r="H292" s="134"/>
      <c r="I292" s="134"/>
      <c r="J292" s="134"/>
      <c r="K292" s="42"/>
      <c r="L292" s="42"/>
      <c r="M292" s="11"/>
      <c r="N292" s="11"/>
      <c r="O292" s="11"/>
      <c r="P292" s="11"/>
      <c r="Q292" s="11"/>
      <c r="R292" s="11"/>
      <c r="S292" s="11"/>
      <c r="T292" s="11"/>
      <c r="U292" s="11"/>
      <c r="V292" s="11"/>
      <c r="W292" s="11"/>
      <c r="X292" s="11"/>
      <c r="Y292" s="11"/>
    </row>
    <row r="293" spans="7:25" x14ac:dyDescent="0.2">
      <c r="G293" s="42"/>
      <c r="H293" s="134"/>
      <c r="I293" s="134"/>
      <c r="J293" s="134"/>
      <c r="K293" s="42"/>
      <c r="L293" s="42"/>
      <c r="M293" s="11"/>
      <c r="N293" s="11"/>
      <c r="O293" s="11"/>
      <c r="P293" s="11"/>
      <c r="Q293" s="11"/>
      <c r="R293" s="11"/>
      <c r="S293" s="11"/>
      <c r="T293" s="11"/>
      <c r="U293" s="11"/>
      <c r="V293" s="11"/>
      <c r="W293" s="11"/>
      <c r="X293" s="11"/>
      <c r="Y293" s="11"/>
    </row>
    <row r="294" spans="7:25" x14ac:dyDescent="0.2">
      <c r="G294" s="42"/>
      <c r="H294" s="134"/>
      <c r="I294" s="134"/>
      <c r="J294" s="134"/>
      <c r="K294" s="42"/>
      <c r="L294" s="42"/>
      <c r="M294" s="11"/>
      <c r="N294" s="11"/>
      <c r="O294" s="11"/>
      <c r="P294" s="11"/>
      <c r="Q294" s="11"/>
      <c r="R294" s="11"/>
      <c r="S294" s="11"/>
      <c r="T294" s="11"/>
      <c r="U294" s="11"/>
      <c r="V294" s="11"/>
      <c r="W294" s="11"/>
      <c r="X294" s="11"/>
      <c r="Y294" s="11"/>
    </row>
    <row r="295" spans="7:25" x14ac:dyDescent="0.2">
      <c r="G295" s="42"/>
      <c r="H295" s="134"/>
      <c r="I295" s="134"/>
      <c r="J295" s="134"/>
      <c r="K295" s="42"/>
      <c r="L295" s="42"/>
      <c r="M295" s="11"/>
      <c r="N295" s="11"/>
      <c r="O295" s="11"/>
      <c r="P295" s="11"/>
      <c r="Q295" s="11"/>
      <c r="R295" s="11"/>
      <c r="S295" s="11"/>
      <c r="T295" s="11"/>
      <c r="U295" s="11"/>
      <c r="V295" s="11"/>
      <c r="W295" s="11"/>
      <c r="X295" s="11"/>
      <c r="Y295" s="11"/>
    </row>
    <row r="296" spans="7:25" x14ac:dyDescent="0.2">
      <c r="G296" s="42"/>
      <c r="H296" s="134"/>
      <c r="I296" s="134"/>
      <c r="J296" s="134"/>
      <c r="K296" s="42"/>
      <c r="L296" s="42"/>
      <c r="M296" s="11"/>
      <c r="N296" s="11"/>
      <c r="O296" s="11"/>
      <c r="P296" s="11"/>
      <c r="Q296" s="11"/>
      <c r="R296" s="11"/>
      <c r="S296" s="11"/>
      <c r="T296" s="11"/>
      <c r="U296" s="11"/>
      <c r="V296" s="11"/>
      <c r="W296" s="11"/>
      <c r="X296" s="11"/>
      <c r="Y296" s="11"/>
    </row>
    <row r="297" spans="7:25" x14ac:dyDescent="0.2">
      <c r="G297" s="42"/>
      <c r="H297" s="134"/>
      <c r="I297" s="134"/>
      <c r="J297" s="134"/>
      <c r="K297" s="42"/>
      <c r="L297" s="42"/>
      <c r="M297" s="11"/>
      <c r="N297" s="11"/>
      <c r="O297" s="11"/>
      <c r="P297" s="11"/>
      <c r="Q297" s="11"/>
      <c r="R297" s="11"/>
      <c r="S297" s="11"/>
      <c r="T297" s="11"/>
      <c r="U297" s="11"/>
      <c r="V297" s="11"/>
      <c r="W297" s="11"/>
      <c r="X297" s="11"/>
      <c r="Y297" s="11"/>
    </row>
    <row r="298" spans="7:25" x14ac:dyDescent="0.2">
      <c r="G298" s="42"/>
      <c r="H298" s="134"/>
      <c r="I298" s="134"/>
      <c r="J298" s="134"/>
      <c r="K298" s="42"/>
      <c r="L298" s="42"/>
      <c r="M298" s="11"/>
      <c r="N298" s="11"/>
      <c r="O298" s="11"/>
      <c r="P298" s="11"/>
      <c r="Q298" s="11"/>
      <c r="R298" s="11"/>
      <c r="S298" s="11"/>
      <c r="T298" s="11"/>
      <c r="U298" s="11"/>
      <c r="V298" s="11"/>
      <c r="W298" s="11"/>
      <c r="X298" s="11"/>
      <c r="Y298" s="11"/>
    </row>
    <row r="299" spans="7:25" x14ac:dyDescent="0.2">
      <c r="G299" s="42"/>
      <c r="H299" s="134"/>
      <c r="I299" s="134"/>
      <c r="J299" s="134"/>
      <c r="K299" s="42"/>
      <c r="L299" s="42"/>
      <c r="M299" s="11"/>
      <c r="N299" s="11"/>
      <c r="O299" s="11"/>
      <c r="P299" s="11"/>
      <c r="Q299" s="11"/>
      <c r="R299" s="11"/>
      <c r="S299" s="11"/>
      <c r="T299" s="11"/>
      <c r="U299" s="11"/>
      <c r="V299" s="11"/>
      <c r="W299" s="11"/>
      <c r="X299" s="11"/>
      <c r="Y299" s="11"/>
    </row>
    <row r="300" spans="7:25" x14ac:dyDescent="0.2">
      <c r="G300" s="42"/>
      <c r="H300" s="134"/>
      <c r="I300" s="134"/>
      <c r="J300" s="134"/>
      <c r="K300" s="42"/>
      <c r="L300" s="42"/>
      <c r="M300" s="11"/>
      <c r="N300" s="11"/>
      <c r="O300" s="11"/>
      <c r="P300" s="11"/>
      <c r="Q300" s="11"/>
      <c r="R300" s="11"/>
      <c r="S300" s="11"/>
      <c r="T300" s="11"/>
      <c r="U300" s="11"/>
      <c r="V300" s="11"/>
      <c r="W300" s="11"/>
      <c r="X300" s="11"/>
      <c r="Y300" s="11"/>
    </row>
    <row r="301" spans="7:25" x14ac:dyDescent="0.2">
      <c r="G301" s="42"/>
      <c r="H301" s="134"/>
      <c r="I301" s="134"/>
      <c r="J301" s="134"/>
      <c r="K301" s="42"/>
      <c r="L301" s="42"/>
      <c r="M301" s="11"/>
      <c r="N301" s="11"/>
      <c r="O301" s="11"/>
      <c r="P301" s="11"/>
      <c r="Q301" s="11"/>
      <c r="R301" s="11"/>
      <c r="S301" s="11"/>
      <c r="T301" s="11"/>
      <c r="U301" s="11"/>
      <c r="V301" s="11"/>
      <c r="W301" s="11"/>
      <c r="X301" s="11"/>
      <c r="Y301" s="11"/>
    </row>
    <row r="302" spans="7:25" x14ac:dyDescent="0.2">
      <c r="G302" s="42"/>
      <c r="H302" s="134"/>
      <c r="I302" s="134"/>
      <c r="J302" s="134"/>
      <c r="K302" s="42"/>
      <c r="L302" s="42"/>
      <c r="M302" s="11"/>
      <c r="N302" s="11"/>
      <c r="O302" s="11"/>
      <c r="P302" s="11"/>
      <c r="Q302" s="11"/>
      <c r="R302" s="11"/>
      <c r="S302" s="11"/>
      <c r="T302" s="11"/>
      <c r="U302" s="11"/>
      <c r="V302" s="11"/>
      <c r="W302" s="11"/>
      <c r="X302" s="11"/>
      <c r="Y302" s="11"/>
    </row>
    <row r="303" spans="7:25" x14ac:dyDescent="0.2">
      <c r="G303" s="42"/>
      <c r="H303" s="134"/>
      <c r="I303" s="134"/>
      <c r="J303" s="134"/>
      <c r="K303" s="42"/>
      <c r="L303" s="42"/>
      <c r="M303" s="11"/>
      <c r="N303" s="11"/>
      <c r="O303" s="11"/>
      <c r="P303" s="11"/>
      <c r="Q303" s="11"/>
      <c r="R303" s="11"/>
      <c r="S303" s="11"/>
      <c r="T303" s="11"/>
      <c r="U303" s="11"/>
      <c r="V303" s="11"/>
      <c r="W303" s="11"/>
      <c r="X303" s="11"/>
      <c r="Y303" s="11"/>
    </row>
    <row r="304" spans="7:25" x14ac:dyDescent="0.2">
      <c r="G304" s="42"/>
      <c r="H304" s="134"/>
      <c r="I304" s="134"/>
      <c r="J304" s="134"/>
      <c r="K304" s="42"/>
      <c r="L304" s="42"/>
      <c r="M304" s="11"/>
      <c r="N304" s="11"/>
      <c r="O304" s="11"/>
      <c r="P304" s="11"/>
      <c r="Q304" s="11"/>
      <c r="R304" s="11"/>
      <c r="S304" s="11"/>
      <c r="T304" s="11"/>
      <c r="U304" s="11"/>
      <c r="V304" s="11"/>
      <c r="W304" s="11"/>
      <c r="X304" s="11"/>
      <c r="Y304" s="11"/>
    </row>
    <row r="305" spans="7:25" x14ac:dyDescent="0.2">
      <c r="G305" s="42"/>
      <c r="H305" s="134"/>
      <c r="I305" s="134"/>
      <c r="J305" s="134"/>
      <c r="K305" s="42"/>
      <c r="L305" s="42"/>
      <c r="M305" s="11"/>
      <c r="N305" s="11"/>
      <c r="O305" s="11"/>
      <c r="P305" s="11"/>
      <c r="Q305" s="11"/>
      <c r="R305" s="11"/>
      <c r="S305" s="11"/>
      <c r="T305" s="11"/>
      <c r="U305" s="11"/>
      <c r="V305" s="11"/>
      <c r="W305" s="11"/>
      <c r="X305" s="11"/>
      <c r="Y305" s="11"/>
    </row>
    <row r="306" spans="7:25" x14ac:dyDescent="0.2">
      <c r="G306" s="42"/>
      <c r="H306" s="134"/>
      <c r="I306" s="134"/>
      <c r="J306" s="134"/>
      <c r="K306" s="42"/>
      <c r="L306" s="42"/>
      <c r="M306" s="11"/>
      <c r="N306" s="11"/>
      <c r="O306" s="11"/>
      <c r="P306" s="11"/>
      <c r="Q306" s="11"/>
      <c r="R306" s="11"/>
      <c r="S306" s="11"/>
      <c r="T306" s="11"/>
      <c r="U306" s="11"/>
      <c r="V306" s="11"/>
      <c r="W306" s="11"/>
      <c r="X306" s="11"/>
      <c r="Y306" s="11"/>
    </row>
    <row r="307" spans="7:25" x14ac:dyDescent="0.2">
      <c r="G307" s="42"/>
      <c r="H307" s="134"/>
      <c r="I307" s="134"/>
      <c r="J307" s="134"/>
      <c r="K307" s="42"/>
      <c r="L307" s="42"/>
      <c r="M307" s="11"/>
      <c r="N307" s="11"/>
      <c r="O307" s="11"/>
      <c r="P307" s="11"/>
      <c r="Q307" s="11"/>
      <c r="R307" s="11"/>
      <c r="S307" s="11"/>
      <c r="T307" s="11"/>
      <c r="U307" s="11"/>
      <c r="V307" s="11"/>
      <c r="W307" s="11"/>
      <c r="X307" s="11"/>
      <c r="Y307" s="11"/>
    </row>
    <row r="308" spans="7:25" x14ac:dyDescent="0.2">
      <c r="G308" s="42"/>
      <c r="H308" s="134"/>
      <c r="I308" s="134"/>
      <c r="J308" s="134"/>
      <c r="K308" s="42"/>
      <c r="L308" s="42"/>
      <c r="M308" s="11"/>
      <c r="N308" s="11"/>
      <c r="O308" s="11"/>
      <c r="P308" s="11"/>
      <c r="Q308" s="11"/>
      <c r="R308" s="11"/>
      <c r="S308" s="11"/>
      <c r="T308" s="11"/>
      <c r="U308" s="11"/>
      <c r="V308" s="11"/>
      <c r="W308" s="11"/>
      <c r="X308" s="11"/>
      <c r="Y308" s="11"/>
    </row>
    <row r="309" spans="7:25" x14ac:dyDescent="0.2">
      <c r="G309" s="42"/>
      <c r="H309" s="134"/>
      <c r="I309" s="134"/>
      <c r="J309" s="134"/>
      <c r="K309" s="42"/>
      <c r="L309" s="42"/>
      <c r="M309" s="11"/>
      <c r="N309" s="11"/>
      <c r="O309" s="11"/>
      <c r="P309" s="11"/>
      <c r="Q309" s="11"/>
      <c r="R309" s="11"/>
      <c r="S309" s="11"/>
      <c r="T309" s="11"/>
      <c r="U309" s="11"/>
      <c r="V309" s="11"/>
      <c r="W309" s="11"/>
      <c r="X309" s="11"/>
      <c r="Y309" s="11"/>
    </row>
    <row r="310" spans="7:25" x14ac:dyDescent="0.2">
      <c r="G310" s="42"/>
      <c r="H310" s="134"/>
      <c r="I310" s="134"/>
      <c r="J310" s="134"/>
      <c r="K310" s="42"/>
      <c r="L310" s="42"/>
      <c r="M310" s="11"/>
      <c r="N310" s="11"/>
      <c r="O310" s="11"/>
      <c r="P310" s="11"/>
      <c r="Q310" s="11"/>
      <c r="R310" s="11"/>
      <c r="S310" s="11"/>
      <c r="T310" s="11"/>
      <c r="U310" s="11"/>
      <c r="V310" s="11"/>
      <c r="W310" s="11"/>
      <c r="X310" s="11"/>
      <c r="Y310" s="11"/>
    </row>
    <row r="311" spans="7:25" x14ac:dyDescent="0.2">
      <c r="G311" s="42"/>
      <c r="H311" s="134"/>
      <c r="I311" s="134"/>
      <c r="J311" s="134"/>
      <c r="K311" s="42"/>
      <c r="L311" s="42"/>
      <c r="M311" s="11"/>
      <c r="N311" s="11"/>
      <c r="O311" s="11"/>
      <c r="P311" s="11"/>
      <c r="Q311" s="11"/>
      <c r="R311" s="11"/>
      <c r="S311" s="11"/>
      <c r="T311" s="11"/>
      <c r="U311" s="11"/>
      <c r="V311" s="11"/>
      <c r="W311" s="11"/>
      <c r="X311" s="11"/>
      <c r="Y311" s="11"/>
    </row>
    <row r="312" spans="7:25" x14ac:dyDescent="0.2">
      <c r="G312" s="42"/>
      <c r="H312" s="134"/>
      <c r="I312" s="134"/>
      <c r="J312" s="134"/>
      <c r="K312" s="42"/>
      <c r="L312" s="42"/>
      <c r="M312" s="11"/>
      <c r="N312" s="11"/>
      <c r="O312" s="11"/>
      <c r="P312" s="11"/>
      <c r="Q312" s="11"/>
      <c r="R312" s="11"/>
      <c r="S312" s="11"/>
      <c r="T312" s="11"/>
      <c r="U312" s="11"/>
      <c r="V312" s="11"/>
      <c r="W312" s="11"/>
      <c r="X312" s="11"/>
      <c r="Y312" s="11"/>
    </row>
    <row r="313" spans="7:25" x14ac:dyDescent="0.2">
      <c r="G313" s="42"/>
      <c r="H313" s="134"/>
      <c r="I313" s="134"/>
      <c r="J313" s="134"/>
      <c r="K313" s="42"/>
      <c r="L313" s="42"/>
      <c r="M313" s="11"/>
      <c r="N313" s="11"/>
      <c r="O313" s="11"/>
      <c r="P313" s="11"/>
      <c r="Q313" s="11"/>
      <c r="R313" s="11"/>
      <c r="S313" s="11"/>
      <c r="T313" s="11"/>
      <c r="U313" s="11"/>
      <c r="V313" s="11"/>
      <c r="W313" s="11"/>
      <c r="X313" s="11"/>
      <c r="Y313" s="11"/>
    </row>
    <row r="314" spans="7:25" x14ac:dyDescent="0.2">
      <c r="G314" s="42"/>
      <c r="H314" s="134"/>
      <c r="I314" s="134"/>
      <c r="J314" s="134"/>
      <c r="K314" s="42"/>
      <c r="L314" s="42"/>
      <c r="M314" s="11"/>
      <c r="N314" s="11"/>
      <c r="O314" s="11"/>
      <c r="P314" s="11"/>
      <c r="Q314" s="11"/>
      <c r="R314" s="11"/>
      <c r="S314" s="11"/>
      <c r="T314" s="11"/>
      <c r="U314" s="11"/>
      <c r="V314" s="11"/>
      <c r="W314" s="11"/>
      <c r="X314" s="11"/>
      <c r="Y314" s="11"/>
    </row>
    <row r="315" spans="7:25" x14ac:dyDescent="0.2">
      <c r="G315" s="42"/>
      <c r="H315" s="134"/>
      <c r="I315" s="134"/>
      <c r="J315" s="134"/>
      <c r="K315" s="42"/>
      <c r="L315" s="42"/>
      <c r="M315" s="11"/>
      <c r="N315" s="11"/>
      <c r="O315" s="11"/>
      <c r="P315" s="11"/>
      <c r="Q315" s="11"/>
      <c r="R315" s="11"/>
      <c r="S315" s="11"/>
      <c r="T315" s="11"/>
      <c r="U315" s="11"/>
      <c r="V315" s="11"/>
      <c r="W315" s="11"/>
      <c r="X315" s="11"/>
      <c r="Y315" s="11"/>
    </row>
    <row r="316" spans="7:25" x14ac:dyDescent="0.2">
      <c r="G316" s="42"/>
      <c r="H316" s="134"/>
      <c r="I316" s="134"/>
      <c r="J316" s="134"/>
      <c r="K316" s="42"/>
      <c r="L316" s="42"/>
      <c r="M316" s="11"/>
      <c r="N316" s="11"/>
      <c r="O316" s="11"/>
      <c r="P316" s="11"/>
      <c r="Q316" s="11"/>
      <c r="R316" s="11"/>
      <c r="S316" s="11"/>
      <c r="T316" s="11"/>
      <c r="U316" s="11"/>
      <c r="V316" s="11"/>
      <c r="W316" s="11"/>
      <c r="X316" s="11"/>
      <c r="Y316" s="11"/>
    </row>
    <row r="317" spans="7:25" x14ac:dyDescent="0.2">
      <c r="G317" s="42"/>
      <c r="H317" s="134"/>
      <c r="I317" s="134"/>
      <c r="J317" s="134"/>
      <c r="K317" s="42"/>
      <c r="L317" s="42"/>
      <c r="M317" s="11"/>
      <c r="N317" s="11"/>
      <c r="O317" s="11"/>
      <c r="P317" s="11"/>
      <c r="Q317" s="11"/>
      <c r="R317" s="11"/>
      <c r="S317" s="11"/>
      <c r="T317" s="11"/>
      <c r="U317" s="11"/>
      <c r="V317" s="11"/>
      <c r="W317" s="11"/>
      <c r="X317" s="11"/>
      <c r="Y317" s="11"/>
    </row>
    <row r="318" spans="7:25" x14ac:dyDescent="0.2">
      <c r="G318" s="42"/>
      <c r="H318" s="134"/>
      <c r="I318" s="134"/>
      <c r="J318" s="134"/>
      <c r="K318" s="42"/>
      <c r="L318" s="42"/>
      <c r="M318" s="11"/>
      <c r="N318" s="11"/>
      <c r="O318" s="11"/>
      <c r="P318" s="11"/>
      <c r="Q318" s="11"/>
      <c r="R318" s="11"/>
      <c r="S318" s="11"/>
      <c r="T318" s="11"/>
      <c r="U318" s="11"/>
      <c r="V318" s="11"/>
      <c r="W318" s="11"/>
      <c r="X318" s="11"/>
      <c r="Y318" s="11"/>
    </row>
    <row r="319" spans="7:25" x14ac:dyDescent="0.2">
      <c r="G319" s="42"/>
      <c r="H319" s="134"/>
      <c r="I319" s="134"/>
      <c r="J319" s="134"/>
      <c r="K319" s="42"/>
      <c r="L319" s="42"/>
      <c r="M319" s="11"/>
      <c r="N319" s="11"/>
      <c r="O319" s="11"/>
      <c r="P319" s="11"/>
      <c r="Q319" s="11"/>
      <c r="R319" s="11"/>
      <c r="S319" s="11"/>
      <c r="T319" s="11"/>
      <c r="U319" s="11"/>
      <c r="V319" s="11"/>
      <c r="W319" s="11"/>
      <c r="X319" s="11"/>
      <c r="Y319" s="11"/>
    </row>
    <row r="320" spans="7:25" x14ac:dyDescent="0.2">
      <c r="G320" s="42"/>
      <c r="H320" s="134"/>
      <c r="I320" s="134"/>
      <c r="J320" s="134"/>
      <c r="K320" s="42"/>
      <c r="L320" s="42"/>
      <c r="M320" s="11"/>
      <c r="N320" s="11"/>
      <c r="O320" s="11"/>
      <c r="P320" s="11"/>
      <c r="Q320" s="11"/>
      <c r="R320" s="11"/>
      <c r="S320" s="11"/>
      <c r="T320" s="11"/>
      <c r="U320" s="11"/>
      <c r="V320" s="11"/>
      <c r="W320" s="11"/>
      <c r="X320" s="11"/>
      <c r="Y320" s="11"/>
    </row>
    <row r="321" spans="7:25" x14ac:dyDescent="0.2">
      <c r="G321" s="42"/>
      <c r="H321" s="134"/>
      <c r="I321" s="134"/>
      <c r="J321" s="134"/>
      <c r="K321" s="42"/>
      <c r="L321" s="42"/>
      <c r="M321" s="11"/>
      <c r="N321" s="11"/>
      <c r="O321" s="11"/>
      <c r="P321" s="11"/>
      <c r="Q321" s="11"/>
      <c r="R321" s="11"/>
      <c r="S321" s="11"/>
      <c r="T321" s="11"/>
      <c r="U321" s="11"/>
      <c r="V321" s="11"/>
      <c r="W321" s="11"/>
      <c r="X321" s="11"/>
      <c r="Y321" s="11"/>
    </row>
    <row r="322" spans="7:25" x14ac:dyDescent="0.2">
      <c r="G322" s="42"/>
      <c r="H322" s="134"/>
      <c r="I322" s="134"/>
      <c r="J322" s="134"/>
      <c r="K322" s="42"/>
      <c r="L322" s="42"/>
      <c r="M322" s="11"/>
      <c r="N322" s="11"/>
      <c r="O322" s="11"/>
      <c r="P322" s="11"/>
      <c r="Q322" s="11"/>
      <c r="R322" s="11"/>
      <c r="S322" s="11"/>
      <c r="T322" s="11"/>
      <c r="U322" s="11"/>
      <c r="V322" s="11"/>
      <c r="W322" s="11"/>
      <c r="X322" s="11"/>
      <c r="Y322" s="11"/>
    </row>
    <row r="323" spans="7:25" x14ac:dyDescent="0.2">
      <c r="G323" s="42"/>
      <c r="H323" s="134"/>
      <c r="I323" s="134"/>
      <c r="J323" s="134"/>
      <c r="K323" s="42"/>
      <c r="L323" s="42"/>
      <c r="M323" s="11"/>
      <c r="N323" s="11"/>
      <c r="O323" s="11"/>
      <c r="P323" s="11"/>
      <c r="Q323" s="11"/>
      <c r="R323" s="11"/>
      <c r="S323" s="11"/>
      <c r="T323" s="11"/>
      <c r="U323" s="11"/>
      <c r="V323" s="11"/>
      <c r="W323" s="11"/>
      <c r="X323" s="11"/>
      <c r="Y323" s="11"/>
    </row>
    <row r="324" spans="7:25" x14ac:dyDescent="0.2">
      <c r="G324" s="42"/>
      <c r="H324" s="134"/>
      <c r="I324" s="134"/>
      <c r="J324" s="134"/>
      <c r="K324" s="42"/>
      <c r="L324" s="42"/>
      <c r="M324" s="11"/>
      <c r="N324" s="11"/>
      <c r="O324" s="11"/>
      <c r="P324" s="11"/>
      <c r="Q324" s="11"/>
      <c r="R324" s="11"/>
      <c r="S324" s="11"/>
      <c r="T324" s="11"/>
      <c r="U324" s="11"/>
      <c r="V324" s="11"/>
      <c r="W324" s="11"/>
      <c r="X324" s="11"/>
      <c r="Y324" s="11"/>
    </row>
    <row r="325" spans="7:25" x14ac:dyDescent="0.2">
      <c r="G325" s="42"/>
      <c r="H325" s="134"/>
      <c r="I325" s="134"/>
      <c r="J325" s="134"/>
      <c r="K325" s="42"/>
      <c r="L325" s="42"/>
      <c r="M325" s="11"/>
      <c r="N325" s="11"/>
      <c r="O325" s="11"/>
      <c r="P325" s="11"/>
      <c r="Q325" s="11"/>
      <c r="R325" s="11"/>
      <c r="S325" s="11"/>
      <c r="T325" s="11"/>
      <c r="U325" s="11"/>
      <c r="V325" s="11"/>
      <c r="W325" s="11"/>
      <c r="X325" s="11"/>
      <c r="Y325" s="11"/>
    </row>
    <row r="326" spans="7:25" x14ac:dyDescent="0.2">
      <c r="G326" s="42"/>
      <c r="H326" s="134"/>
      <c r="I326" s="134"/>
      <c r="J326" s="134"/>
      <c r="K326" s="42"/>
      <c r="L326" s="42"/>
      <c r="M326" s="11"/>
      <c r="N326" s="11"/>
      <c r="O326" s="11"/>
      <c r="P326" s="11"/>
      <c r="Q326" s="11"/>
      <c r="R326" s="11"/>
      <c r="S326" s="11"/>
      <c r="T326" s="11"/>
      <c r="U326" s="11"/>
      <c r="V326" s="11"/>
      <c r="W326" s="11"/>
      <c r="X326" s="11"/>
      <c r="Y326" s="11"/>
    </row>
    <row r="327" spans="7:25" x14ac:dyDescent="0.2">
      <c r="G327" s="42"/>
      <c r="H327" s="134"/>
      <c r="I327" s="134"/>
      <c r="J327" s="134"/>
      <c r="K327" s="42"/>
      <c r="L327" s="42"/>
      <c r="M327" s="11"/>
      <c r="N327" s="11"/>
      <c r="O327" s="11"/>
      <c r="P327" s="11"/>
      <c r="Q327" s="11"/>
      <c r="R327" s="11"/>
      <c r="S327" s="11"/>
      <c r="T327" s="11"/>
      <c r="U327" s="11"/>
      <c r="V327" s="11"/>
      <c r="W327" s="11"/>
      <c r="X327" s="11"/>
      <c r="Y327" s="11"/>
    </row>
    <row r="328" spans="7:25" x14ac:dyDescent="0.2">
      <c r="G328" s="42"/>
      <c r="H328" s="134"/>
      <c r="I328" s="134"/>
      <c r="J328" s="134"/>
      <c r="K328" s="42"/>
      <c r="L328" s="42"/>
      <c r="M328" s="11"/>
      <c r="N328" s="11"/>
      <c r="O328" s="11"/>
      <c r="P328" s="11"/>
      <c r="Q328" s="11"/>
      <c r="R328" s="11"/>
      <c r="S328" s="11"/>
      <c r="T328" s="11"/>
      <c r="U328" s="11"/>
      <c r="V328" s="11"/>
      <c r="W328" s="11"/>
      <c r="X328" s="11"/>
      <c r="Y328" s="11"/>
    </row>
    <row r="329" spans="7:25" x14ac:dyDescent="0.2">
      <c r="G329" s="42"/>
      <c r="H329" s="134"/>
      <c r="I329" s="134"/>
      <c r="J329" s="134"/>
      <c r="K329" s="42"/>
      <c r="L329" s="42"/>
      <c r="M329" s="11"/>
      <c r="N329" s="11"/>
      <c r="O329" s="11"/>
      <c r="P329" s="11"/>
      <c r="Q329" s="11"/>
      <c r="R329" s="11"/>
      <c r="S329" s="11"/>
      <c r="T329" s="11"/>
      <c r="U329" s="11"/>
      <c r="V329" s="11"/>
      <c r="W329" s="11"/>
      <c r="X329" s="11"/>
      <c r="Y329" s="11"/>
    </row>
    <row r="330" spans="7:25" x14ac:dyDescent="0.2">
      <c r="G330" s="42"/>
      <c r="H330" s="134"/>
      <c r="I330" s="134"/>
      <c r="J330" s="134"/>
      <c r="K330" s="42"/>
      <c r="L330" s="42"/>
      <c r="M330" s="11"/>
      <c r="N330" s="11"/>
      <c r="O330" s="11"/>
      <c r="P330" s="11"/>
      <c r="Q330" s="11"/>
      <c r="R330" s="11"/>
      <c r="S330" s="11"/>
      <c r="T330" s="11"/>
      <c r="U330" s="11"/>
      <c r="V330" s="11"/>
      <c r="W330" s="11"/>
      <c r="X330" s="11"/>
      <c r="Y330" s="11"/>
    </row>
    <row r="331" spans="7:25" x14ac:dyDescent="0.2">
      <c r="G331" s="42"/>
      <c r="H331" s="134"/>
      <c r="I331" s="134"/>
      <c r="J331" s="134"/>
      <c r="K331" s="42"/>
      <c r="L331" s="42"/>
      <c r="M331" s="11"/>
      <c r="N331" s="11"/>
      <c r="O331" s="11"/>
      <c r="P331" s="11"/>
      <c r="Q331" s="11"/>
      <c r="R331" s="11"/>
      <c r="S331" s="11"/>
      <c r="T331" s="11"/>
      <c r="U331" s="11"/>
      <c r="V331" s="11"/>
      <c r="W331" s="11"/>
      <c r="X331" s="11"/>
      <c r="Y331" s="11"/>
    </row>
    <row r="332" spans="7:25" x14ac:dyDescent="0.2">
      <c r="G332" s="42"/>
      <c r="H332" s="134"/>
      <c r="I332" s="134"/>
      <c r="J332" s="134"/>
      <c r="K332" s="42"/>
      <c r="L332" s="42"/>
      <c r="M332" s="11"/>
      <c r="N332" s="11"/>
      <c r="O332" s="11"/>
      <c r="P332" s="11"/>
      <c r="Q332" s="11"/>
      <c r="R332" s="11"/>
      <c r="S332" s="11"/>
      <c r="T332" s="11"/>
      <c r="U332" s="11"/>
      <c r="V332" s="11"/>
      <c r="W332" s="11"/>
      <c r="X332" s="11"/>
      <c r="Y332" s="11"/>
    </row>
    <row r="333" spans="7:25" x14ac:dyDescent="0.2">
      <c r="G333" s="42"/>
      <c r="H333" s="134"/>
      <c r="I333" s="134"/>
      <c r="J333" s="134"/>
      <c r="K333" s="42"/>
      <c r="L333" s="42"/>
      <c r="M333" s="11"/>
      <c r="N333" s="11"/>
      <c r="O333" s="11"/>
      <c r="P333" s="11"/>
      <c r="Q333" s="11"/>
      <c r="R333" s="11"/>
      <c r="S333" s="11"/>
      <c r="T333" s="11"/>
      <c r="U333" s="11"/>
      <c r="V333" s="11"/>
      <c r="W333" s="11"/>
      <c r="X333" s="11"/>
      <c r="Y333" s="11"/>
    </row>
    <row r="334" spans="7:25" x14ac:dyDescent="0.2">
      <c r="G334" s="42"/>
      <c r="H334" s="134"/>
      <c r="I334" s="134"/>
      <c r="J334" s="134"/>
      <c r="K334" s="42"/>
      <c r="L334" s="42"/>
      <c r="M334" s="11"/>
      <c r="N334" s="11"/>
      <c r="O334" s="11"/>
      <c r="P334" s="11"/>
      <c r="Q334" s="11"/>
      <c r="R334" s="11"/>
      <c r="S334" s="11"/>
      <c r="T334" s="11"/>
      <c r="U334" s="11"/>
      <c r="V334" s="11"/>
      <c r="W334" s="11"/>
      <c r="X334" s="11"/>
      <c r="Y334" s="11"/>
    </row>
    <row r="335" spans="7:25" x14ac:dyDescent="0.2">
      <c r="G335" s="42"/>
      <c r="H335" s="134"/>
      <c r="I335" s="134"/>
      <c r="J335" s="134"/>
      <c r="K335" s="42"/>
      <c r="L335" s="42"/>
      <c r="M335" s="11"/>
      <c r="N335" s="11"/>
      <c r="O335" s="11"/>
      <c r="P335" s="11"/>
      <c r="Q335" s="11"/>
      <c r="R335" s="11"/>
      <c r="S335" s="11"/>
      <c r="T335" s="11"/>
      <c r="U335" s="11"/>
      <c r="V335" s="11"/>
      <c r="W335" s="11"/>
      <c r="X335" s="11"/>
      <c r="Y335" s="11"/>
    </row>
    <row r="336" spans="7:25" x14ac:dyDescent="0.2">
      <c r="G336" s="42"/>
      <c r="H336" s="134"/>
      <c r="I336" s="134"/>
      <c r="J336" s="134"/>
      <c r="K336" s="42"/>
      <c r="L336" s="42"/>
      <c r="M336" s="11"/>
      <c r="N336" s="11"/>
      <c r="O336" s="11"/>
      <c r="P336" s="11"/>
      <c r="Q336" s="11"/>
      <c r="R336" s="11"/>
      <c r="S336" s="11"/>
      <c r="T336" s="11"/>
      <c r="U336" s="11"/>
      <c r="V336" s="11"/>
      <c r="W336" s="11"/>
      <c r="X336" s="11"/>
      <c r="Y336" s="11"/>
    </row>
    <row r="337" spans="7:25" x14ac:dyDescent="0.2">
      <c r="G337" s="42"/>
      <c r="H337" s="134"/>
      <c r="I337" s="134"/>
      <c r="J337" s="134"/>
      <c r="K337" s="42"/>
      <c r="L337" s="42"/>
      <c r="M337" s="11"/>
      <c r="N337" s="11"/>
      <c r="O337" s="11"/>
      <c r="P337" s="11"/>
      <c r="Q337" s="11"/>
      <c r="R337" s="11"/>
      <c r="S337" s="11"/>
      <c r="T337" s="11"/>
      <c r="U337" s="11"/>
      <c r="V337" s="11"/>
      <c r="W337" s="11"/>
      <c r="X337" s="11"/>
      <c r="Y337" s="11"/>
    </row>
    <row r="338" spans="7:25" x14ac:dyDescent="0.2">
      <c r="G338" s="42"/>
      <c r="H338" s="134"/>
      <c r="I338" s="134"/>
      <c r="J338" s="134"/>
      <c r="K338" s="42"/>
      <c r="L338" s="42"/>
      <c r="M338" s="11"/>
      <c r="N338" s="11"/>
      <c r="O338" s="11"/>
      <c r="P338" s="11"/>
      <c r="Q338" s="11"/>
      <c r="R338" s="11"/>
      <c r="S338" s="11"/>
      <c r="T338" s="11"/>
      <c r="U338" s="11"/>
      <c r="V338" s="11"/>
      <c r="W338" s="11"/>
      <c r="X338" s="11"/>
      <c r="Y338" s="11"/>
    </row>
    <row r="339" spans="7:25" x14ac:dyDescent="0.2">
      <c r="G339" s="42"/>
      <c r="H339" s="134"/>
      <c r="I339" s="134"/>
      <c r="J339" s="134"/>
      <c r="K339" s="42"/>
      <c r="L339" s="42"/>
      <c r="M339" s="11"/>
      <c r="N339" s="11"/>
      <c r="O339" s="11"/>
      <c r="P339" s="11"/>
      <c r="Q339" s="11"/>
      <c r="R339" s="11"/>
      <c r="S339" s="11"/>
      <c r="T339" s="11"/>
      <c r="U339" s="11"/>
      <c r="V339" s="11"/>
      <c r="W339" s="11"/>
      <c r="X339" s="11"/>
      <c r="Y339" s="11"/>
    </row>
    <row r="340" spans="7:25" x14ac:dyDescent="0.2">
      <c r="G340" s="42"/>
      <c r="H340" s="134"/>
      <c r="I340" s="134"/>
      <c r="J340" s="134"/>
      <c r="K340" s="42"/>
      <c r="L340" s="42"/>
      <c r="M340" s="11"/>
      <c r="N340" s="11"/>
      <c r="O340" s="11"/>
      <c r="P340" s="11"/>
      <c r="Q340" s="11"/>
      <c r="R340" s="11"/>
      <c r="S340" s="11"/>
      <c r="T340" s="11"/>
      <c r="U340" s="11"/>
      <c r="V340" s="11"/>
      <c r="W340" s="11"/>
      <c r="X340" s="11"/>
      <c r="Y340" s="11"/>
    </row>
    <row r="341" spans="7:25" x14ac:dyDescent="0.2">
      <c r="G341" s="42"/>
      <c r="H341" s="134"/>
      <c r="I341" s="134"/>
      <c r="J341" s="134"/>
      <c r="K341" s="42"/>
      <c r="L341" s="42"/>
      <c r="M341" s="11"/>
      <c r="N341" s="11"/>
      <c r="O341" s="11"/>
      <c r="P341" s="11"/>
      <c r="Q341" s="11"/>
      <c r="R341" s="11"/>
      <c r="S341" s="11"/>
      <c r="T341" s="11"/>
      <c r="U341" s="11"/>
      <c r="V341" s="11"/>
      <c r="W341" s="11"/>
      <c r="X341" s="11"/>
      <c r="Y341" s="11"/>
    </row>
    <row r="342" spans="7:25" x14ac:dyDescent="0.2">
      <c r="G342" s="42"/>
      <c r="H342" s="134"/>
      <c r="I342" s="134"/>
      <c r="J342" s="134"/>
      <c r="K342" s="42"/>
      <c r="L342" s="42"/>
      <c r="M342" s="11"/>
      <c r="N342" s="11"/>
      <c r="O342" s="11"/>
      <c r="P342" s="11"/>
      <c r="Q342" s="11"/>
      <c r="R342" s="11"/>
      <c r="S342" s="11"/>
      <c r="T342" s="11"/>
      <c r="U342" s="11"/>
      <c r="V342" s="11"/>
      <c r="W342" s="11"/>
      <c r="X342" s="11"/>
      <c r="Y342" s="11"/>
    </row>
    <row r="343" spans="7:25" x14ac:dyDescent="0.2">
      <c r="G343" s="42"/>
      <c r="H343" s="134"/>
      <c r="I343" s="134"/>
      <c r="J343" s="134"/>
      <c r="K343" s="42"/>
      <c r="L343" s="42"/>
      <c r="M343" s="11"/>
      <c r="N343" s="11"/>
      <c r="O343" s="11"/>
      <c r="P343" s="11"/>
      <c r="Q343" s="11"/>
      <c r="R343" s="11"/>
      <c r="S343" s="11"/>
      <c r="T343" s="11"/>
      <c r="U343" s="11"/>
      <c r="V343" s="11"/>
      <c r="W343" s="11"/>
      <c r="X343" s="11"/>
      <c r="Y343" s="11"/>
    </row>
    <row r="344" spans="7:25" x14ac:dyDescent="0.2">
      <c r="G344" s="42"/>
      <c r="H344" s="134"/>
      <c r="I344" s="134"/>
      <c r="J344" s="134"/>
      <c r="K344" s="42"/>
      <c r="L344" s="42"/>
      <c r="M344" s="11"/>
      <c r="N344" s="11"/>
      <c r="O344" s="11"/>
      <c r="P344" s="11"/>
      <c r="Q344" s="11"/>
      <c r="R344" s="11"/>
      <c r="S344" s="11"/>
      <c r="T344" s="11"/>
      <c r="U344" s="11"/>
      <c r="V344" s="11"/>
      <c r="W344" s="11"/>
      <c r="X344" s="11"/>
      <c r="Y344" s="11"/>
    </row>
    <row r="345" spans="7:25" x14ac:dyDescent="0.2">
      <c r="G345" s="42"/>
      <c r="H345" s="134"/>
      <c r="I345" s="134"/>
      <c r="J345" s="134"/>
      <c r="K345" s="42"/>
      <c r="L345" s="42"/>
      <c r="M345" s="11"/>
      <c r="N345" s="11"/>
      <c r="O345" s="11"/>
      <c r="P345" s="11"/>
      <c r="Q345" s="11"/>
      <c r="R345" s="11"/>
      <c r="S345" s="11"/>
      <c r="T345" s="11"/>
      <c r="U345" s="11"/>
      <c r="V345" s="11"/>
      <c r="W345" s="11"/>
      <c r="X345" s="11"/>
      <c r="Y345" s="11"/>
    </row>
    <row r="346" spans="7:25" x14ac:dyDescent="0.2">
      <c r="G346" s="42"/>
      <c r="H346" s="134"/>
      <c r="I346" s="134"/>
      <c r="J346" s="134"/>
      <c r="K346" s="42"/>
      <c r="L346" s="42"/>
      <c r="M346" s="11"/>
      <c r="N346" s="11"/>
      <c r="O346" s="11"/>
      <c r="P346" s="11"/>
      <c r="Q346" s="11"/>
      <c r="R346" s="11"/>
      <c r="S346" s="11"/>
      <c r="T346" s="11"/>
      <c r="U346" s="11"/>
      <c r="V346" s="11"/>
      <c r="W346" s="11"/>
      <c r="X346" s="11"/>
      <c r="Y346" s="11"/>
    </row>
    <row r="347" spans="7:25" x14ac:dyDescent="0.2">
      <c r="G347" s="42"/>
      <c r="H347" s="134"/>
      <c r="I347" s="134"/>
      <c r="J347" s="134"/>
      <c r="K347" s="42"/>
      <c r="L347" s="42"/>
      <c r="M347" s="11"/>
      <c r="N347" s="11"/>
      <c r="O347" s="11"/>
      <c r="P347" s="11"/>
      <c r="Q347" s="11"/>
      <c r="R347" s="11"/>
      <c r="S347" s="11"/>
      <c r="T347" s="11"/>
      <c r="U347" s="11"/>
      <c r="V347" s="11"/>
      <c r="W347" s="11"/>
      <c r="X347" s="11"/>
      <c r="Y347" s="11"/>
    </row>
    <row r="348" spans="7:25" x14ac:dyDescent="0.2">
      <c r="G348" s="42"/>
      <c r="H348" s="134"/>
      <c r="I348" s="134"/>
      <c r="J348" s="134"/>
      <c r="K348" s="42"/>
      <c r="L348" s="42"/>
      <c r="M348" s="11"/>
      <c r="N348" s="11"/>
      <c r="O348" s="11"/>
      <c r="P348" s="11"/>
      <c r="Q348" s="11"/>
      <c r="R348" s="11"/>
      <c r="S348" s="11"/>
      <c r="T348" s="11"/>
      <c r="U348" s="11"/>
      <c r="V348" s="11"/>
      <c r="W348" s="11"/>
      <c r="X348" s="11"/>
      <c r="Y348" s="11"/>
    </row>
    <row r="349" spans="7:25" x14ac:dyDescent="0.2">
      <c r="G349" s="42"/>
      <c r="H349" s="134"/>
      <c r="I349" s="134"/>
      <c r="J349" s="134"/>
      <c r="K349" s="42"/>
      <c r="L349" s="42"/>
      <c r="M349" s="11"/>
      <c r="N349" s="11"/>
      <c r="O349" s="11"/>
      <c r="P349" s="11"/>
      <c r="Q349" s="11"/>
      <c r="R349" s="11"/>
      <c r="S349" s="11"/>
      <c r="T349" s="11"/>
      <c r="U349" s="11"/>
      <c r="V349" s="11"/>
      <c r="W349" s="11"/>
      <c r="X349" s="11"/>
      <c r="Y349" s="11"/>
    </row>
    <row r="350" spans="7:25" x14ac:dyDescent="0.2">
      <c r="G350" s="42"/>
      <c r="H350" s="134"/>
      <c r="I350" s="134"/>
      <c r="J350" s="134"/>
      <c r="K350" s="42"/>
      <c r="L350" s="42"/>
      <c r="M350" s="11"/>
      <c r="N350" s="11"/>
      <c r="O350" s="11"/>
      <c r="P350" s="11"/>
      <c r="Q350" s="11"/>
      <c r="R350" s="11"/>
      <c r="S350" s="11"/>
      <c r="T350" s="11"/>
      <c r="U350" s="11"/>
      <c r="V350" s="11"/>
      <c r="W350" s="11"/>
      <c r="X350" s="11"/>
      <c r="Y350" s="11"/>
    </row>
    <row r="351" spans="7:25" x14ac:dyDescent="0.2">
      <c r="G351" s="42"/>
      <c r="H351" s="134"/>
      <c r="I351" s="134"/>
      <c r="J351" s="134"/>
      <c r="K351" s="42"/>
      <c r="L351" s="42"/>
      <c r="M351" s="11"/>
      <c r="N351" s="11"/>
      <c r="O351" s="11"/>
      <c r="P351" s="11"/>
      <c r="Q351" s="11"/>
      <c r="R351" s="11"/>
      <c r="S351" s="11"/>
      <c r="T351" s="11"/>
      <c r="U351" s="11"/>
      <c r="V351" s="11"/>
      <c r="W351" s="11"/>
      <c r="X351" s="11"/>
      <c r="Y351" s="11"/>
    </row>
    <row r="352" spans="7:25" x14ac:dyDescent="0.2">
      <c r="G352" s="42"/>
      <c r="H352" s="134"/>
      <c r="I352" s="134"/>
      <c r="J352" s="134"/>
      <c r="K352" s="42"/>
      <c r="L352" s="42"/>
      <c r="M352" s="11"/>
      <c r="N352" s="11"/>
      <c r="O352" s="11"/>
      <c r="P352" s="11"/>
      <c r="Q352" s="11"/>
      <c r="R352" s="11"/>
      <c r="S352" s="11"/>
      <c r="T352" s="11"/>
      <c r="U352" s="11"/>
      <c r="V352" s="11"/>
      <c r="W352" s="11"/>
      <c r="X352" s="11"/>
      <c r="Y352" s="11"/>
    </row>
    <row r="353" spans="7:25" x14ac:dyDescent="0.2">
      <c r="G353" s="42"/>
      <c r="H353" s="134"/>
      <c r="I353" s="134"/>
      <c r="J353" s="134"/>
      <c r="K353" s="42"/>
      <c r="L353" s="42"/>
      <c r="M353" s="11"/>
      <c r="N353" s="11"/>
      <c r="O353" s="11"/>
      <c r="P353" s="11"/>
      <c r="Q353" s="11"/>
      <c r="R353" s="11"/>
      <c r="S353" s="11"/>
      <c r="T353" s="11"/>
      <c r="U353" s="11"/>
      <c r="V353" s="11"/>
      <c r="W353" s="11"/>
      <c r="X353" s="11"/>
      <c r="Y353" s="11"/>
    </row>
    <row r="354" spans="7:25" x14ac:dyDescent="0.2">
      <c r="G354" s="42"/>
      <c r="H354" s="134"/>
      <c r="I354" s="134"/>
      <c r="J354" s="134"/>
      <c r="K354" s="42"/>
      <c r="L354" s="42"/>
      <c r="M354" s="11"/>
      <c r="N354" s="11"/>
      <c r="O354" s="11"/>
      <c r="P354" s="11"/>
      <c r="Q354" s="11"/>
      <c r="R354" s="11"/>
      <c r="S354" s="11"/>
      <c r="T354" s="11"/>
      <c r="U354" s="11"/>
      <c r="V354" s="11"/>
      <c r="W354" s="11"/>
      <c r="X354" s="11"/>
      <c r="Y354" s="11"/>
    </row>
    <row r="355" spans="7:25" x14ac:dyDescent="0.2">
      <c r="G355" s="42"/>
      <c r="H355" s="134"/>
      <c r="I355" s="134"/>
      <c r="J355" s="134"/>
      <c r="K355" s="42"/>
      <c r="L355" s="42"/>
      <c r="M355" s="11"/>
      <c r="N355" s="11"/>
      <c r="O355" s="11"/>
      <c r="P355" s="11"/>
      <c r="Q355" s="11"/>
      <c r="R355" s="11"/>
      <c r="S355" s="11"/>
      <c r="T355" s="11"/>
      <c r="U355" s="11"/>
      <c r="V355" s="11"/>
      <c r="W355" s="11"/>
      <c r="X355" s="11"/>
      <c r="Y355" s="11"/>
    </row>
    <row r="356" spans="7:25" x14ac:dyDescent="0.2">
      <c r="G356" s="42"/>
      <c r="H356" s="134"/>
      <c r="I356" s="134"/>
      <c r="J356" s="134"/>
      <c r="K356" s="42"/>
      <c r="L356" s="42"/>
      <c r="M356" s="11"/>
      <c r="N356" s="11"/>
      <c r="O356" s="11"/>
      <c r="P356" s="11"/>
      <c r="Q356" s="11"/>
      <c r="R356" s="11"/>
      <c r="S356" s="11"/>
      <c r="T356" s="11"/>
      <c r="U356" s="11"/>
      <c r="V356" s="11"/>
      <c r="W356" s="11"/>
      <c r="X356" s="11"/>
      <c r="Y356" s="11"/>
    </row>
    <row r="357" spans="7:25" x14ac:dyDescent="0.2">
      <c r="G357" s="42"/>
      <c r="H357" s="134"/>
      <c r="I357" s="134"/>
      <c r="J357" s="134"/>
      <c r="K357" s="42"/>
      <c r="L357" s="42"/>
      <c r="M357" s="11"/>
      <c r="N357" s="11"/>
      <c r="O357" s="11"/>
      <c r="P357" s="11"/>
      <c r="Q357" s="11"/>
      <c r="R357" s="11"/>
      <c r="S357" s="11"/>
      <c r="T357" s="11"/>
      <c r="U357" s="11"/>
      <c r="V357" s="11"/>
      <c r="W357" s="11"/>
      <c r="X357" s="11"/>
      <c r="Y357" s="11"/>
    </row>
    <row r="358" spans="7:25" x14ac:dyDescent="0.2">
      <c r="G358" s="42"/>
      <c r="H358" s="134"/>
      <c r="I358" s="134"/>
      <c r="J358" s="134"/>
      <c r="K358" s="42"/>
      <c r="L358" s="42"/>
      <c r="M358" s="11"/>
      <c r="N358" s="11"/>
      <c r="O358" s="11"/>
      <c r="P358" s="11"/>
      <c r="Q358" s="11"/>
      <c r="R358" s="11"/>
      <c r="S358" s="11"/>
      <c r="T358" s="11"/>
      <c r="U358" s="11"/>
      <c r="V358" s="11"/>
      <c r="W358" s="11"/>
      <c r="X358" s="11"/>
      <c r="Y358" s="11"/>
    </row>
    <row r="359" spans="7:25" x14ac:dyDescent="0.2">
      <c r="G359" s="42"/>
      <c r="H359" s="134"/>
      <c r="I359" s="134"/>
      <c r="J359" s="134"/>
      <c r="K359" s="42"/>
      <c r="L359" s="42"/>
      <c r="M359" s="11"/>
      <c r="N359" s="11"/>
      <c r="O359" s="11"/>
      <c r="P359" s="11"/>
      <c r="Q359" s="11"/>
      <c r="R359" s="11"/>
      <c r="S359" s="11"/>
      <c r="T359" s="11"/>
      <c r="U359" s="11"/>
      <c r="V359" s="11"/>
      <c r="W359" s="11"/>
      <c r="X359" s="11"/>
      <c r="Y359" s="11"/>
    </row>
    <row r="360" spans="7:25" x14ac:dyDescent="0.2">
      <c r="G360" s="42"/>
      <c r="H360" s="134"/>
      <c r="I360" s="134"/>
      <c r="J360" s="134"/>
      <c r="K360" s="42"/>
      <c r="L360" s="42"/>
      <c r="M360" s="11"/>
      <c r="N360" s="11"/>
      <c r="O360" s="11"/>
      <c r="P360" s="11"/>
      <c r="Q360" s="11"/>
      <c r="R360" s="11"/>
      <c r="S360" s="11"/>
      <c r="T360" s="11"/>
      <c r="U360" s="11"/>
      <c r="V360" s="11"/>
      <c r="W360" s="11"/>
      <c r="X360" s="11"/>
      <c r="Y360" s="11"/>
    </row>
    <row r="361" spans="7:25" x14ac:dyDescent="0.2">
      <c r="G361" s="42"/>
      <c r="H361" s="134"/>
      <c r="I361" s="134"/>
      <c r="J361" s="134"/>
      <c r="K361" s="42"/>
      <c r="L361" s="42"/>
      <c r="M361" s="11"/>
      <c r="N361" s="11"/>
      <c r="O361" s="11"/>
      <c r="P361" s="11"/>
      <c r="Q361" s="11"/>
      <c r="R361" s="11"/>
      <c r="S361" s="11"/>
      <c r="T361" s="11"/>
      <c r="U361" s="11"/>
      <c r="V361" s="11"/>
      <c r="W361" s="11"/>
      <c r="X361" s="11"/>
      <c r="Y361" s="11"/>
    </row>
    <row r="362" spans="7:25" x14ac:dyDescent="0.2">
      <c r="G362" s="42"/>
      <c r="H362" s="134"/>
      <c r="I362" s="134"/>
      <c r="J362" s="134"/>
      <c r="K362" s="42"/>
      <c r="L362" s="42"/>
      <c r="M362" s="11"/>
      <c r="N362" s="11"/>
      <c r="O362" s="11"/>
      <c r="P362" s="11"/>
      <c r="Q362" s="11"/>
      <c r="R362" s="11"/>
      <c r="S362" s="11"/>
      <c r="T362" s="11"/>
      <c r="U362" s="11"/>
      <c r="V362" s="11"/>
      <c r="W362" s="11"/>
      <c r="X362" s="11"/>
      <c r="Y362" s="11"/>
    </row>
    <row r="363" spans="7:25" x14ac:dyDescent="0.2">
      <c r="G363" s="42"/>
      <c r="H363" s="134"/>
      <c r="I363" s="134"/>
      <c r="J363" s="134"/>
      <c r="K363" s="42"/>
      <c r="L363" s="42"/>
      <c r="M363" s="11"/>
      <c r="N363" s="11"/>
      <c r="O363" s="11"/>
      <c r="P363" s="11"/>
      <c r="Q363" s="11"/>
      <c r="R363" s="11"/>
      <c r="S363" s="11"/>
      <c r="T363" s="11"/>
      <c r="U363" s="11"/>
      <c r="V363" s="11"/>
      <c r="W363" s="11"/>
      <c r="X363" s="11"/>
      <c r="Y363" s="11"/>
    </row>
    <row r="364" spans="7:25" x14ac:dyDescent="0.2">
      <c r="G364" s="42"/>
      <c r="H364" s="134"/>
      <c r="I364" s="134"/>
      <c r="J364" s="134"/>
      <c r="K364" s="42"/>
      <c r="L364" s="42"/>
      <c r="M364" s="11"/>
      <c r="N364" s="11"/>
      <c r="O364" s="11"/>
      <c r="P364" s="11"/>
      <c r="Q364" s="11"/>
      <c r="R364" s="11"/>
      <c r="S364" s="11"/>
      <c r="T364" s="11"/>
      <c r="U364" s="11"/>
      <c r="V364" s="11"/>
      <c r="W364" s="11"/>
      <c r="X364" s="11"/>
      <c r="Y364" s="11"/>
    </row>
    <row r="365" spans="7:25" x14ac:dyDescent="0.2">
      <c r="G365" s="42"/>
      <c r="H365" s="134"/>
      <c r="I365" s="134"/>
      <c r="J365" s="134"/>
      <c r="K365" s="42"/>
      <c r="L365" s="42"/>
      <c r="M365" s="11"/>
      <c r="N365" s="11"/>
      <c r="O365" s="11"/>
      <c r="P365" s="11"/>
      <c r="Q365" s="11"/>
      <c r="R365" s="11"/>
      <c r="S365" s="11"/>
      <c r="T365" s="11"/>
      <c r="U365" s="11"/>
      <c r="V365" s="11"/>
      <c r="W365" s="11"/>
      <c r="X365" s="11"/>
      <c r="Y365" s="11"/>
    </row>
    <row r="366" spans="7:25" x14ac:dyDescent="0.2">
      <c r="G366" s="42"/>
      <c r="H366" s="134"/>
      <c r="I366" s="134"/>
      <c r="J366" s="134"/>
      <c r="K366" s="42"/>
      <c r="L366" s="42"/>
      <c r="M366" s="11"/>
      <c r="N366" s="11"/>
      <c r="O366" s="11"/>
      <c r="P366" s="11"/>
      <c r="Q366" s="11"/>
      <c r="R366" s="11"/>
      <c r="S366" s="11"/>
      <c r="T366" s="11"/>
      <c r="U366" s="11"/>
      <c r="V366" s="11"/>
      <c r="W366" s="11"/>
      <c r="X366" s="11"/>
      <c r="Y366" s="11"/>
    </row>
    <row r="367" spans="7:25" x14ac:dyDescent="0.2">
      <c r="G367" s="42"/>
      <c r="H367" s="134"/>
      <c r="I367" s="134"/>
      <c r="J367" s="134"/>
      <c r="K367" s="42"/>
      <c r="L367" s="42"/>
      <c r="M367" s="11"/>
      <c r="N367" s="11"/>
      <c r="O367" s="11"/>
      <c r="P367" s="11"/>
      <c r="Q367" s="11"/>
      <c r="R367" s="11"/>
      <c r="S367" s="11"/>
      <c r="T367" s="11"/>
      <c r="U367" s="11"/>
      <c r="V367" s="11"/>
      <c r="W367" s="11"/>
      <c r="X367" s="11"/>
      <c r="Y367" s="11"/>
    </row>
    <row r="368" spans="7:25" x14ac:dyDescent="0.2">
      <c r="G368" s="42"/>
      <c r="H368" s="134"/>
      <c r="I368" s="134"/>
      <c r="J368" s="134"/>
      <c r="K368" s="42"/>
      <c r="L368" s="42"/>
      <c r="M368" s="11"/>
      <c r="N368" s="11"/>
      <c r="O368" s="11"/>
      <c r="P368" s="11"/>
      <c r="Q368" s="11"/>
      <c r="R368" s="11"/>
      <c r="S368" s="11"/>
      <c r="T368" s="11"/>
      <c r="U368" s="11"/>
      <c r="V368" s="11"/>
      <c r="W368" s="11"/>
      <c r="X368" s="11"/>
      <c r="Y368" s="11"/>
    </row>
    <row r="369" spans="7:25" x14ac:dyDescent="0.2">
      <c r="G369" s="42"/>
      <c r="H369" s="134"/>
      <c r="I369" s="134"/>
      <c r="J369" s="134"/>
      <c r="K369" s="42"/>
      <c r="L369" s="42"/>
      <c r="M369" s="11"/>
      <c r="N369" s="11"/>
      <c r="O369" s="11"/>
      <c r="P369" s="11"/>
      <c r="Q369" s="11"/>
      <c r="R369" s="11"/>
      <c r="S369" s="11"/>
      <c r="T369" s="11"/>
      <c r="U369" s="11"/>
      <c r="V369" s="11"/>
      <c r="W369" s="11"/>
      <c r="X369" s="11"/>
      <c r="Y369" s="11"/>
    </row>
    <row r="370" spans="7:25" x14ac:dyDescent="0.2">
      <c r="G370" s="42"/>
      <c r="H370" s="134"/>
      <c r="I370" s="134"/>
      <c r="J370" s="134"/>
      <c r="K370" s="42"/>
      <c r="L370" s="42"/>
      <c r="M370" s="11"/>
      <c r="N370" s="11"/>
      <c r="O370" s="11"/>
      <c r="P370" s="11"/>
      <c r="Q370" s="11"/>
      <c r="R370" s="11"/>
      <c r="S370" s="11"/>
      <c r="T370" s="11"/>
      <c r="U370" s="11"/>
      <c r="V370" s="11"/>
      <c r="W370" s="11"/>
      <c r="X370" s="11"/>
      <c r="Y370" s="11"/>
    </row>
    <row r="371" spans="7:25" x14ac:dyDescent="0.2">
      <c r="G371" s="42"/>
      <c r="H371" s="134"/>
      <c r="I371" s="134"/>
      <c r="J371" s="134"/>
      <c r="K371" s="42"/>
      <c r="L371" s="42"/>
      <c r="M371" s="11"/>
      <c r="N371" s="11"/>
      <c r="O371" s="11"/>
      <c r="P371" s="11"/>
      <c r="Q371" s="11"/>
      <c r="R371" s="11"/>
      <c r="S371" s="11"/>
      <c r="T371" s="11"/>
      <c r="U371" s="11"/>
      <c r="V371" s="11"/>
      <c r="W371" s="11"/>
      <c r="X371" s="11"/>
      <c r="Y371" s="11"/>
    </row>
    <row r="372" spans="7:25" x14ac:dyDescent="0.2">
      <c r="G372" s="42"/>
      <c r="H372" s="134"/>
      <c r="I372" s="134"/>
      <c r="J372" s="134"/>
      <c r="K372" s="42"/>
      <c r="L372" s="42"/>
      <c r="M372" s="11"/>
      <c r="N372" s="11"/>
      <c r="O372" s="11"/>
      <c r="P372" s="11"/>
      <c r="Q372" s="11"/>
      <c r="R372" s="11"/>
      <c r="S372" s="11"/>
      <c r="T372" s="11"/>
      <c r="U372" s="11"/>
      <c r="V372" s="11"/>
      <c r="W372" s="11"/>
      <c r="X372" s="11"/>
      <c r="Y372" s="11"/>
    </row>
    <row r="373" spans="7:25" x14ac:dyDescent="0.2">
      <c r="G373" s="42"/>
      <c r="H373" s="134"/>
      <c r="I373" s="134"/>
      <c r="J373" s="134"/>
      <c r="K373" s="42"/>
      <c r="L373" s="42"/>
      <c r="M373" s="11"/>
      <c r="N373" s="11"/>
      <c r="O373" s="11"/>
      <c r="P373" s="11"/>
      <c r="Q373" s="11"/>
      <c r="R373" s="11"/>
      <c r="S373" s="11"/>
      <c r="T373" s="11"/>
      <c r="U373" s="11"/>
      <c r="V373" s="11"/>
      <c r="W373" s="11"/>
      <c r="X373" s="11"/>
      <c r="Y373" s="11"/>
    </row>
    <row r="374" spans="7:25" x14ac:dyDescent="0.2">
      <c r="G374" s="42"/>
      <c r="H374" s="134"/>
      <c r="I374" s="134"/>
      <c r="J374" s="134"/>
      <c r="K374" s="42"/>
      <c r="L374" s="42"/>
      <c r="M374" s="11"/>
      <c r="N374" s="11"/>
      <c r="O374" s="11"/>
      <c r="P374" s="11"/>
      <c r="Q374" s="11"/>
      <c r="R374" s="11"/>
      <c r="S374" s="11"/>
      <c r="T374" s="11"/>
      <c r="U374" s="11"/>
      <c r="V374" s="11"/>
      <c r="W374" s="11"/>
      <c r="X374" s="11"/>
      <c r="Y374" s="11"/>
    </row>
    <row r="375" spans="7:25" x14ac:dyDescent="0.2">
      <c r="G375" s="42"/>
      <c r="H375" s="134"/>
      <c r="I375" s="134"/>
      <c r="J375" s="134"/>
      <c r="K375" s="42"/>
      <c r="L375" s="42"/>
      <c r="M375" s="11"/>
      <c r="N375" s="11"/>
      <c r="O375" s="11"/>
      <c r="P375" s="11"/>
      <c r="Q375" s="11"/>
      <c r="R375" s="11"/>
      <c r="S375" s="11"/>
      <c r="T375" s="11"/>
      <c r="U375" s="11"/>
      <c r="V375" s="11"/>
      <c r="W375" s="11"/>
      <c r="X375" s="11"/>
      <c r="Y375" s="11"/>
    </row>
    <row r="376" spans="7:25" x14ac:dyDescent="0.2">
      <c r="G376" s="42"/>
      <c r="H376" s="134"/>
      <c r="I376" s="134"/>
      <c r="J376" s="134"/>
      <c r="K376" s="42"/>
      <c r="L376" s="42"/>
      <c r="M376" s="11"/>
      <c r="N376" s="11"/>
      <c r="O376" s="11"/>
      <c r="P376" s="11"/>
      <c r="Q376" s="11"/>
      <c r="R376" s="11"/>
      <c r="S376" s="11"/>
      <c r="T376" s="11"/>
      <c r="U376" s="11"/>
      <c r="V376" s="11"/>
      <c r="W376" s="11"/>
      <c r="X376" s="11"/>
      <c r="Y376" s="11"/>
    </row>
    <row r="377" spans="7:25" x14ac:dyDescent="0.2">
      <c r="G377" s="42"/>
      <c r="H377" s="134"/>
      <c r="I377" s="134"/>
      <c r="J377" s="134"/>
      <c r="K377" s="42"/>
      <c r="L377" s="42"/>
      <c r="M377" s="11"/>
      <c r="N377" s="11"/>
      <c r="O377" s="11"/>
      <c r="P377" s="11"/>
      <c r="Q377" s="11"/>
      <c r="R377" s="11"/>
      <c r="S377" s="11"/>
      <c r="T377" s="11"/>
      <c r="U377" s="11"/>
      <c r="V377" s="11"/>
      <c r="W377" s="11"/>
      <c r="X377" s="11"/>
      <c r="Y377" s="11"/>
    </row>
    <row r="378" spans="7:25" x14ac:dyDescent="0.2">
      <c r="G378" s="42"/>
      <c r="H378" s="134"/>
      <c r="I378" s="134"/>
      <c r="J378" s="134"/>
      <c r="K378" s="42"/>
      <c r="L378" s="42"/>
      <c r="M378" s="11"/>
      <c r="N378" s="11"/>
      <c r="O378" s="11"/>
      <c r="P378" s="11"/>
      <c r="Q378" s="11"/>
      <c r="R378" s="11"/>
      <c r="S378" s="11"/>
      <c r="T378" s="11"/>
      <c r="U378" s="11"/>
      <c r="V378" s="11"/>
      <c r="W378" s="11"/>
      <c r="X378" s="11"/>
      <c r="Y378" s="11"/>
    </row>
    <row r="379" spans="7:25" x14ac:dyDescent="0.2">
      <c r="G379" s="42"/>
      <c r="H379" s="134"/>
      <c r="I379" s="134"/>
      <c r="J379" s="134"/>
      <c r="K379" s="42"/>
      <c r="L379" s="42"/>
      <c r="M379" s="11"/>
      <c r="N379" s="11"/>
      <c r="O379" s="11"/>
      <c r="P379" s="11"/>
      <c r="Q379" s="11"/>
      <c r="R379" s="11"/>
      <c r="S379" s="11"/>
      <c r="T379" s="11"/>
      <c r="U379" s="11"/>
      <c r="V379" s="11"/>
      <c r="W379" s="11"/>
      <c r="X379" s="11"/>
      <c r="Y379" s="11"/>
    </row>
    <row r="380" spans="7:25" x14ac:dyDescent="0.2">
      <c r="G380" s="42"/>
      <c r="H380" s="134"/>
      <c r="I380" s="134"/>
      <c r="J380" s="134"/>
      <c r="K380" s="42"/>
      <c r="L380" s="42"/>
      <c r="M380" s="11"/>
      <c r="N380" s="11"/>
      <c r="O380" s="11"/>
      <c r="P380" s="11"/>
      <c r="Q380" s="11"/>
      <c r="R380" s="11"/>
      <c r="S380" s="11"/>
      <c r="T380" s="11"/>
      <c r="U380" s="11"/>
      <c r="V380" s="11"/>
      <c r="W380" s="11"/>
      <c r="X380" s="11"/>
      <c r="Y380" s="11"/>
    </row>
    <row r="381" spans="7:25" x14ac:dyDescent="0.2">
      <c r="G381" s="42"/>
      <c r="H381" s="134"/>
      <c r="I381" s="134"/>
      <c r="J381" s="134"/>
      <c r="K381" s="42"/>
      <c r="L381" s="42"/>
      <c r="M381" s="11"/>
      <c r="N381" s="11"/>
      <c r="O381" s="11"/>
      <c r="P381" s="11"/>
      <c r="Q381" s="11"/>
      <c r="R381" s="11"/>
      <c r="S381" s="11"/>
      <c r="T381" s="11"/>
      <c r="U381" s="11"/>
      <c r="V381" s="11"/>
      <c r="W381" s="11"/>
      <c r="X381" s="11"/>
      <c r="Y381" s="11"/>
    </row>
    <row r="382" spans="7:25" x14ac:dyDescent="0.2">
      <c r="G382" s="42"/>
      <c r="H382" s="134"/>
      <c r="I382" s="134"/>
      <c r="J382" s="134"/>
      <c r="K382" s="42"/>
      <c r="L382" s="42"/>
      <c r="M382" s="11"/>
      <c r="N382" s="11"/>
      <c r="O382" s="11"/>
      <c r="P382" s="11"/>
      <c r="Q382" s="11"/>
      <c r="R382" s="11"/>
      <c r="S382" s="11"/>
      <c r="T382" s="11"/>
      <c r="U382" s="11"/>
      <c r="V382" s="11"/>
      <c r="W382" s="11"/>
      <c r="X382" s="11"/>
      <c r="Y382" s="11"/>
    </row>
    <row r="383" spans="7:25" x14ac:dyDescent="0.2">
      <c r="G383" s="42"/>
      <c r="H383" s="134"/>
      <c r="I383" s="134"/>
      <c r="J383" s="134"/>
      <c r="K383" s="42"/>
      <c r="L383" s="42"/>
      <c r="M383" s="11"/>
      <c r="N383" s="11"/>
      <c r="O383" s="11"/>
      <c r="P383" s="11"/>
      <c r="Q383" s="11"/>
      <c r="R383" s="11"/>
      <c r="S383" s="11"/>
      <c r="T383" s="11"/>
      <c r="U383" s="11"/>
      <c r="V383" s="11"/>
      <c r="W383" s="11"/>
      <c r="X383" s="11"/>
      <c r="Y383" s="11"/>
    </row>
    <row r="384" spans="7:25" x14ac:dyDescent="0.2">
      <c r="G384" s="42"/>
      <c r="H384" s="134"/>
      <c r="I384" s="134"/>
      <c r="J384" s="134"/>
      <c r="K384" s="42"/>
      <c r="L384" s="42"/>
      <c r="M384" s="11"/>
      <c r="N384" s="11"/>
      <c r="O384" s="11"/>
      <c r="P384" s="11"/>
      <c r="Q384" s="11"/>
      <c r="R384" s="11"/>
      <c r="S384" s="11"/>
      <c r="T384" s="11"/>
      <c r="U384" s="11"/>
      <c r="V384" s="11"/>
      <c r="W384" s="11"/>
      <c r="X384" s="11"/>
      <c r="Y384" s="11"/>
    </row>
    <row r="385" spans="7:25" x14ac:dyDescent="0.2">
      <c r="G385" s="42"/>
      <c r="H385" s="134"/>
      <c r="I385" s="134"/>
      <c r="J385" s="134"/>
      <c r="K385" s="42"/>
      <c r="L385" s="42"/>
      <c r="M385" s="11"/>
      <c r="N385" s="11"/>
      <c r="O385" s="11"/>
      <c r="P385" s="11"/>
      <c r="Q385" s="11"/>
      <c r="R385" s="11"/>
      <c r="S385" s="11"/>
      <c r="T385" s="11"/>
      <c r="U385" s="11"/>
      <c r="V385" s="11"/>
      <c r="W385" s="11"/>
      <c r="X385" s="11"/>
      <c r="Y385" s="11"/>
    </row>
    <row r="386" spans="7:25" x14ac:dyDescent="0.2">
      <c r="G386" s="42"/>
      <c r="H386" s="134"/>
      <c r="I386" s="134"/>
      <c r="J386" s="134"/>
      <c r="K386" s="42"/>
      <c r="L386" s="42"/>
      <c r="M386" s="11"/>
      <c r="N386" s="11"/>
      <c r="O386" s="11"/>
      <c r="P386" s="11"/>
      <c r="Q386" s="11"/>
      <c r="R386" s="11"/>
      <c r="S386" s="11"/>
      <c r="T386" s="11"/>
      <c r="U386" s="11"/>
      <c r="V386" s="11"/>
      <c r="W386" s="11"/>
      <c r="X386" s="11"/>
      <c r="Y386" s="11"/>
    </row>
    <row r="387" spans="7:25" x14ac:dyDescent="0.2">
      <c r="G387" s="42"/>
      <c r="H387" s="134"/>
      <c r="I387" s="134"/>
      <c r="J387" s="134"/>
      <c r="K387" s="42"/>
      <c r="L387" s="42"/>
      <c r="M387" s="11"/>
      <c r="N387" s="11"/>
      <c r="O387" s="11"/>
      <c r="P387" s="11"/>
      <c r="Q387" s="11"/>
      <c r="R387" s="11"/>
      <c r="S387" s="11"/>
      <c r="T387" s="11"/>
      <c r="U387" s="11"/>
      <c r="V387" s="11"/>
      <c r="W387" s="11"/>
      <c r="X387" s="11"/>
      <c r="Y387" s="11"/>
    </row>
    <row r="388" spans="7:25" x14ac:dyDescent="0.2">
      <c r="G388" s="42"/>
      <c r="H388" s="134"/>
      <c r="I388" s="134"/>
      <c r="J388" s="134"/>
      <c r="K388" s="42"/>
      <c r="L388" s="42"/>
      <c r="M388" s="11"/>
      <c r="N388" s="11"/>
      <c r="O388" s="11"/>
      <c r="P388" s="11"/>
      <c r="Q388" s="11"/>
      <c r="R388" s="11"/>
      <c r="S388" s="11"/>
      <c r="T388" s="11"/>
      <c r="U388" s="11"/>
      <c r="V388" s="11"/>
      <c r="W388" s="11"/>
      <c r="X388" s="11"/>
      <c r="Y388" s="11"/>
    </row>
    <row r="389" spans="7:25" x14ac:dyDescent="0.2">
      <c r="G389" s="42"/>
      <c r="H389" s="134"/>
      <c r="I389" s="134"/>
      <c r="J389" s="134"/>
      <c r="K389" s="42"/>
      <c r="L389" s="42"/>
      <c r="M389" s="11"/>
      <c r="N389" s="11"/>
      <c r="O389" s="11"/>
      <c r="P389" s="11"/>
      <c r="Q389" s="11"/>
      <c r="R389" s="11"/>
      <c r="S389" s="11"/>
      <c r="T389" s="11"/>
      <c r="U389" s="11"/>
      <c r="V389" s="11"/>
      <c r="W389" s="11"/>
      <c r="X389" s="11"/>
      <c r="Y389" s="11"/>
    </row>
    <row r="390" spans="7:25" x14ac:dyDescent="0.2">
      <c r="G390" s="42"/>
      <c r="H390" s="134"/>
      <c r="I390" s="134"/>
      <c r="J390" s="134"/>
      <c r="K390" s="42"/>
      <c r="L390" s="42"/>
      <c r="M390" s="11"/>
      <c r="N390" s="11"/>
      <c r="O390" s="11"/>
      <c r="P390" s="11"/>
      <c r="Q390" s="11"/>
      <c r="R390" s="11"/>
      <c r="S390" s="11"/>
      <c r="T390" s="11"/>
      <c r="U390" s="11"/>
      <c r="V390" s="11"/>
      <c r="W390" s="11"/>
      <c r="X390" s="11"/>
      <c r="Y390" s="11"/>
    </row>
    <row r="391" spans="7:25" x14ac:dyDescent="0.2">
      <c r="G391" s="42"/>
      <c r="H391" s="134"/>
      <c r="I391" s="134"/>
      <c r="J391" s="134"/>
      <c r="K391" s="42"/>
      <c r="L391" s="42"/>
      <c r="M391" s="11"/>
      <c r="N391" s="11"/>
      <c r="O391" s="11"/>
      <c r="P391" s="11"/>
      <c r="Q391" s="11"/>
      <c r="R391" s="11"/>
      <c r="S391" s="11"/>
      <c r="T391" s="11"/>
      <c r="U391" s="11"/>
      <c r="V391" s="11"/>
      <c r="W391" s="11"/>
      <c r="X391" s="11"/>
      <c r="Y391" s="11"/>
    </row>
    <row r="392" spans="7:25" x14ac:dyDescent="0.2">
      <c r="G392" s="42"/>
      <c r="H392" s="134"/>
      <c r="I392" s="134"/>
      <c r="J392" s="134"/>
      <c r="K392" s="42"/>
      <c r="L392" s="42"/>
      <c r="M392" s="11"/>
      <c r="N392" s="11"/>
      <c r="O392" s="11"/>
      <c r="P392" s="11"/>
      <c r="Q392" s="11"/>
      <c r="R392" s="11"/>
      <c r="S392" s="11"/>
      <c r="T392" s="11"/>
      <c r="U392" s="11"/>
      <c r="V392" s="11"/>
      <c r="W392" s="11"/>
      <c r="X392" s="11"/>
      <c r="Y392" s="11"/>
    </row>
    <row r="393" spans="7:25" x14ac:dyDescent="0.2">
      <c r="G393" s="42"/>
      <c r="H393" s="134"/>
      <c r="I393" s="134"/>
      <c r="J393" s="134"/>
      <c r="K393" s="42"/>
      <c r="L393" s="42"/>
      <c r="M393" s="11"/>
      <c r="N393" s="11"/>
      <c r="O393" s="11"/>
      <c r="P393" s="11"/>
      <c r="Q393" s="11"/>
      <c r="R393" s="11"/>
      <c r="S393" s="11"/>
      <c r="T393" s="11"/>
      <c r="U393" s="11"/>
      <c r="V393" s="11"/>
      <c r="W393" s="11"/>
      <c r="X393" s="11"/>
      <c r="Y393" s="11"/>
    </row>
    <row r="394" spans="7:25" x14ac:dyDescent="0.2">
      <c r="G394" s="42"/>
      <c r="H394" s="134"/>
      <c r="I394" s="134"/>
      <c r="J394" s="134"/>
      <c r="K394" s="42"/>
      <c r="L394" s="42"/>
      <c r="M394" s="11"/>
      <c r="N394" s="11"/>
      <c r="O394" s="11"/>
      <c r="P394" s="11"/>
      <c r="Q394" s="11"/>
      <c r="R394" s="11"/>
      <c r="S394" s="11"/>
      <c r="T394" s="11"/>
      <c r="U394" s="11"/>
      <c r="V394" s="11"/>
      <c r="W394" s="11"/>
      <c r="X394" s="11"/>
      <c r="Y394" s="11"/>
    </row>
    <row r="395" spans="7:25" x14ac:dyDescent="0.2">
      <c r="G395" s="42"/>
      <c r="H395" s="134"/>
      <c r="I395" s="134"/>
      <c r="J395" s="134"/>
      <c r="K395" s="42"/>
      <c r="L395" s="42"/>
      <c r="M395" s="11"/>
      <c r="N395" s="11"/>
      <c r="O395" s="11"/>
      <c r="P395" s="11"/>
      <c r="Q395" s="11"/>
      <c r="R395" s="11"/>
      <c r="S395" s="11"/>
      <c r="T395" s="11"/>
      <c r="U395" s="11"/>
      <c r="V395" s="11"/>
      <c r="W395" s="11"/>
      <c r="X395" s="11"/>
      <c r="Y395" s="11"/>
    </row>
    <row r="396" spans="7:25" x14ac:dyDescent="0.2">
      <c r="G396" s="42"/>
      <c r="H396" s="134"/>
      <c r="I396" s="134"/>
      <c r="J396" s="134"/>
      <c r="K396" s="42"/>
      <c r="L396" s="42"/>
      <c r="M396" s="11"/>
      <c r="N396" s="11"/>
      <c r="O396" s="11"/>
      <c r="P396" s="11"/>
      <c r="Q396" s="11"/>
      <c r="R396" s="11"/>
      <c r="S396" s="11"/>
      <c r="T396" s="11"/>
      <c r="U396" s="11"/>
      <c r="V396" s="11"/>
      <c r="W396" s="11"/>
      <c r="X396" s="11"/>
      <c r="Y396" s="11"/>
    </row>
    <row r="397" spans="7:25" x14ac:dyDescent="0.2">
      <c r="G397" s="42"/>
      <c r="H397" s="134"/>
      <c r="I397" s="134"/>
      <c r="J397" s="134"/>
      <c r="K397" s="42"/>
      <c r="L397" s="42"/>
      <c r="M397" s="11"/>
      <c r="N397" s="11"/>
      <c r="O397" s="11"/>
      <c r="P397" s="11"/>
      <c r="Q397" s="11"/>
      <c r="R397" s="11"/>
      <c r="S397" s="11"/>
      <c r="T397" s="11"/>
      <c r="U397" s="11"/>
      <c r="V397" s="11"/>
      <c r="W397" s="11"/>
      <c r="X397" s="11"/>
      <c r="Y397" s="11"/>
    </row>
    <row r="398" spans="7:25" x14ac:dyDescent="0.2">
      <c r="G398" s="42"/>
      <c r="H398" s="134"/>
      <c r="I398" s="134"/>
      <c r="J398" s="134"/>
      <c r="K398" s="42"/>
      <c r="L398" s="42"/>
      <c r="M398" s="11"/>
      <c r="N398" s="11"/>
      <c r="O398" s="11"/>
      <c r="P398" s="11"/>
      <c r="Q398" s="11"/>
      <c r="R398" s="11"/>
      <c r="S398" s="11"/>
      <c r="T398" s="11"/>
      <c r="U398" s="11"/>
      <c r="V398" s="11"/>
      <c r="W398" s="11"/>
      <c r="X398" s="11"/>
      <c r="Y398" s="11"/>
    </row>
    <row r="399" spans="7:25" x14ac:dyDescent="0.2">
      <c r="G399" s="42"/>
      <c r="H399" s="134"/>
      <c r="I399" s="134"/>
      <c r="J399" s="134"/>
      <c r="K399" s="42"/>
      <c r="L399" s="42"/>
      <c r="M399" s="11"/>
      <c r="N399" s="11"/>
      <c r="O399" s="11"/>
      <c r="P399" s="11"/>
      <c r="Q399" s="11"/>
      <c r="R399" s="11"/>
      <c r="S399" s="11"/>
      <c r="T399" s="11"/>
      <c r="U399" s="11"/>
      <c r="V399" s="11"/>
      <c r="W399" s="11"/>
      <c r="X399" s="11"/>
      <c r="Y399" s="11"/>
    </row>
    <row r="400" spans="7:25" x14ac:dyDescent="0.2">
      <c r="G400" s="42"/>
      <c r="H400" s="134"/>
      <c r="I400" s="134"/>
      <c r="J400" s="134"/>
      <c r="K400" s="42"/>
      <c r="L400" s="42"/>
      <c r="M400" s="11"/>
      <c r="N400" s="11"/>
      <c r="O400" s="11"/>
      <c r="P400" s="11"/>
      <c r="Q400" s="11"/>
      <c r="R400" s="11"/>
      <c r="S400" s="11"/>
      <c r="T400" s="11"/>
      <c r="U400" s="11"/>
      <c r="V400" s="11"/>
      <c r="W400" s="11"/>
      <c r="X400" s="11"/>
      <c r="Y400" s="11"/>
    </row>
    <row r="401" spans="7:25" x14ac:dyDescent="0.2">
      <c r="G401" s="42"/>
      <c r="H401" s="134"/>
      <c r="I401" s="134"/>
      <c r="J401" s="134"/>
      <c r="K401" s="42"/>
      <c r="L401" s="42"/>
      <c r="M401" s="11"/>
      <c r="N401" s="11"/>
      <c r="O401" s="11"/>
      <c r="P401" s="11"/>
      <c r="Q401" s="11"/>
      <c r="R401" s="11"/>
      <c r="S401" s="11"/>
      <c r="T401" s="11"/>
      <c r="U401" s="11"/>
      <c r="V401" s="11"/>
      <c r="W401" s="11"/>
      <c r="X401" s="11"/>
      <c r="Y401" s="11"/>
    </row>
    <row r="402" spans="7:25" x14ac:dyDescent="0.2">
      <c r="G402" s="42"/>
      <c r="H402" s="134"/>
      <c r="I402" s="134"/>
      <c r="J402" s="134"/>
      <c r="K402" s="42"/>
      <c r="L402" s="42"/>
      <c r="M402" s="11"/>
      <c r="N402" s="11"/>
      <c r="O402" s="11"/>
      <c r="P402" s="11"/>
      <c r="Q402" s="11"/>
      <c r="R402" s="11"/>
      <c r="S402" s="11"/>
      <c r="T402" s="11"/>
      <c r="U402" s="11"/>
      <c r="V402" s="11"/>
      <c r="W402" s="11"/>
      <c r="X402" s="11"/>
      <c r="Y402" s="11"/>
    </row>
    <row r="403" spans="7:25" x14ac:dyDescent="0.2">
      <c r="G403" s="42"/>
      <c r="H403" s="134"/>
      <c r="I403" s="134"/>
      <c r="J403" s="134"/>
      <c r="K403" s="42"/>
      <c r="L403" s="42"/>
      <c r="M403" s="11"/>
      <c r="N403" s="11"/>
      <c r="O403" s="11"/>
      <c r="P403" s="11"/>
      <c r="Q403" s="11"/>
      <c r="R403" s="11"/>
      <c r="S403" s="11"/>
      <c r="T403" s="11"/>
      <c r="U403" s="11"/>
      <c r="V403" s="11"/>
      <c r="W403" s="11"/>
      <c r="X403" s="11"/>
      <c r="Y403" s="11"/>
    </row>
    <row r="404" spans="7:25" x14ac:dyDescent="0.2">
      <c r="G404" s="42"/>
      <c r="H404" s="134"/>
      <c r="I404" s="134"/>
      <c r="J404" s="134"/>
      <c r="K404" s="42"/>
      <c r="L404" s="42"/>
      <c r="M404" s="11"/>
      <c r="N404" s="11"/>
      <c r="O404" s="11"/>
      <c r="P404" s="11"/>
      <c r="Q404" s="11"/>
      <c r="R404" s="11"/>
      <c r="S404" s="11"/>
      <c r="T404" s="11"/>
      <c r="U404" s="11"/>
      <c r="V404" s="11"/>
      <c r="W404" s="11"/>
      <c r="X404" s="11"/>
      <c r="Y404" s="11"/>
    </row>
    <row r="405" spans="7:25" x14ac:dyDescent="0.2">
      <c r="G405" s="42"/>
      <c r="H405" s="134"/>
      <c r="I405" s="134"/>
      <c r="J405" s="134"/>
      <c r="K405" s="42"/>
      <c r="L405" s="42"/>
      <c r="M405" s="11"/>
      <c r="N405" s="11"/>
      <c r="O405" s="11"/>
      <c r="P405" s="11"/>
      <c r="Q405" s="11"/>
      <c r="R405" s="11"/>
      <c r="S405" s="11"/>
      <c r="T405" s="11"/>
      <c r="U405" s="11"/>
      <c r="V405" s="11"/>
      <c r="W405" s="11"/>
      <c r="X405" s="11"/>
      <c r="Y405" s="11"/>
    </row>
    <row r="406" spans="7:25" x14ac:dyDescent="0.2">
      <c r="G406" s="42"/>
      <c r="H406" s="134"/>
      <c r="I406" s="134"/>
      <c r="J406" s="134"/>
      <c r="K406" s="42"/>
      <c r="L406" s="42"/>
      <c r="M406" s="11"/>
      <c r="N406" s="11"/>
      <c r="O406" s="11"/>
      <c r="P406" s="11"/>
      <c r="Q406" s="11"/>
      <c r="R406" s="11"/>
      <c r="S406" s="11"/>
      <c r="T406" s="11"/>
      <c r="U406" s="11"/>
      <c r="V406" s="11"/>
      <c r="W406" s="11"/>
      <c r="X406" s="11"/>
      <c r="Y406" s="11"/>
    </row>
    <row r="407" spans="7:25" x14ac:dyDescent="0.2">
      <c r="G407" s="42"/>
      <c r="H407" s="134"/>
      <c r="I407" s="134"/>
      <c r="J407" s="134"/>
      <c r="K407" s="42"/>
      <c r="L407" s="42"/>
      <c r="M407" s="11"/>
      <c r="N407" s="11"/>
      <c r="O407" s="11"/>
      <c r="P407" s="11"/>
      <c r="Q407" s="11"/>
      <c r="R407" s="11"/>
      <c r="S407" s="11"/>
      <c r="T407" s="11"/>
      <c r="U407" s="11"/>
      <c r="V407" s="11"/>
      <c r="W407" s="11"/>
      <c r="X407" s="11"/>
      <c r="Y407" s="11"/>
    </row>
    <row r="408" spans="7:25" x14ac:dyDescent="0.2">
      <c r="G408" s="42"/>
      <c r="H408" s="134"/>
      <c r="I408" s="134"/>
      <c r="J408" s="134"/>
      <c r="K408" s="42"/>
      <c r="L408" s="42"/>
      <c r="M408" s="11"/>
      <c r="N408" s="11"/>
      <c r="O408" s="11"/>
      <c r="P408" s="11"/>
      <c r="Q408" s="11"/>
      <c r="R408" s="11"/>
      <c r="S408" s="11"/>
      <c r="T408" s="11"/>
      <c r="U408" s="11"/>
      <c r="V408" s="11"/>
      <c r="W408" s="11"/>
      <c r="X408" s="11"/>
      <c r="Y408" s="11"/>
    </row>
    <row r="409" spans="7:25" x14ac:dyDescent="0.2">
      <c r="G409" s="42"/>
      <c r="H409" s="134"/>
      <c r="I409" s="134"/>
      <c r="J409" s="134"/>
      <c r="K409" s="42"/>
      <c r="L409" s="42"/>
      <c r="M409" s="11"/>
      <c r="N409" s="11"/>
      <c r="O409" s="11"/>
      <c r="P409" s="11"/>
      <c r="Q409" s="11"/>
      <c r="R409" s="11"/>
      <c r="S409" s="11"/>
      <c r="T409" s="11"/>
      <c r="U409" s="11"/>
      <c r="V409" s="11"/>
      <c r="W409" s="11"/>
      <c r="X409" s="11"/>
      <c r="Y409" s="11"/>
    </row>
    <row r="410" spans="7:25" x14ac:dyDescent="0.2">
      <c r="G410" s="42"/>
      <c r="H410" s="134"/>
      <c r="I410" s="134"/>
      <c r="J410" s="134"/>
      <c r="K410" s="42"/>
      <c r="L410" s="42"/>
      <c r="M410" s="11"/>
      <c r="N410" s="11"/>
      <c r="O410" s="11"/>
      <c r="P410" s="11"/>
      <c r="Q410" s="11"/>
      <c r="R410" s="11"/>
      <c r="S410" s="11"/>
      <c r="T410" s="11"/>
      <c r="U410" s="11"/>
      <c r="V410" s="11"/>
      <c r="W410" s="11"/>
      <c r="X410" s="11"/>
      <c r="Y410" s="11"/>
    </row>
    <row r="411" spans="7:25" x14ac:dyDescent="0.2">
      <c r="G411" s="42"/>
      <c r="H411" s="134"/>
      <c r="I411" s="134"/>
      <c r="J411" s="134"/>
      <c r="K411" s="42"/>
      <c r="L411" s="42"/>
      <c r="M411" s="11"/>
      <c r="N411" s="11"/>
      <c r="O411" s="11"/>
      <c r="P411" s="11"/>
      <c r="Q411" s="11"/>
      <c r="R411" s="11"/>
      <c r="S411" s="11"/>
      <c r="T411" s="11"/>
      <c r="U411" s="11"/>
      <c r="V411" s="11"/>
      <c r="W411" s="11"/>
      <c r="X411" s="11"/>
      <c r="Y411" s="11"/>
    </row>
    <row r="412" spans="7:25" x14ac:dyDescent="0.2">
      <c r="G412" s="42"/>
      <c r="H412" s="134"/>
      <c r="I412" s="134"/>
      <c r="J412" s="134"/>
      <c r="K412" s="42"/>
      <c r="L412" s="42"/>
      <c r="M412" s="11"/>
      <c r="N412" s="11"/>
      <c r="O412" s="11"/>
      <c r="P412" s="11"/>
      <c r="Q412" s="11"/>
      <c r="R412" s="11"/>
      <c r="S412" s="11"/>
      <c r="T412" s="11"/>
      <c r="U412" s="11"/>
      <c r="V412" s="11"/>
      <c r="W412" s="11"/>
      <c r="X412" s="11"/>
      <c r="Y412" s="11"/>
    </row>
    <row r="413" spans="7:25" x14ac:dyDescent="0.2">
      <c r="G413" s="42"/>
      <c r="H413" s="134"/>
      <c r="I413" s="134"/>
      <c r="J413" s="134"/>
      <c r="K413" s="42"/>
      <c r="L413" s="42"/>
      <c r="M413" s="11"/>
      <c r="N413" s="11"/>
      <c r="O413" s="11"/>
      <c r="P413" s="11"/>
      <c r="Q413" s="11"/>
      <c r="R413" s="11"/>
      <c r="S413" s="11"/>
      <c r="T413" s="11"/>
      <c r="U413" s="11"/>
      <c r="V413" s="11"/>
      <c r="W413" s="11"/>
      <c r="X413" s="11"/>
      <c r="Y413" s="11"/>
    </row>
    <row r="414" spans="7:25" x14ac:dyDescent="0.2">
      <c r="G414" s="42"/>
      <c r="H414" s="134"/>
      <c r="I414" s="134"/>
      <c r="J414" s="134"/>
      <c r="K414" s="42"/>
      <c r="L414" s="42"/>
      <c r="M414" s="11"/>
      <c r="N414" s="11"/>
      <c r="O414" s="11"/>
      <c r="P414" s="11"/>
      <c r="Q414" s="11"/>
      <c r="R414" s="11"/>
      <c r="S414" s="11"/>
      <c r="T414" s="11"/>
      <c r="U414" s="11"/>
      <c r="V414" s="11"/>
      <c r="W414" s="11"/>
      <c r="X414" s="11"/>
      <c r="Y414" s="11"/>
    </row>
    <row r="415" spans="7:25" x14ac:dyDescent="0.2">
      <c r="G415" s="42"/>
      <c r="H415" s="134"/>
      <c r="I415" s="134"/>
      <c r="J415" s="134"/>
      <c r="K415" s="42"/>
      <c r="L415" s="42"/>
      <c r="M415" s="11"/>
      <c r="N415" s="11"/>
      <c r="O415" s="11"/>
      <c r="P415" s="11"/>
      <c r="Q415" s="11"/>
      <c r="R415" s="11"/>
      <c r="S415" s="11"/>
      <c r="T415" s="11"/>
      <c r="U415" s="11"/>
      <c r="V415" s="11"/>
      <c r="W415" s="11"/>
      <c r="X415" s="11"/>
      <c r="Y415" s="11"/>
    </row>
    <row r="416" spans="7:25" x14ac:dyDescent="0.2">
      <c r="G416" s="42"/>
      <c r="H416" s="134"/>
      <c r="I416" s="134"/>
      <c r="J416" s="134"/>
      <c r="K416" s="42"/>
      <c r="L416" s="42"/>
      <c r="M416" s="11"/>
      <c r="N416" s="11"/>
      <c r="O416" s="11"/>
      <c r="P416" s="11"/>
      <c r="Q416" s="11"/>
      <c r="R416" s="11"/>
      <c r="S416" s="11"/>
      <c r="T416" s="11"/>
      <c r="U416" s="11"/>
      <c r="V416" s="11"/>
      <c r="W416" s="11"/>
      <c r="X416" s="11"/>
      <c r="Y416" s="11"/>
    </row>
    <row r="417" spans="7:25" x14ac:dyDescent="0.2">
      <c r="G417" s="42"/>
      <c r="H417" s="134"/>
      <c r="I417" s="134"/>
      <c r="J417" s="134"/>
      <c r="K417" s="42"/>
      <c r="L417" s="42"/>
      <c r="M417" s="11"/>
      <c r="N417" s="11"/>
      <c r="O417" s="11"/>
      <c r="P417" s="11"/>
      <c r="Q417" s="11"/>
      <c r="R417" s="11"/>
      <c r="S417" s="11"/>
      <c r="T417" s="11"/>
      <c r="U417" s="11"/>
      <c r="V417" s="11"/>
      <c r="W417" s="11"/>
      <c r="X417" s="11"/>
      <c r="Y417" s="11"/>
    </row>
    <row r="418" spans="7:25" x14ac:dyDescent="0.2">
      <c r="G418" s="42"/>
      <c r="H418" s="134"/>
      <c r="I418" s="134"/>
      <c r="J418" s="134"/>
      <c r="K418" s="42"/>
      <c r="L418" s="42"/>
      <c r="M418" s="11"/>
      <c r="N418" s="11"/>
      <c r="O418" s="11"/>
      <c r="P418" s="11"/>
      <c r="Q418" s="11"/>
      <c r="R418" s="11"/>
      <c r="S418" s="11"/>
      <c r="T418" s="11"/>
      <c r="U418" s="11"/>
      <c r="V418" s="11"/>
      <c r="W418" s="11"/>
      <c r="X418" s="11"/>
      <c r="Y418" s="11"/>
    </row>
    <row r="419" spans="7:25" x14ac:dyDescent="0.2">
      <c r="G419" s="42"/>
      <c r="H419" s="134"/>
      <c r="I419" s="134"/>
      <c r="J419" s="134"/>
      <c r="K419" s="42"/>
      <c r="L419" s="42"/>
      <c r="M419" s="11"/>
      <c r="N419" s="11"/>
      <c r="O419" s="11"/>
      <c r="P419" s="11"/>
      <c r="Q419" s="11"/>
      <c r="R419" s="11"/>
      <c r="S419" s="11"/>
      <c r="T419" s="11"/>
      <c r="U419" s="11"/>
      <c r="V419" s="11"/>
      <c r="W419" s="11"/>
      <c r="X419" s="11"/>
      <c r="Y419" s="11"/>
    </row>
    <row r="420" spans="7:25" x14ac:dyDescent="0.2">
      <c r="G420" s="42"/>
      <c r="H420" s="134"/>
      <c r="I420" s="134"/>
      <c r="J420" s="134"/>
      <c r="K420" s="42"/>
      <c r="L420" s="42"/>
      <c r="M420" s="11"/>
      <c r="N420" s="11"/>
      <c r="O420" s="11"/>
      <c r="P420" s="11"/>
      <c r="Q420" s="11"/>
      <c r="R420" s="11"/>
      <c r="S420" s="11"/>
      <c r="T420" s="11"/>
      <c r="U420" s="11"/>
      <c r="V420" s="11"/>
      <c r="W420" s="11"/>
      <c r="X420" s="11"/>
      <c r="Y420" s="11"/>
    </row>
    <row r="421" spans="7:25" x14ac:dyDescent="0.2">
      <c r="G421" s="42"/>
      <c r="H421" s="134"/>
      <c r="I421" s="134"/>
      <c r="J421" s="134"/>
      <c r="K421" s="42"/>
      <c r="L421" s="42"/>
      <c r="M421" s="11"/>
      <c r="N421" s="11"/>
      <c r="O421" s="11"/>
      <c r="P421" s="11"/>
      <c r="Q421" s="11"/>
      <c r="R421" s="11"/>
      <c r="S421" s="11"/>
      <c r="T421" s="11"/>
      <c r="U421" s="11"/>
      <c r="V421" s="11"/>
      <c r="W421" s="11"/>
      <c r="X421" s="11"/>
      <c r="Y421" s="11"/>
    </row>
    <row r="422" spans="7:25" x14ac:dyDescent="0.2">
      <c r="G422" s="42"/>
      <c r="H422" s="134"/>
      <c r="I422" s="134"/>
      <c r="J422" s="134"/>
      <c r="K422" s="42"/>
      <c r="L422" s="42"/>
      <c r="M422" s="11"/>
      <c r="N422" s="11"/>
      <c r="O422" s="11"/>
      <c r="P422" s="11"/>
      <c r="Q422" s="11"/>
      <c r="R422" s="11"/>
      <c r="S422" s="11"/>
      <c r="T422" s="11"/>
      <c r="U422" s="11"/>
      <c r="V422" s="11"/>
      <c r="W422" s="11"/>
      <c r="X422" s="11"/>
      <c r="Y422" s="11"/>
    </row>
    <row r="423" spans="7:25" x14ac:dyDescent="0.2">
      <c r="G423" s="42"/>
      <c r="H423" s="134"/>
      <c r="I423" s="134"/>
      <c r="J423" s="134"/>
      <c r="K423" s="42"/>
      <c r="L423" s="42"/>
      <c r="M423" s="11"/>
      <c r="N423" s="11"/>
      <c r="O423" s="11"/>
      <c r="P423" s="11"/>
      <c r="Q423" s="11"/>
      <c r="R423" s="11"/>
      <c r="S423" s="11"/>
      <c r="T423" s="11"/>
      <c r="U423" s="11"/>
      <c r="V423" s="11"/>
      <c r="W423" s="11"/>
      <c r="X423" s="11"/>
      <c r="Y423" s="11"/>
    </row>
    <row r="424" spans="7:25" x14ac:dyDescent="0.2">
      <c r="G424" s="42"/>
      <c r="H424" s="134"/>
      <c r="I424" s="134"/>
      <c r="J424" s="134"/>
      <c r="K424" s="42"/>
      <c r="L424" s="42"/>
      <c r="M424" s="11"/>
      <c r="N424" s="11"/>
      <c r="O424" s="11"/>
      <c r="P424" s="11"/>
      <c r="Q424" s="11"/>
      <c r="R424" s="11"/>
      <c r="S424" s="11"/>
      <c r="T424" s="11"/>
      <c r="U424" s="11"/>
      <c r="V424" s="11"/>
      <c r="W424" s="11"/>
      <c r="X424" s="11"/>
      <c r="Y424" s="11"/>
    </row>
    <row r="425" spans="7:25" x14ac:dyDescent="0.2">
      <c r="G425" s="42"/>
      <c r="H425" s="134"/>
      <c r="I425" s="134"/>
      <c r="J425" s="134"/>
      <c r="K425" s="42"/>
      <c r="L425" s="42"/>
      <c r="M425" s="11"/>
      <c r="N425" s="11"/>
      <c r="O425" s="11"/>
      <c r="P425" s="11"/>
      <c r="Q425" s="11"/>
      <c r="R425" s="11"/>
      <c r="S425" s="11"/>
      <c r="T425" s="11"/>
      <c r="U425" s="11"/>
      <c r="V425" s="11"/>
      <c r="W425" s="11"/>
      <c r="X425" s="11"/>
      <c r="Y425" s="11"/>
    </row>
    <row r="426" spans="7:25" x14ac:dyDescent="0.2">
      <c r="G426" s="42"/>
      <c r="H426" s="134"/>
      <c r="I426" s="134"/>
      <c r="J426" s="134"/>
      <c r="K426" s="42"/>
      <c r="L426" s="42"/>
      <c r="M426" s="11"/>
      <c r="N426" s="11"/>
      <c r="O426" s="11"/>
      <c r="P426" s="11"/>
      <c r="Q426" s="11"/>
      <c r="R426" s="11"/>
      <c r="S426" s="11"/>
      <c r="T426" s="11"/>
      <c r="U426" s="11"/>
      <c r="V426" s="11"/>
      <c r="W426" s="11"/>
      <c r="X426" s="11"/>
      <c r="Y426" s="11"/>
    </row>
    <row r="427" spans="7:25" x14ac:dyDescent="0.2">
      <c r="G427" s="42"/>
      <c r="H427" s="134"/>
      <c r="I427" s="134"/>
      <c r="J427" s="134"/>
      <c r="K427" s="42"/>
      <c r="L427" s="42"/>
      <c r="M427" s="11"/>
      <c r="N427" s="11"/>
      <c r="O427" s="11"/>
      <c r="P427" s="11"/>
      <c r="Q427" s="11"/>
      <c r="R427" s="11"/>
      <c r="S427" s="11"/>
      <c r="T427" s="11"/>
      <c r="U427" s="11"/>
      <c r="V427" s="11"/>
      <c r="W427" s="11"/>
      <c r="X427" s="11"/>
      <c r="Y427" s="11"/>
    </row>
    <row r="428" spans="7:25" x14ac:dyDescent="0.2">
      <c r="G428" s="42"/>
      <c r="H428" s="134"/>
      <c r="I428" s="134"/>
      <c r="J428" s="134"/>
      <c r="K428" s="42"/>
      <c r="L428" s="42"/>
      <c r="M428" s="11"/>
      <c r="N428" s="11"/>
      <c r="O428" s="11"/>
      <c r="P428" s="11"/>
      <c r="Q428" s="11"/>
      <c r="R428" s="11"/>
      <c r="S428" s="11"/>
      <c r="T428" s="11"/>
      <c r="U428" s="11"/>
      <c r="V428" s="11"/>
      <c r="W428" s="11"/>
      <c r="X428" s="11"/>
      <c r="Y428" s="11"/>
    </row>
    <row r="429" spans="7:25" x14ac:dyDescent="0.2">
      <c r="G429" s="42"/>
      <c r="H429" s="134"/>
      <c r="I429" s="134"/>
      <c r="J429" s="134"/>
      <c r="K429" s="42"/>
      <c r="L429" s="42"/>
      <c r="M429" s="11"/>
      <c r="N429" s="11"/>
      <c r="O429" s="11"/>
      <c r="P429" s="11"/>
      <c r="Q429" s="11"/>
      <c r="R429" s="11"/>
      <c r="S429" s="11"/>
      <c r="T429" s="11"/>
      <c r="U429" s="11"/>
      <c r="V429" s="11"/>
      <c r="W429" s="11"/>
      <c r="X429" s="11"/>
      <c r="Y429" s="11"/>
    </row>
    <row r="430" spans="7:25" x14ac:dyDescent="0.2">
      <c r="G430" s="42"/>
      <c r="H430" s="134"/>
      <c r="I430" s="134"/>
      <c r="J430" s="134"/>
      <c r="K430" s="42"/>
      <c r="L430" s="42"/>
      <c r="M430" s="11"/>
      <c r="N430" s="11"/>
      <c r="O430" s="11"/>
      <c r="P430" s="11"/>
      <c r="Q430" s="11"/>
      <c r="R430" s="11"/>
      <c r="S430" s="11"/>
      <c r="T430" s="11"/>
      <c r="U430" s="11"/>
      <c r="V430" s="11"/>
      <c r="W430" s="11"/>
      <c r="X430" s="11"/>
      <c r="Y430" s="11"/>
    </row>
    <row r="431" spans="7:25" x14ac:dyDescent="0.2">
      <c r="G431" s="42"/>
      <c r="H431" s="134"/>
      <c r="I431" s="134"/>
      <c r="J431" s="134"/>
      <c r="K431" s="42"/>
      <c r="L431" s="42"/>
      <c r="M431" s="11"/>
      <c r="N431" s="11"/>
      <c r="O431" s="11"/>
      <c r="P431" s="11"/>
      <c r="Q431" s="11"/>
      <c r="R431" s="11"/>
      <c r="S431" s="11"/>
      <c r="T431" s="11"/>
      <c r="U431" s="11"/>
      <c r="V431" s="11"/>
      <c r="W431" s="11"/>
      <c r="X431" s="11"/>
      <c r="Y431" s="11"/>
    </row>
    <row r="432" spans="7:25" x14ac:dyDescent="0.2">
      <c r="G432" s="42"/>
      <c r="H432" s="134"/>
      <c r="I432" s="134"/>
      <c r="J432" s="134"/>
      <c r="K432" s="42"/>
      <c r="L432" s="42"/>
      <c r="M432" s="11"/>
      <c r="N432" s="11"/>
      <c r="O432" s="11"/>
      <c r="P432" s="11"/>
      <c r="Q432" s="11"/>
      <c r="R432" s="11"/>
      <c r="S432" s="11"/>
      <c r="T432" s="11"/>
      <c r="U432" s="11"/>
      <c r="V432" s="11"/>
      <c r="W432" s="11"/>
      <c r="X432" s="11"/>
      <c r="Y432" s="11"/>
    </row>
    <row r="433" spans="7:25" x14ac:dyDescent="0.2">
      <c r="G433" s="42"/>
      <c r="H433" s="134"/>
      <c r="I433" s="134"/>
      <c r="J433" s="134"/>
      <c r="K433" s="42"/>
      <c r="L433" s="42"/>
      <c r="M433" s="11"/>
      <c r="N433" s="11"/>
      <c r="O433" s="11"/>
      <c r="P433" s="11"/>
      <c r="Q433" s="11"/>
      <c r="R433" s="11"/>
      <c r="S433" s="11"/>
      <c r="T433" s="11"/>
      <c r="U433" s="11"/>
      <c r="V433" s="11"/>
      <c r="W433" s="11"/>
      <c r="X433" s="11"/>
      <c r="Y433" s="11"/>
    </row>
    <row r="434" spans="7:25" x14ac:dyDescent="0.2">
      <c r="G434" s="42"/>
      <c r="H434" s="134"/>
      <c r="I434" s="134"/>
      <c r="J434" s="134"/>
      <c r="K434" s="42"/>
      <c r="L434" s="42"/>
      <c r="M434" s="11"/>
      <c r="N434" s="11"/>
      <c r="O434" s="11"/>
      <c r="P434" s="11"/>
      <c r="Q434" s="11"/>
      <c r="R434" s="11"/>
      <c r="S434" s="11"/>
      <c r="T434" s="11"/>
      <c r="U434" s="11"/>
      <c r="V434" s="11"/>
      <c r="W434" s="11"/>
      <c r="X434" s="11"/>
      <c r="Y434" s="11"/>
    </row>
    <row r="435" spans="7:25" x14ac:dyDescent="0.2">
      <c r="G435" s="42"/>
      <c r="H435" s="134"/>
      <c r="I435" s="134"/>
      <c r="J435" s="134"/>
      <c r="K435" s="42"/>
      <c r="L435" s="42"/>
      <c r="M435" s="11"/>
      <c r="N435" s="11"/>
      <c r="O435" s="11"/>
      <c r="P435" s="11"/>
      <c r="Q435" s="11"/>
      <c r="R435" s="11"/>
      <c r="S435" s="11"/>
      <c r="T435" s="11"/>
      <c r="U435" s="11"/>
      <c r="V435" s="11"/>
      <c r="W435" s="11"/>
      <c r="X435" s="11"/>
      <c r="Y435" s="11"/>
    </row>
    <row r="436" spans="7:25" x14ac:dyDescent="0.2">
      <c r="G436" s="42"/>
      <c r="H436" s="134"/>
      <c r="I436" s="134"/>
      <c r="J436" s="134"/>
      <c r="K436" s="42"/>
      <c r="L436" s="42"/>
      <c r="M436" s="11"/>
      <c r="N436" s="11"/>
      <c r="O436" s="11"/>
      <c r="P436" s="11"/>
      <c r="Q436" s="11"/>
      <c r="R436" s="11"/>
      <c r="S436" s="11"/>
      <c r="T436" s="11"/>
      <c r="U436" s="11"/>
      <c r="V436" s="11"/>
      <c r="W436" s="11"/>
      <c r="X436" s="11"/>
      <c r="Y436" s="11"/>
    </row>
    <row r="437" spans="7:25" x14ac:dyDescent="0.2">
      <c r="G437" s="42"/>
      <c r="H437" s="134"/>
      <c r="I437" s="134"/>
      <c r="J437" s="134"/>
      <c r="K437" s="42"/>
      <c r="L437" s="42"/>
      <c r="M437" s="11"/>
      <c r="N437" s="11"/>
      <c r="O437" s="11"/>
      <c r="P437" s="11"/>
      <c r="Q437" s="11"/>
      <c r="R437" s="11"/>
      <c r="S437" s="11"/>
      <c r="T437" s="11"/>
      <c r="U437" s="11"/>
      <c r="V437" s="11"/>
      <c r="W437" s="11"/>
      <c r="X437" s="11"/>
      <c r="Y437" s="11"/>
    </row>
    <row r="438" spans="7:25" x14ac:dyDescent="0.2">
      <c r="G438" s="42"/>
      <c r="H438" s="134"/>
      <c r="I438" s="134"/>
      <c r="J438" s="134"/>
      <c r="K438" s="42"/>
      <c r="L438" s="42"/>
      <c r="M438" s="11"/>
      <c r="N438" s="11"/>
      <c r="O438" s="11"/>
      <c r="P438" s="11"/>
      <c r="Q438" s="11"/>
      <c r="R438" s="11"/>
      <c r="S438" s="11"/>
      <c r="T438" s="11"/>
      <c r="U438" s="11"/>
      <c r="V438" s="11"/>
      <c r="W438" s="11"/>
      <c r="X438" s="11"/>
      <c r="Y438" s="11"/>
    </row>
    <row r="439" spans="7:25" x14ac:dyDescent="0.2">
      <c r="G439" s="42"/>
      <c r="H439" s="134"/>
      <c r="I439" s="134"/>
      <c r="J439" s="134"/>
      <c r="K439" s="42"/>
      <c r="L439" s="42"/>
      <c r="M439" s="11"/>
      <c r="N439" s="11"/>
      <c r="O439" s="11"/>
      <c r="P439" s="11"/>
      <c r="Q439" s="11"/>
      <c r="R439" s="11"/>
      <c r="S439" s="11"/>
      <c r="T439" s="11"/>
      <c r="U439" s="11"/>
      <c r="V439" s="11"/>
      <c r="W439" s="11"/>
      <c r="X439" s="11"/>
      <c r="Y439" s="11"/>
    </row>
    <row r="440" spans="7:25" x14ac:dyDescent="0.2">
      <c r="G440" s="42"/>
      <c r="H440" s="134"/>
      <c r="I440" s="134"/>
      <c r="J440" s="134"/>
      <c r="K440" s="42"/>
      <c r="L440" s="42"/>
      <c r="M440" s="11"/>
      <c r="N440" s="11"/>
      <c r="O440" s="11"/>
      <c r="P440" s="11"/>
      <c r="Q440" s="11"/>
      <c r="R440" s="11"/>
      <c r="S440" s="11"/>
      <c r="T440" s="11"/>
      <c r="U440" s="11"/>
      <c r="V440" s="11"/>
      <c r="W440" s="11"/>
      <c r="X440" s="11"/>
      <c r="Y440" s="11"/>
    </row>
    <row r="441" spans="7:25" x14ac:dyDescent="0.2">
      <c r="G441" s="42"/>
      <c r="H441" s="134"/>
      <c r="I441" s="134"/>
      <c r="J441" s="134"/>
      <c r="K441" s="42"/>
      <c r="L441" s="42"/>
      <c r="M441" s="11"/>
      <c r="N441" s="11"/>
      <c r="O441" s="11"/>
      <c r="P441" s="11"/>
      <c r="Q441" s="11"/>
      <c r="R441" s="11"/>
      <c r="S441" s="11"/>
      <c r="T441" s="11"/>
      <c r="U441" s="11"/>
      <c r="V441" s="11"/>
      <c r="W441" s="11"/>
      <c r="X441" s="11"/>
      <c r="Y441" s="11"/>
    </row>
    <row r="442" spans="7:25" x14ac:dyDescent="0.2">
      <c r="G442" s="42"/>
      <c r="H442" s="134"/>
      <c r="I442" s="134"/>
      <c r="J442" s="134"/>
      <c r="K442" s="42"/>
      <c r="L442" s="42"/>
      <c r="M442" s="11"/>
      <c r="N442" s="11"/>
      <c r="O442" s="11"/>
      <c r="P442" s="11"/>
      <c r="Q442" s="11"/>
      <c r="R442" s="11"/>
      <c r="S442" s="11"/>
      <c r="T442" s="11"/>
      <c r="U442" s="11"/>
      <c r="V442" s="11"/>
      <c r="W442" s="11"/>
      <c r="X442" s="11"/>
      <c r="Y442" s="11"/>
    </row>
    <row r="443" spans="7:25" x14ac:dyDescent="0.2">
      <c r="G443" s="42"/>
      <c r="H443" s="134"/>
      <c r="I443" s="134"/>
      <c r="J443" s="134"/>
      <c r="K443" s="42"/>
      <c r="L443" s="42"/>
      <c r="M443" s="11"/>
      <c r="N443" s="11"/>
      <c r="O443" s="11"/>
      <c r="P443" s="11"/>
      <c r="Q443" s="11"/>
      <c r="R443" s="11"/>
      <c r="S443" s="11"/>
      <c r="T443" s="11"/>
      <c r="U443" s="11"/>
      <c r="V443" s="11"/>
      <c r="W443" s="11"/>
      <c r="X443" s="11"/>
      <c r="Y443" s="11"/>
    </row>
    <row r="444" spans="7:25" x14ac:dyDescent="0.2">
      <c r="G444" s="42"/>
      <c r="H444" s="134"/>
      <c r="I444" s="134"/>
      <c r="J444" s="134"/>
      <c r="K444" s="42"/>
      <c r="L444" s="42"/>
      <c r="M444" s="11"/>
      <c r="N444" s="11"/>
      <c r="O444" s="11"/>
      <c r="P444" s="11"/>
      <c r="Q444" s="11"/>
      <c r="R444" s="11"/>
      <c r="S444" s="11"/>
      <c r="T444" s="11"/>
      <c r="U444" s="11"/>
      <c r="V444" s="11"/>
      <c r="W444" s="11"/>
      <c r="X444" s="11"/>
      <c r="Y444" s="11"/>
    </row>
    <row r="445" spans="7:25" x14ac:dyDescent="0.2">
      <c r="G445" s="42"/>
      <c r="H445" s="134"/>
      <c r="I445" s="134"/>
      <c r="J445" s="134"/>
      <c r="K445" s="42"/>
      <c r="L445" s="42"/>
      <c r="M445" s="11"/>
      <c r="N445" s="11"/>
      <c r="O445" s="11"/>
      <c r="P445" s="11"/>
      <c r="Q445" s="11"/>
      <c r="R445" s="11"/>
      <c r="S445" s="11"/>
      <c r="T445" s="11"/>
      <c r="U445" s="11"/>
      <c r="V445" s="11"/>
      <c r="W445" s="11"/>
      <c r="X445" s="11"/>
      <c r="Y445" s="11"/>
    </row>
    <row r="446" spans="7:25" x14ac:dyDescent="0.2">
      <c r="G446" s="42"/>
      <c r="H446" s="134"/>
      <c r="I446" s="134"/>
      <c r="J446" s="134"/>
      <c r="K446" s="42"/>
      <c r="L446" s="42"/>
      <c r="M446" s="11"/>
      <c r="N446" s="11"/>
      <c r="O446" s="11"/>
      <c r="P446" s="11"/>
      <c r="Q446" s="11"/>
      <c r="R446" s="11"/>
      <c r="S446" s="11"/>
      <c r="T446" s="11"/>
      <c r="U446" s="11"/>
      <c r="V446" s="11"/>
      <c r="W446" s="11"/>
      <c r="X446" s="11"/>
      <c r="Y446" s="11"/>
    </row>
    <row r="447" spans="7:25" x14ac:dyDescent="0.2">
      <c r="G447" s="42"/>
      <c r="H447" s="134"/>
      <c r="I447" s="134"/>
      <c r="J447" s="134"/>
      <c r="K447" s="42"/>
      <c r="L447" s="42"/>
      <c r="M447" s="11"/>
      <c r="N447" s="11"/>
      <c r="O447" s="11"/>
      <c r="P447" s="11"/>
      <c r="Q447" s="11"/>
      <c r="R447" s="11"/>
      <c r="S447" s="11"/>
      <c r="T447" s="11"/>
      <c r="U447" s="11"/>
      <c r="V447" s="11"/>
      <c r="W447" s="11"/>
      <c r="X447" s="11"/>
      <c r="Y447" s="11"/>
    </row>
    <row r="448" spans="7:25" x14ac:dyDescent="0.2">
      <c r="G448" s="42"/>
      <c r="H448" s="134"/>
      <c r="I448" s="134"/>
      <c r="J448" s="134"/>
      <c r="K448" s="42"/>
      <c r="L448" s="42"/>
      <c r="M448" s="11"/>
      <c r="N448" s="11"/>
      <c r="O448" s="11"/>
      <c r="P448" s="11"/>
      <c r="Q448" s="11"/>
      <c r="R448" s="11"/>
      <c r="S448" s="11"/>
      <c r="T448" s="11"/>
      <c r="U448" s="11"/>
      <c r="V448" s="11"/>
      <c r="W448" s="11"/>
      <c r="X448" s="11"/>
      <c r="Y448" s="11"/>
    </row>
    <row r="449" spans="7:25" x14ac:dyDescent="0.2">
      <c r="G449" s="42"/>
      <c r="H449" s="134"/>
      <c r="I449" s="134"/>
      <c r="J449" s="134"/>
      <c r="K449" s="42"/>
      <c r="L449" s="42"/>
      <c r="M449" s="11"/>
      <c r="N449" s="11"/>
      <c r="O449" s="11"/>
      <c r="P449" s="11"/>
      <c r="Q449" s="11"/>
      <c r="R449" s="11"/>
      <c r="S449" s="11"/>
      <c r="T449" s="11"/>
      <c r="U449" s="11"/>
      <c r="V449" s="11"/>
      <c r="W449" s="11"/>
      <c r="X449" s="11"/>
      <c r="Y449" s="11"/>
    </row>
    <row r="450" spans="7:25" x14ac:dyDescent="0.2">
      <c r="G450" s="42"/>
      <c r="H450" s="134"/>
      <c r="I450" s="134"/>
      <c r="J450" s="134"/>
      <c r="K450" s="42"/>
      <c r="L450" s="42"/>
      <c r="M450" s="11"/>
      <c r="N450" s="11"/>
      <c r="O450" s="11"/>
      <c r="P450" s="11"/>
      <c r="Q450" s="11"/>
      <c r="R450" s="11"/>
      <c r="S450" s="11"/>
      <c r="T450" s="11"/>
      <c r="U450" s="11"/>
      <c r="V450" s="11"/>
      <c r="W450" s="11"/>
      <c r="X450" s="11"/>
      <c r="Y450" s="11"/>
    </row>
    <row r="451" spans="7:25" x14ac:dyDescent="0.2">
      <c r="G451" s="42"/>
      <c r="H451" s="134"/>
      <c r="I451" s="134"/>
      <c r="J451" s="134"/>
      <c r="K451" s="42"/>
      <c r="L451" s="42"/>
      <c r="M451" s="11"/>
      <c r="N451" s="11"/>
      <c r="O451" s="11"/>
      <c r="P451" s="11"/>
      <c r="Q451" s="11"/>
      <c r="R451" s="11"/>
      <c r="S451" s="11"/>
      <c r="T451" s="11"/>
      <c r="U451" s="11"/>
      <c r="V451" s="11"/>
      <c r="W451" s="11"/>
      <c r="X451" s="11"/>
      <c r="Y451" s="11"/>
    </row>
    <row r="452" spans="7:25" x14ac:dyDescent="0.2">
      <c r="G452" s="42"/>
      <c r="H452" s="134"/>
      <c r="I452" s="134"/>
      <c r="J452" s="134"/>
      <c r="K452" s="42"/>
      <c r="L452" s="42"/>
      <c r="M452" s="11"/>
      <c r="N452" s="11"/>
      <c r="O452" s="11"/>
      <c r="P452" s="11"/>
      <c r="Q452" s="11"/>
      <c r="R452" s="11"/>
      <c r="S452" s="11"/>
      <c r="T452" s="11"/>
      <c r="U452" s="11"/>
      <c r="V452" s="11"/>
      <c r="W452" s="11"/>
      <c r="X452" s="11"/>
      <c r="Y452" s="11"/>
    </row>
    <row r="453" spans="7:25" x14ac:dyDescent="0.2">
      <c r="G453" s="42"/>
      <c r="H453" s="134"/>
      <c r="I453" s="134"/>
      <c r="J453" s="134"/>
      <c r="K453" s="42"/>
      <c r="L453" s="42"/>
      <c r="M453" s="11"/>
      <c r="N453" s="11"/>
      <c r="O453" s="11"/>
      <c r="P453" s="11"/>
      <c r="Q453" s="11"/>
      <c r="R453" s="11"/>
      <c r="S453" s="11"/>
      <c r="T453" s="11"/>
      <c r="U453" s="11"/>
      <c r="V453" s="11"/>
      <c r="W453" s="11"/>
      <c r="X453" s="11"/>
      <c r="Y453" s="11"/>
    </row>
    <row r="454" spans="7:25" x14ac:dyDescent="0.2">
      <c r="G454" s="42"/>
      <c r="H454" s="134"/>
      <c r="I454" s="134"/>
      <c r="J454" s="134"/>
      <c r="K454" s="42"/>
      <c r="L454" s="42"/>
      <c r="M454" s="11"/>
      <c r="N454" s="11"/>
      <c r="O454" s="11"/>
      <c r="P454" s="11"/>
      <c r="Q454" s="11"/>
      <c r="R454" s="11"/>
      <c r="S454" s="11"/>
      <c r="T454" s="11"/>
      <c r="U454" s="11"/>
      <c r="V454" s="11"/>
      <c r="W454" s="11"/>
      <c r="X454" s="11"/>
      <c r="Y454" s="11"/>
    </row>
    <row r="455" spans="7:25" x14ac:dyDescent="0.2">
      <c r="G455" s="42"/>
      <c r="H455" s="134"/>
      <c r="I455" s="134"/>
      <c r="J455" s="134"/>
      <c r="K455" s="42"/>
      <c r="L455" s="42"/>
      <c r="M455" s="11"/>
      <c r="N455" s="11"/>
      <c r="O455" s="11"/>
      <c r="P455" s="11"/>
      <c r="Q455" s="11"/>
      <c r="R455" s="11"/>
      <c r="S455" s="11"/>
      <c r="T455" s="11"/>
      <c r="U455" s="11"/>
      <c r="V455" s="11"/>
      <c r="W455" s="11"/>
      <c r="X455" s="11"/>
      <c r="Y455" s="11"/>
    </row>
    <row r="456" spans="7:25" x14ac:dyDescent="0.2">
      <c r="G456" s="42"/>
      <c r="H456" s="134"/>
      <c r="I456" s="134"/>
      <c r="J456" s="134"/>
      <c r="K456" s="42"/>
      <c r="L456" s="42"/>
      <c r="M456" s="11"/>
      <c r="N456" s="11"/>
      <c r="O456" s="11"/>
      <c r="P456" s="11"/>
      <c r="Q456" s="11"/>
      <c r="R456" s="11"/>
      <c r="S456" s="11"/>
      <c r="T456" s="11"/>
      <c r="U456" s="11"/>
      <c r="V456" s="11"/>
      <c r="W456" s="11"/>
      <c r="X456" s="11"/>
      <c r="Y456" s="11"/>
    </row>
    <row r="457" spans="7:25" x14ac:dyDescent="0.2">
      <c r="G457" s="42"/>
      <c r="H457" s="134"/>
      <c r="I457" s="134"/>
      <c r="J457" s="134"/>
      <c r="K457" s="42"/>
      <c r="L457" s="42"/>
      <c r="M457" s="11"/>
      <c r="N457" s="11"/>
      <c r="O457" s="11"/>
      <c r="P457" s="11"/>
      <c r="Q457" s="11"/>
      <c r="R457" s="11"/>
      <c r="S457" s="11"/>
      <c r="T457" s="11"/>
      <c r="U457" s="11"/>
      <c r="V457" s="11"/>
      <c r="W457" s="11"/>
      <c r="X457" s="11"/>
      <c r="Y457" s="11"/>
    </row>
    <row r="458" spans="7:25" x14ac:dyDescent="0.2">
      <c r="G458" s="42"/>
      <c r="H458" s="134"/>
      <c r="I458" s="134"/>
      <c r="J458" s="134"/>
      <c r="K458" s="42"/>
      <c r="L458" s="42"/>
      <c r="M458" s="11"/>
      <c r="N458" s="11"/>
      <c r="O458" s="11"/>
      <c r="P458" s="11"/>
      <c r="Q458" s="11"/>
      <c r="R458" s="11"/>
      <c r="S458" s="11"/>
      <c r="T458" s="11"/>
      <c r="U458" s="11"/>
      <c r="V458" s="11"/>
      <c r="W458" s="11"/>
      <c r="X458" s="11"/>
      <c r="Y458" s="11"/>
    </row>
    <row r="459" spans="7:25" x14ac:dyDescent="0.2">
      <c r="G459" s="42"/>
      <c r="H459" s="134"/>
      <c r="I459" s="134"/>
      <c r="J459" s="134"/>
      <c r="K459" s="42"/>
      <c r="L459" s="42"/>
      <c r="M459" s="11"/>
      <c r="N459" s="11"/>
      <c r="O459" s="11"/>
      <c r="P459" s="11"/>
      <c r="Q459" s="11"/>
      <c r="R459" s="11"/>
      <c r="S459" s="11"/>
      <c r="T459" s="11"/>
      <c r="U459" s="11"/>
      <c r="V459" s="11"/>
      <c r="W459" s="11"/>
      <c r="X459" s="11"/>
      <c r="Y459" s="11"/>
    </row>
    <row r="460" spans="7:25" x14ac:dyDescent="0.2">
      <c r="G460" s="42"/>
      <c r="H460" s="134"/>
      <c r="I460" s="134"/>
      <c r="J460" s="134"/>
      <c r="K460" s="42"/>
      <c r="L460" s="42"/>
      <c r="M460" s="11"/>
      <c r="N460" s="11"/>
      <c r="O460" s="11"/>
      <c r="P460" s="11"/>
      <c r="Q460" s="11"/>
      <c r="R460" s="11"/>
      <c r="S460" s="11"/>
      <c r="T460" s="11"/>
      <c r="U460" s="11"/>
      <c r="V460" s="11"/>
      <c r="W460" s="11"/>
      <c r="X460" s="11"/>
      <c r="Y460" s="11"/>
    </row>
    <row r="461" spans="7:25" x14ac:dyDescent="0.2">
      <c r="G461" s="42"/>
      <c r="H461" s="134"/>
      <c r="I461" s="134"/>
      <c r="J461" s="134"/>
      <c r="K461" s="42"/>
      <c r="L461" s="42"/>
      <c r="M461" s="11"/>
      <c r="N461" s="11"/>
      <c r="O461" s="11"/>
      <c r="P461" s="11"/>
      <c r="Q461" s="11"/>
      <c r="R461" s="11"/>
      <c r="S461" s="11"/>
      <c r="T461" s="11"/>
      <c r="U461" s="11"/>
      <c r="V461" s="11"/>
      <c r="W461" s="11"/>
      <c r="X461" s="11"/>
      <c r="Y461" s="11"/>
    </row>
    <row r="462" spans="7:25" x14ac:dyDescent="0.2">
      <c r="G462" s="42"/>
      <c r="H462" s="134"/>
      <c r="I462" s="134"/>
      <c r="J462" s="134"/>
      <c r="K462" s="42"/>
      <c r="L462" s="42"/>
      <c r="M462" s="11"/>
      <c r="N462" s="11"/>
      <c r="O462" s="11"/>
      <c r="P462" s="11"/>
      <c r="Q462" s="11"/>
      <c r="R462" s="11"/>
      <c r="S462" s="11"/>
      <c r="T462" s="11"/>
      <c r="U462" s="11"/>
      <c r="V462" s="11"/>
      <c r="W462" s="11"/>
      <c r="X462" s="11"/>
      <c r="Y462" s="11"/>
    </row>
    <row r="463" spans="7:25" x14ac:dyDescent="0.2">
      <c r="G463" s="42"/>
      <c r="H463" s="134"/>
      <c r="I463" s="134"/>
      <c r="J463" s="134"/>
      <c r="K463" s="42"/>
      <c r="L463" s="42"/>
      <c r="M463" s="11"/>
      <c r="N463" s="11"/>
      <c r="O463" s="11"/>
      <c r="P463" s="11"/>
      <c r="Q463" s="11"/>
      <c r="R463" s="11"/>
      <c r="S463" s="11"/>
      <c r="T463" s="11"/>
      <c r="U463" s="11"/>
      <c r="V463" s="11"/>
      <c r="W463" s="11"/>
      <c r="X463" s="11"/>
      <c r="Y463" s="11"/>
    </row>
    <row r="464" spans="7:25" x14ac:dyDescent="0.2">
      <c r="G464" s="42"/>
      <c r="H464" s="134"/>
      <c r="I464" s="134"/>
      <c r="J464" s="134"/>
      <c r="K464" s="42"/>
      <c r="L464" s="42"/>
      <c r="M464" s="11"/>
      <c r="N464" s="11"/>
      <c r="O464" s="11"/>
      <c r="P464" s="11"/>
      <c r="Q464" s="11"/>
      <c r="R464" s="11"/>
      <c r="S464" s="11"/>
      <c r="T464" s="11"/>
      <c r="U464" s="11"/>
      <c r="V464" s="11"/>
      <c r="W464" s="11"/>
      <c r="X464" s="11"/>
      <c r="Y464" s="11"/>
    </row>
    <row r="465" spans="7:25" x14ac:dyDescent="0.2">
      <c r="G465" s="42"/>
      <c r="H465" s="134"/>
      <c r="I465" s="134"/>
      <c r="J465" s="134"/>
      <c r="K465" s="42"/>
      <c r="L465" s="42"/>
      <c r="M465" s="11"/>
      <c r="N465" s="11"/>
      <c r="O465" s="11"/>
      <c r="P465" s="11"/>
      <c r="Q465" s="11"/>
      <c r="R465" s="11"/>
      <c r="S465" s="11"/>
      <c r="T465" s="11"/>
      <c r="U465" s="11"/>
      <c r="V465" s="11"/>
      <c r="W465" s="11"/>
      <c r="X465" s="11"/>
      <c r="Y465" s="11"/>
    </row>
    <row r="466" spans="7:25" x14ac:dyDescent="0.2">
      <c r="G466" s="42"/>
      <c r="H466" s="134"/>
      <c r="I466" s="134"/>
      <c r="J466" s="134"/>
      <c r="K466" s="42"/>
      <c r="L466" s="42"/>
      <c r="M466" s="11"/>
      <c r="N466" s="11"/>
      <c r="O466" s="11"/>
      <c r="P466" s="11"/>
      <c r="Q466" s="11"/>
      <c r="R466" s="11"/>
      <c r="S466" s="11"/>
      <c r="T466" s="11"/>
      <c r="U466" s="11"/>
      <c r="V466" s="11"/>
      <c r="W466" s="11"/>
      <c r="X466" s="11"/>
      <c r="Y466" s="11"/>
    </row>
    <row r="467" spans="7:25" x14ac:dyDescent="0.2">
      <c r="G467" s="42"/>
      <c r="H467" s="134"/>
      <c r="I467" s="134"/>
      <c r="J467" s="134"/>
      <c r="K467" s="42"/>
      <c r="L467" s="42"/>
      <c r="M467" s="11"/>
      <c r="N467" s="11"/>
      <c r="O467" s="11"/>
      <c r="P467" s="11"/>
      <c r="Q467" s="11"/>
      <c r="R467" s="11"/>
      <c r="S467" s="11"/>
      <c r="T467" s="11"/>
      <c r="U467" s="11"/>
      <c r="V467" s="11"/>
      <c r="W467" s="11"/>
      <c r="X467" s="11"/>
      <c r="Y467" s="11"/>
    </row>
    <row r="468" spans="7:25" x14ac:dyDescent="0.2">
      <c r="G468" s="42"/>
      <c r="H468" s="134"/>
      <c r="I468" s="134"/>
      <c r="J468" s="134"/>
      <c r="K468" s="42"/>
      <c r="L468" s="42"/>
      <c r="M468" s="11"/>
      <c r="N468" s="11"/>
      <c r="O468" s="11"/>
      <c r="P468" s="11"/>
      <c r="Q468" s="11"/>
      <c r="R468" s="11"/>
      <c r="S468" s="11"/>
      <c r="T468" s="11"/>
      <c r="U468" s="11"/>
      <c r="V468" s="11"/>
      <c r="W468" s="11"/>
      <c r="X468" s="11"/>
      <c r="Y468" s="11"/>
    </row>
    <row r="469" spans="7:25" x14ac:dyDescent="0.2">
      <c r="G469" s="42"/>
      <c r="H469" s="134"/>
      <c r="I469" s="134"/>
      <c r="J469" s="134"/>
      <c r="K469" s="42"/>
      <c r="L469" s="42"/>
      <c r="M469" s="11"/>
      <c r="N469" s="11"/>
      <c r="O469" s="11"/>
      <c r="P469" s="11"/>
      <c r="Q469" s="11"/>
      <c r="R469" s="11"/>
      <c r="S469" s="11"/>
      <c r="T469" s="11"/>
      <c r="U469" s="11"/>
      <c r="V469" s="11"/>
      <c r="W469" s="11"/>
      <c r="X469" s="11"/>
      <c r="Y469" s="11"/>
    </row>
    <row r="470" spans="7:25" x14ac:dyDescent="0.2">
      <c r="G470" s="42"/>
      <c r="H470" s="134"/>
      <c r="I470" s="134"/>
      <c r="J470" s="134"/>
      <c r="K470" s="42"/>
      <c r="L470" s="42"/>
      <c r="M470" s="11"/>
      <c r="N470" s="11"/>
      <c r="O470" s="11"/>
      <c r="P470" s="11"/>
      <c r="Q470" s="11"/>
      <c r="R470" s="11"/>
      <c r="S470" s="11"/>
      <c r="T470" s="11"/>
      <c r="U470" s="11"/>
      <c r="V470" s="11"/>
      <c r="W470" s="11"/>
      <c r="X470" s="11"/>
      <c r="Y470" s="11"/>
    </row>
    <row r="471" spans="7:25" x14ac:dyDescent="0.2">
      <c r="G471" s="42"/>
      <c r="H471" s="134"/>
      <c r="I471" s="134"/>
      <c r="J471" s="134"/>
      <c r="K471" s="42"/>
      <c r="L471" s="42"/>
      <c r="M471" s="11"/>
      <c r="N471" s="11"/>
      <c r="O471" s="11"/>
      <c r="P471" s="11"/>
      <c r="Q471" s="11"/>
      <c r="R471" s="11"/>
      <c r="S471" s="11"/>
      <c r="T471" s="11"/>
      <c r="U471" s="11"/>
      <c r="V471" s="11"/>
      <c r="W471" s="11"/>
      <c r="X471" s="11"/>
      <c r="Y471" s="11"/>
    </row>
    <row r="472" spans="7:25" x14ac:dyDescent="0.2">
      <c r="G472" s="42"/>
      <c r="H472" s="134"/>
      <c r="I472" s="134"/>
      <c r="J472" s="134"/>
      <c r="K472" s="42"/>
      <c r="L472" s="42"/>
      <c r="M472" s="11"/>
      <c r="N472" s="11"/>
      <c r="O472" s="11"/>
      <c r="P472" s="11"/>
      <c r="Q472" s="11"/>
      <c r="R472" s="11"/>
      <c r="S472" s="11"/>
      <c r="T472" s="11"/>
      <c r="U472" s="11"/>
      <c r="V472" s="11"/>
      <c r="W472" s="11"/>
      <c r="X472" s="11"/>
      <c r="Y472" s="11"/>
    </row>
    <row r="473" spans="7:25" x14ac:dyDescent="0.2">
      <c r="G473" s="42"/>
      <c r="H473" s="134"/>
      <c r="I473" s="134"/>
      <c r="J473" s="134"/>
      <c r="K473" s="42"/>
      <c r="L473" s="42"/>
      <c r="M473" s="11"/>
      <c r="N473" s="11"/>
      <c r="O473" s="11"/>
      <c r="P473" s="11"/>
      <c r="Q473" s="11"/>
      <c r="R473" s="11"/>
      <c r="S473" s="11"/>
      <c r="T473" s="11"/>
      <c r="U473" s="11"/>
      <c r="V473" s="11"/>
      <c r="W473" s="11"/>
      <c r="X473" s="11"/>
      <c r="Y473" s="11"/>
    </row>
    <row r="474" spans="7:25" x14ac:dyDescent="0.2">
      <c r="G474" s="42"/>
      <c r="H474" s="134"/>
      <c r="I474" s="134"/>
      <c r="J474" s="134"/>
      <c r="K474" s="42"/>
      <c r="L474" s="42"/>
      <c r="M474" s="11"/>
      <c r="N474" s="11"/>
      <c r="O474" s="11"/>
      <c r="P474" s="11"/>
      <c r="Q474" s="11"/>
      <c r="R474" s="11"/>
      <c r="S474" s="11"/>
      <c r="T474" s="11"/>
      <c r="U474" s="11"/>
      <c r="V474" s="11"/>
      <c r="W474" s="11"/>
      <c r="X474" s="11"/>
      <c r="Y474" s="11"/>
    </row>
    <row r="475" spans="7:25" x14ac:dyDescent="0.2">
      <c r="G475" s="42"/>
      <c r="H475" s="134"/>
      <c r="I475" s="134"/>
      <c r="J475" s="134"/>
      <c r="K475" s="42"/>
      <c r="L475" s="42"/>
      <c r="M475" s="11"/>
      <c r="N475" s="11"/>
      <c r="O475" s="11"/>
      <c r="P475" s="11"/>
      <c r="Q475" s="11"/>
      <c r="R475" s="11"/>
      <c r="S475" s="11"/>
      <c r="T475" s="11"/>
      <c r="U475" s="11"/>
      <c r="V475" s="11"/>
      <c r="W475" s="11"/>
      <c r="X475" s="11"/>
      <c r="Y475" s="11"/>
    </row>
    <row r="476" spans="7:25" x14ac:dyDescent="0.2">
      <c r="G476" s="42"/>
      <c r="H476" s="134"/>
      <c r="I476" s="134"/>
      <c r="J476" s="134"/>
      <c r="K476" s="42"/>
      <c r="L476" s="42"/>
      <c r="M476" s="11"/>
      <c r="N476" s="11"/>
      <c r="O476" s="11"/>
      <c r="P476" s="11"/>
      <c r="Q476" s="11"/>
      <c r="R476" s="11"/>
      <c r="S476" s="11"/>
      <c r="T476" s="11"/>
      <c r="U476" s="11"/>
      <c r="V476" s="11"/>
      <c r="W476" s="11"/>
      <c r="X476" s="11"/>
      <c r="Y476" s="11"/>
    </row>
    <row r="477" spans="7:25" x14ac:dyDescent="0.2">
      <c r="G477" s="42"/>
      <c r="H477" s="134"/>
      <c r="I477" s="134"/>
      <c r="J477" s="134"/>
      <c r="K477" s="42"/>
      <c r="L477" s="42"/>
      <c r="M477" s="11"/>
      <c r="N477" s="11"/>
      <c r="O477" s="11"/>
      <c r="P477" s="11"/>
      <c r="Q477" s="11"/>
      <c r="R477" s="11"/>
      <c r="S477" s="11"/>
      <c r="T477" s="11"/>
      <c r="U477" s="11"/>
      <c r="V477" s="11"/>
      <c r="W477" s="11"/>
      <c r="X477" s="11"/>
      <c r="Y477" s="11"/>
    </row>
    <row r="478" spans="7:25" x14ac:dyDescent="0.2">
      <c r="G478" s="42"/>
      <c r="H478" s="134"/>
      <c r="I478" s="134"/>
      <c r="J478" s="134"/>
      <c r="K478" s="42"/>
      <c r="L478" s="42"/>
      <c r="M478" s="11"/>
      <c r="N478" s="11"/>
      <c r="O478" s="11"/>
      <c r="P478" s="11"/>
      <c r="Q478" s="11"/>
      <c r="R478" s="11"/>
      <c r="S478" s="11"/>
      <c r="T478" s="11"/>
      <c r="U478" s="11"/>
      <c r="V478" s="11"/>
      <c r="W478" s="11"/>
      <c r="X478" s="11"/>
      <c r="Y478" s="11"/>
    </row>
    <row r="479" spans="7:25" x14ac:dyDescent="0.2">
      <c r="G479" s="42"/>
      <c r="H479" s="134"/>
      <c r="I479" s="134"/>
      <c r="J479" s="134"/>
      <c r="K479" s="42"/>
      <c r="L479" s="42"/>
      <c r="M479" s="11"/>
      <c r="N479" s="11"/>
      <c r="O479" s="11"/>
      <c r="P479" s="11"/>
      <c r="Q479" s="11"/>
      <c r="R479" s="11"/>
      <c r="S479" s="11"/>
      <c r="T479" s="11"/>
      <c r="U479" s="11"/>
      <c r="V479" s="11"/>
      <c r="W479" s="11"/>
      <c r="X479" s="11"/>
      <c r="Y479" s="11"/>
    </row>
    <row r="480" spans="7:25" x14ac:dyDescent="0.2">
      <c r="G480" s="42"/>
      <c r="H480" s="134"/>
      <c r="I480" s="134"/>
      <c r="J480" s="134"/>
      <c r="K480" s="42"/>
      <c r="L480" s="42"/>
      <c r="M480" s="11"/>
      <c r="N480" s="11"/>
      <c r="O480" s="11"/>
      <c r="P480" s="11"/>
      <c r="Q480" s="11"/>
      <c r="R480" s="11"/>
      <c r="S480" s="11"/>
      <c r="T480" s="11"/>
      <c r="U480" s="11"/>
      <c r="V480" s="11"/>
      <c r="W480" s="11"/>
      <c r="X480" s="11"/>
      <c r="Y480" s="11"/>
    </row>
    <row r="481" spans="7:25" x14ac:dyDescent="0.2">
      <c r="G481" s="42"/>
      <c r="H481" s="134"/>
      <c r="I481" s="134"/>
      <c r="J481" s="134"/>
      <c r="K481" s="42"/>
      <c r="L481" s="42"/>
      <c r="M481" s="11"/>
      <c r="N481" s="11"/>
      <c r="O481" s="11"/>
      <c r="P481" s="11"/>
      <c r="Q481" s="11"/>
      <c r="R481" s="11"/>
      <c r="S481" s="11"/>
      <c r="T481" s="11"/>
      <c r="U481" s="11"/>
      <c r="V481" s="11"/>
      <c r="W481" s="11"/>
      <c r="X481" s="11"/>
      <c r="Y481" s="11"/>
    </row>
    <row r="482" spans="7:25" x14ac:dyDescent="0.2">
      <c r="G482" s="42"/>
      <c r="H482" s="134"/>
      <c r="I482" s="134"/>
      <c r="J482" s="134"/>
      <c r="K482" s="42"/>
      <c r="L482" s="42"/>
      <c r="M482" s="11"/>
      <c r="N482" s="11"/>
      <c r="O482" s="11"/>
      <c r="P482" s="11"/>
      <c r="Q482" s="11"/>
      <c r="R482" s="11"/>
      <c r="S482" s="11"/>
      <c r="T482" s="11"/>
      <c r="U482" s="11"/>
      <c r="V482" s="11"/>
      <c r="W482" s="11"/>
      <c r="X482" s="11"/>
      <c r="Y482" s="11"/>
    </row>
    <row r="483" spans="7:25" x14ac:dyDescent="0.2">
      <c r="G483" s="42"/>
      <c r="H483" s="134"/>
      <c r="I483" s="134"/>
      <c r="J483" s="134"/>
      <c r="K483" s="42"/>
      <c r="L483" s="42"/>
      <c r="M483" s="11"/>
      <c r="N483" s="11"/>
      <c r="O483" s="11"/>
      <c r="P483" s="11"/>
      <c r="Q483" s="11"/>
      <c r="R483" s="11"/>
      <c r="S483" s="11"/>
      <c r="T483" s="11"/>
      <c r="U483" s="11"/>
      <c r="V483" s="11"/>
      <c r="W483" s="11"/>
      <c r="X483" s="11"/>
      <c r="Y483" s="11"/>
    </row>
    <row r="484" spans="7:25" x14ac:dyDescent="0.2">
      <c r="G484" s="42"/>
      <c r="H484" s="134"/>
      <c r="I484" s="134"/>
      <c r="J484" s="134"/>
      <c r="K484" s="42"/>
      <c r="L484" s="42"/>
      <c r="M484" s="11"/>
      <c r="N484" s="11"/>
      <c r="O484" s="11"/>
      <c r="P484" s="11"/>
      <c r="Q484" s="11"/>
      <c r="R484" s="11"/>
      <c r="S484" s="11"/>
      <c r="T484" s="11"/>
      <c r="U484" s="11"/>
      <c r="V484" s="11"/>
      <c r="W484" s="11"/>
      <c r="X484" s="11"/>
      <c r="Y484" s="11"/>
    </row>
    <row r="485" spans="7:25" x14ac:dyDescent="0.2">
      <c r="G485" s="42"/>
      <c r="H485" s="134"/>
      <c r="I485" s="134"/>
      <c r="J485" s="134"/>
      <c r="K485" s="42"/>
      <c r="L485" s="42"/>
      <c r="M485" s="11"/>
      <c r="N485" s="11"/>
      <c r="O485" s="11"/>
      <c r="P485" s="11"/>
      <c r="Q485" s="11"/>
      <c r="R485" s="11"/>
      <c r="S485" s="11"/>
      <c r="T485" s="11"/>
      <c r="U485" s="11"/>
      <c r="V485" s="11"/>
      <c r="W485" s="11"/>
      <c r="X485" s="11"/>
      <c r="Y485" s="11"/>
    </row>
    <row r="486" spans="7:25" x14ac:dyDescent="0.2">
      <c r="G486" s="42"/>
      <c r="H486" s="134"/>
      <c r="I486" s="134"/>
      <c r="J486" s="134"/>
      <c r="K486" s="42"/>
      <c r="L486" s="42"/>
      <c r="M486" s="11"/>
      <c r="N486" s="11"/>
      <c r="O486" s="11"/>
      <c r="P486" s="11"/>
      <c r="Q486" s="11"/>
      <c r="R486" s="11"/>
      <c r="S486" s="11"/>
      <c r="T486" s="11"/>
      <c r="U486" s="11"/>
      <c r="V486" s="11"/>
      <c r="W486" s="11"/>
      <c r="X486" s="11"/>
      <c r="Y486" s="11"/>
    </row>
    <row r="487" spans="7:25" x14ac:dyDescent="0.2">
      <c r="G487" s="42"/>
      <c r="H487" s="134"/>
      <c r="I487" s="134"/>
      <c r="J487" s="134"/>
      <c r="K487" s="42"/>
      <c r="L487" s="42"/>
      <c r="M487" s="11"/>
      <c r="N487" s="11"/>
      <c r="O487" s="11"/>
      <c r="P487" s="11"/>
      <c r="Q487" s="11"/>
      <c r="R487" s="11"/>
      <c r="S487" s="11"/>
      <c r="T487" s="11"/>
      <c r="U487" s="11"/>
      <c r="V487" s="11"/>
      <c r="W487" s="11"/>
      <c r="X487" s="11"/>
      <c r="Y487" s="11"/>
    </row>
    <row r="488" spans="7:25" x14ac:dyDescent="0.2">
      <c r="G488" s="42"/>
      <c r="H488" s="134"/>
      <c r="I488" s="134"/>
      <c r="J488" s="134"/>
      <c r="K488" s="42"/>
      <c r="L488" s="42"/>
      <c r="M488" s="11"/>
      <c r="N488" s="11"/>
      <c r="O488" s="11"/>
      <c r="P488" s="11"/>
      <c r="Q488" s="11"/>
      <c r="R488" s="11"/>
      <c r="S488" s="11"/>
      <c r="T488" s="11"/>
      <c r="U488" s="11"/>
      <c r="V488" s="11"/>
      <c r="W488" s="11"/>
      <c r="X488" s="11"/>
      <c r="Y488" s="11"/>
    </row>
    <row r="489" spans="7:25" x14ac:dyDescent="0.2">
      <c r="G489" s="42"/>
      <c r="H489" s="134"/>
      <c r="I489" s="134"/>
      <c r="J489" s="134"/>
      <c r="K489" s="42"/>
      <c r="L489" s="42"/>
      <c r="M489" s="11"/>
      <c r="N489" s="11"/>
      <c r="O489" s="11"/>
      <c r="P489" s="11"/>
      <c r="Q489" s="11"/>
      <c r="R489" s="11"/>
      <c r="S489" s="11"/>
      <c r="T489" s="11"/>
      <c r="U489" s="11"/>
      <c r="V489" s="11"/>
      <c r="W489" s="11"/>
      <c r="X489" s="11"/>
      <c r="Y489" s="11"/>
    </row>
    <row r="490" spans="7:25" x14ac:dyDescent="0.2">
      <c r="G490" s="42"/>
      <c r="H490" s="134"/>
      <c r="I490" s="134"/>
      <c r="J490" s="134"/>
      <c r="K490" s="42"/>
      <c r="L490" s="42"/>
      <c r="M490" s="11"/>
      <c r="N490" s="11"/>
      <c r="O490" s="11"/>
      <c r="P490" s="11"/>
      <c r="Q490" s="11"/>
      <c r="R490" s="11"/>
      <c r="S490" s="11"/>
      <c r="T490" s="11"/>
      <c r="U490" s="11"/>
      <c r="V490" s="11"/>
      <c r="W490" s="11"/>
      <c r="X490" s="11"/>
      <c r="Y490" s="11"/>
    </row>
    <row r="491" spans="7:25" x14ac:dyDescent="0.2">
      <c r="G491" s="42"/>
      <c r="H491" s="134"/>
      <c r="I491" s="134"/>
      <c r="J491" s="134"/>
      <c r="K491" s="42"/>
      <c r="L491" s="42"/>
      <c r="M491" s="11"/>
      <c r="N491" s="11"/>
      <c r="O491" s="11"/>
      <c r="P491" s="11"/>
      <c r="Q491" s="11"/>
      <c r="R491" s="11"/>
      <c r="S491" s="11"/>
      <c r="T491" s="11"/>
      <c r="U491" s="11"/>
      <c r="V491" s="11"/>
      <c r="W491" s="11"/>
      <c r="X491" s="11"/>
      <c r="Y491" s="11"/>
    </row>
    <row r="492" spans="7:25" x14ac:dyDescent="0.2">
      <c r="G492" s="42"/>
      <c r="H492" s="134"/>
      <c r="I492" s="134"/>
      <c r="J492" s="134"/>
      <c r="K492" s="42"/>
      <c r="L492" s="42"/>
      <c r="M492" s="11"/>
      <c r="N492" s="11"/>
      <c r="O492" s="11"/>
      <c r="P492" s="11"/>
      <c r="Q492" s="11"/>
      <c r="R492" s="11"/>
      <c r="S492" s="11"/>
      <c r="T492" s="11"/>
      <c r="U492" s="11"/>
      <c r="V492" s="11"/>
      <c r="W492" s="11"/>
      <c r="X492" s="11"/>
      <c r="Y492" s="11"/>
    </row>
    <row r="493" spans="7:25" x14ac:dyDescent="0.2">
      <c r="G493" s="42"/>
      <c r="H493" s="134"/>
      <c r="I493" s="134"/>
      <c r="J493" s="134"/>
      <c r="K493" s="42"/>
      <c r="L493" s="42"/>
      <c r="M493" s="11"/>
      <c r="N493" s="11"/>
      <c r="O493" s="11"/>
      <c r="P493" s="11"/>
      <c r="Q493" s="11"/>
      <c r="R493" s="11"/>
      <c r="S493" s="11"/>
      <c r="T493" s="11"/>
      <c r="U493" s="11"/>
      <c r="V493" s="11"/>
      <c r="W493" s="11"/>
      <c r="X493" s="11"/>
      <c r="Y493" s="11"/>
    </row>
    <row r="494" spans="7:25" x14ac:dyDescent="0.2">
      <c r="G494" s="42"/>
      <c r="H494" s="134"/>
      <c r="I494" s="134"/>
      <c r="J494" s="134"/>
      <c r="K494" s="42"/>
      <c r="L494" s="42"/>
      <c r="M494" s="11"/>
      <c r="N494" s="11"/>
      <c r="O494" s="11"/>
      <c r="P494" s="11"/>
      <c r="Q494" s="11"/>
      <c r="R494" s="11"/>
      <c r="S494" s="11"/>
      <c r="T494" s="11"/>
      <c r="U494" s="11"/>
      <c r="V494" s="11"/>
      <c r="W494" s="11"/>
      <c r="X494" s="11"/>
      <c r="Y494" s="11"/>
    </row>
    <row r="495" spans="7:25" x14ac:dyDescent="0.2">
      <c r="G495" s="42"/>
      <c r="H495" s="134"/>
      <c r="I495" s="134"/>
      <c r="J495" s="134"/>
      <c r="K495" s="42"/>
      <c r="L495" s="42"/>
      <c r="M495" s="11"/>
      <c r="N495" s="11"/>
      <c r="O495" s="11"/>
      <c r="P495" s="11"/>
      <c r="Q495" s="11"/>
      <c r="R495" s="11"/>
      <c r="S495" s="11"/>
      <c r="T495" s="11"/>
      <c r="U495" s="11"/>
      <c r="V495" s="11"/>
      <c r="W495" s="11"/>
      <c r="X495" s="11"/>
      <c r="Y495" s="11"/>
    </row>
    <row r="496" spans="7:25" x14ac:dyDescent="0.2">
      <c r="G496" s="42"/>
      <c r="H496" s="134"/>
      <c r="I496" s="134"/>
      <c r="J496" s="134"/>
      <c r="K496" s="42"/>
      <c r="L496" s="42"/>
      <c r="M496" s="11"/>
      <c r="N496" s="11"/>
      <c r="O496" s="11"/>
      <c r="P496" s="11"/>
      <c r="Q496" s="11"/>
      <c r="R496" s="11"/>
      <c r="S496" s="11"/>
      <c r="T496" s="11"/>
      <c r="U496" s="11"/>
      <c r="V496" s="11"/>
      <c r="W496" s="11"/>
      <c r="X496" s="11"/>
      <c r="Y496" s="11"/>
    </row>
    <row r="497" spans="7:25" x14ac:dyDescent="0.2">
      <c r="G497" s="42"/>
      <c r="H497" s="134"/>
      <c r="I497" s="134"/>
      <c r="J497" s="134"/>
      <c r="K497" s="42"/>
      <c r="L497" s="42"/>
      <c r="M497" s="11"/>
      <c r="N497" s="11"/>
      <c r="O497" s="11"/>
      <c r="P497" s="11"/>
      <c r="Q497" s="11"/>
      <c r="R497" s="11"/>
      <c r="S497" s="11"/>
      <c r="T497" s="11"/>
      <c r="U497" s="11"/>
      <c r="V497" s="11"/>
      <c r="W497" s="11"/>
      <c r="X497" s="11"/>
      <c r="Y497" s="11"/>
    </row>
    <row r="498" spans="7:25" x14ac:dyDescent="0.2">
      <c r="G498" s="42"/>
      <c r="H498" s="134"/>
      <c r="I498" s="134"/>
      <c r="J498" s="134"/>
      <c r="K498" s="42"/>
      <c r="L498" s="42"/>
      <c r="M498" s="11"/>
      <c r="N498" s="11"/>
      <c r="O498" s="11"/>
      <c r="P498" s="11"/>
      <c r="Q498" s="11"/>
      <c r="R498" s="11"/>
      <c r="S498" s="11"/>
      <c r="T498" s="11"/>
      <c r="U498" s="11"/>
      <c r="V498" s="11"/>
      <c r="W498" s="11"/>
      <c r="X498" s="11"/>
      <c r="Y498" s="11"/>
    </row>
    <row r="499" spans="7:25" x14ac:dyDescent="0.2">
      <c r="G499" s="42"/>
      <c r="H499" s="134"/>
      <c r="I499" s="134"/>
      <c r="J499" s="134"/>
      <c r="K499" s="42"/>
      <c r="L499" s="42"/>
      <c r="M499" s="11"/>
      <c r="N499" s="11"/>
      <c r="O499" s="11"/>
      <c r="P499" s="11"/>
      <c r="Q499" s="11"/>
      <c r="R499" s="11"/>
      <c r="S499" s="11"/>
      <c r="T499" s="11"/>
      <c r="U499" s="11"/>
      <c r="V499" s="11"/>
      <c r="W499" s="11"/>
      <c r="X499" s="11"/>
      <c r="Y499" s="11"/>
    </row>
    <row r="500" spans="7:25" x14ac:dyDescent="0.2">
      <c r="G500" s="42"/>
      <c r="H500" s="134"/>
      <c r="I500" s="134"/>
      <c r="J500" s="134"/>
      <c r="K500" s="42"/>
      <c r="L500" s="42"/>
      <c r="M500" s="11"/>
      <c r="N500" s="11"/>
      <c r="O500" s="11"/>
      <c r="P500" s="11"/>
      <c r="Q500" s="11"/>
      <c r="R500" s="11"/>
      <c r="S500" s="11"/>
      <c r="T500" s="11"/>
      <c r="U500" s="11"/>
      <c r="V500" s="11"/>
      <c r="W500" s="11"/>
      <c r="X500" s="11"/>
      <c r="Y500" s="11"/>
    </row>
    <row r="501" spans="7:25" x14ac:dyDescent="0.2">
      <c r="G501" s="42"/>
      <c r="H501" s="134"/>
      <c r="I501" s="134"/>
      <c r="J501" s="134"/>
      <c r="K501" s="42"/>
      <c r="L501" s="42"/>
      <c r="M501" s="11"/>
      <c r="N501" s="11"/>
      <c r="O501" s="11"/>
      <c r="P501" s="11"/>
      <c r="Q501" s="11"/>
      <c r="R501" s="11"/>
      <c r="S501" s="11"/>
      <c r="T501" s="11"/>
      <c r="U501" s="11"/>
      <c r="V501" s="11"/>
      <c r="W501" s="11"/>
      <c r="X501" s="11"/>
      <c r="Y501" s="11"/>
    </row>
    <row r="502" spans="7:25" x14ac:dyDescent="0.2">
      <c r="G502" s="42"/>
      <c r="H502" s="134"/>
      <c r="I502" s="134"/>
      <c r="J502" s="134"/>
      <c r="K502" s="42"/>
      <c r="L502" s="42"/>
      <c r="M502" s="11"/>
      <c r="N502" s="11"/>
      <c r="O502" s="11"/>
      <c r="P502" s="11"/>
      <c r="Q502" s="11"/>
      <c r="R502" s="11"/>
      <c r="S502" s="11"/>
      <c r="T502" s="11"/>
      <c r="U502" s="11"/>
      <c r="V502" s="11"/>
      <c r="W502" s="11"/>
      <c r="X502" s="11"/>
      <c r="Y502" s="11"/>
    </row>
    <row r="503" spans="7:25" x14ac:dyDescent="0.2">
      <c r="G503" s="42"/>
      <c r="H503" s="134"/>
      <c r="I503" s="134"/>
      <c r="J503" s="134"/>
      <c r="K503" s="42"/>
      <c r="L503" s="42"/>
      <c r="M503" s="11"/>
      <c r="N503" s="11"/>
      <c r="O503" s="11"/>
      <c r="P503" s="11"/>
      <c r="Q503" s="11"/>
      <c r="R503" s="11"/>
      <c r="S503" s="11"/>
      <c r="T503" s="11"/>
      <c r="U503" s="11"/>
      <c r="V503" s="11"/>
      <c r="W503" s="11"/>
      <c r="X503" s="11"/>
      <c r="Y503" s="11"/>
    </row>
    <row r="504" spans="7:25" x14ac:dyDescent="0.2">
      <c r="G504" s="42"/>
      <c r="H504" s="134"/>
      <c r="I504" s="134"/>
      <c r="J504" s="134"/>
      <c r="K504" s="42"/>
      <c r="L504" s="42"/>
      <c r="M504" s="11"/>
      <c r="N504" s="11"/>
      <c r="O504" s="11"/>
      <c r="P504" s="11"/>
      <c r="Q504" s="11"/>
      <c r="R504" s="11"/>
      <c r="S504" s="11"/>
      <c r="T504" s="11"/>
      <c r="U504" s="11"/>
      <c r="V504" s="11"/>
      <c r="W504" s="11"/>
      <c r="X504" s="11"/>
      <c r="Y504" s="11"/>
    </row>
    <row r="505" spans="7:25" x14ac:dyDescent="0.2">
      <c r="G505" s="42"/>
      <c r="H505" s="134"/>
      <c r="I505" s="134"/>
      <c r="J505" s="134"/>
      <c r="K505" s="42"/>
      <c r="L505" s="42"/>
      <c r="M505" s="11"/>
      <c r="N505" s="11"/>
      <c r="O505" s="11"/>
      <c r="P505" s="11"/>
      <c r="Q505" s="11"/>
      <c r="R505" s="11"/>
      <c r="S505" s="11"/>
      <c r="T505" s="11"/>
      <c r="U505" s="11"/>
      <c r="V505" s="11"/>
      <c r="W505" s="11"/>
      <c r="X505" s="11"/>
      <c r="Y505" s="11"/>
    </row>
    <row r="506" spans="7:25" x14ac:dyDescent="0.2">
      <c r="G506" s="42"/>
      <c r="H506" s="134"/>
      <c r="I506" s="134"/>
      <c r="J506" s="134"/>
      <c r="K506" s="42"/>
      <c r="L506" s="42"/>
      <c r="M506" s="11"/>
      <c r="N506" s="11"/>
      <c r="O506" s="11"/>
      <c r="P506" s="11"/>
      <c r="Q506" s="11"/>
      <c r="R506" s="11"/>
      <c r="S506" s="11"/>
      <c r="T506" s="11"/>
      <c r="U506" s="11"/>
      <c r="V506" s="11"/>
      <c r="W506" s="11"/>
      <c r="X506" s="11"/>
      <c r="Y506" s="11"/>
    </row>
    <row r="507" spans="7:25" x14ac:dyDescent="0.2">
      <c r="G507" s="42"/>
      <c r="H507" s="134"/>
      <c r="I507" s="134"/>
      <c r="J507" s="134"/>
      <c r="K507" s="42"/>
      <c r="L507" s="42"/>
      <c r="M507" s="11"/>
      <c r="N507" s="11"/>
      <c r="O507" s="11"/>
      <c r="P507" s="11"/>
      <c r="Q507" s="11"/>
      <c r="R507" s="11"/>
      <c r="S507" s="11"/>
      <c r="T507" s="11"/>
      <c r="U507" s="11"/>
      <c r="V507" s="11"/>
      <c r="W507" s="11"/>
      <c r="X507" s="11"/>
      <c r="Y507" s="11"/>
    </row>
    <row r="508" spans="7:25" x14ac:dyDescent="0.2">
      <c r="G508" s="42"/>
      <c r="H508" s="134"/>
      <c r="I508" s="134"/>
      <c r="J508" s="134"/>
      <c r="K508" s="42"/>
      <c r="L508" s="42"/>
      <c r="M508" s="11"/>
      <c r="N508" s="11"/>
      <c r="O508" s="11"/>
      <c r="P508" s="11"/>
      <c r="Q508" s="11"/>
      <c r="R508" s="11"/>
      <c r="S508" s="11"/>
      <c r="T508" s="11"/>
      <c r="U508" s="11"/>
      <c r="V508" s="11"/>
      <c r="W508" s="11"/>
      <c r="X508" s="11"/>
      <c r="Y508" s="11"/>
    </row>
    <row r="509" spans="7:25" x14ac:dyDescent="0.2">
      <c r="G509" s="42"/>
      <c r="H509" s="134"/>
      <c r="I509" s="134"/>
      <c r="J509" s="134"/>
      <c r="K509" s="42"/>
      <c r="L509" s="42"/>
      <c r="M509" s="11"/>
      <c r="N509" s="11"/>
      <c r="O509" s="11"/>
      <c r="P509" s="11"/>
      <c r="Q509" s="11"/>
      <c r="R509" s="11"/>
      <c r="S509" s="11"/>
      <c r="T509" s="11"/>
      <c r="U509" s="11"/>
      <c r="V509" s="11"/>
      <c r="W509" s="11"/>
      <c r="X509" s="11"/>
      <c r="Y509" s="11"/>
    </row>
    <row r="510" spans="7:25" x14ac:dyDescent="0.2">
      <c r="G510" s="42"/>
      <c r="H510" s="134"/>
      <c r="I510" s="134"/>
      <c r="J510" s="134"/>
      <c r="K510" s="42"/>
      <c r="L510" s="42"/>
      <c r="M510" s="11"/>
      <c r="N510" s="11"/>
      <c r="O510" s="11"/>
      <c r="P510" s="11"/>
      <c r="Q510" s="11"/>
      <c r="R510" s="11"/>
      <c r="S510" s="11"/>
      <c r="T510" s="11"/>
      <c r="U510" s="11"/>
      <c r="V510" s="11"/>
      <c r="W510" s="11"/>
      <c r="X510" s="11"/>
      <c r="Y510" s="11"/>
    </row>
    <row r="511" spans="7:25" x14ac:dyDescent="0.2">
      <c r="G511" s="42"/>
      <c r="H511" s="134"/>
      <c r="I511" s="134"/>
      <c r="J511" s="134"/>
      <c r="K511" s="42"/>
      <c r="L511" s="42"/>
      <c r="M511" s="11"/>
      <c r="N511" s="11"/>
      <c r="O511" s="11"/>
      <c r="P511" s="11"/>
      <c r="Q511" s="11"/>
      <c r="R511" s="11"/>
      <c r="S511" s="11"/>
      <c r="T511" s="11"/>
      <c r="U511" s="11"/>
      <c r="V511" s="11"/>
      <c r="W511" s="11"/>
      <c r="X511" s="11"/>
      <c r="Y511" s="11"/>
    </row>
    <row r="512" spans="7:25" x14ac:dyDescent="0.2">
      <c r="G512" s="42"/>
      <c r="H512" s="134"/>
      <c r="I512" s="134"/>
      <c r="J512" s="134"/>
      <c r="K512" s="42"/>
      <c r="L512" s="42"/>
      <c r="M512" s="11"/>
      <c r="N512" s="11"/>
      <c r="O512" s="11"/>
      <c r="P512" s="11"/>
      <c r="Q512" s="11"/>
      <c r="R512" s="11"/>
      <c r="S512" s="11"/>
      <c r="T512" s="11"/>
      <c r="U512" s="11"/>
      <c r="V512" s="11"/>
      <c r="W512" s="11"/>
      <c r="X512" s="11"/>
      <c r="Y512" s="11"/>
    </row>
    <row r="513" spans="7:25" x14ac:dyDescent="0.2">
      <c r="G513" s="42"/>
      <c r="H513" s="134"/>
      <c r="I513" s="134"/>
      <c r="J513" s="134"/>
      <c r="K513" s="42"/>
      <c r="L513" s="42"/>
      <c r="M513" s="11"/>
      <c r="N513" s="11"/>
      <c r="O513" s="11"/>
      <c r="P513" s="11"/>
      <c r="Q513" s="11"/>
      <c r="R513" s="11"/>
      <c r="S513" s="11"/>
      <c r="T513" s="11"/>
      <c r="U513" s="11"/>
      <c r="V513" s="11"/>
      <c r="W513" s="11"/>
      <c r="X513" s="11"/>
      <c r="Y513" s="11"/>
    </row>
    <row r="514" spans="7:25" x14ac:dyDescent="0.2">
      <c r="G514" s="42"/>
      <c r="H514" s="134"/>
      <c r="I514" s="134"/>
      <c r="J514" s="134"/>
      <c r="K514" s="42"/>
      <c r="L514" s="42"/>
      <c r="M514" s="11"/>
      <c r="N514" s="11"/>
      <c r="O514" s="11"/>
      <c r="P514" s="11"/>
      <c r="Q514" s="11"/>
      <c r="R514" s="11"/>
      <c r="S514" s="11"/>
      <c r="T514" s="11"/>
      <c r="U514" s="11"/>
      <c r="V514" s="11"/>
      <c r="W514" s="11"/>
      <c r="X514" s="11"/>
      <c r="Y514" s="11"/>
    </row>
    <row r="515" spans="7:25" x14ac:dyDescent="0.2">
      <c r="G515" s="42"/>
      <c r="H515" s="134"/>
      <c r="I515" s="134"/>
      <c r="J515" s="134"/>
      <c r="K515" s="42"/>
      <c r="L515" s="42"/>
      <c r="M515" s="11"/>
      <c r="N515" s="11"/>
      <c r="O515" s="11"/>
      <c r="P515" s="11"/>
      <c r="Q515" s="11"/>
      <c r="R515" s="11"/>
      <c r="S515" s="11"/>
      <c r="T515" s="11"/>
      <c r="U515" s="11"/>
      <c r="V515" s="11"/>
      <c r="W515" s="11"/>
      <c r="X515" s="11"/>
      <c r="Y515" s="11"/>
    </row>
    <row r="516" spans="7:25" x14ac:dyDescent="0.2">
      <c r="G516" s="42"/>
      <c r="H516" s="134"/>
      <c r="I516" s="134"/>
      <c r="J516" s="134"/>
      <c r="K516" s="42"/>
      <c r="L516" s="42"/>
      <c r="M516" s="11"/>
      <c r="N516" s="11"/>
      <c r="O516" s="11"/>
      <c r="P516" s="11"/>
      <c r="Q516" s="11"/>
      <c r="R516" s="11"/>
      <c r="S516" s="11"/>
      <c r="T516" s="11"/>
      <c r="U516" s="11"/>
      <c r="V516" s="11"/>
      <c r="W516" s="11"/>
      <c r="X516" s="11"/>
      <c r="Y516" s="11"/>
    </row>
    <row r="517" spans="7:25" x14ac:dyDescent="0.2">
      <c r="G517" s="42"/>
      <c r="H517" s="134"/>
      <c r="I517" s="134"/>
      <c r="J517" s="134"/>
      <c r="K517" s="42"/>
      <c r="L517" s="42"/>
      <c r="M517" s="11"/>
      <c r="N517" s="11"/>
      <c r="O517" s="11"/>
      <c r="P517" s="11"/>
      <c r="Q517" s="11"/>
      <c r="R517" s="11"/>
      <c r="S517" s="11"/>
      <c r="T517" s="11"/>
      <c r="U517" s="11"/>
      <c r="V517" s="11"/>
      <c r="W517" s="11"/>
      <c r="X517" s="11"/>
      <c r="Y517" s="11"/>
    </row>
    <row r="518" spans="7:25" x14ac:dyDescent="0.2">
      <c r="G518" s="42"/>
      <c r="H518" s="134"/>
      <c r="I518" s="134"/>
      <c r="J518" s="134"/>
      <c r="K518" s="42"/>
      <c r="L518" s="42"/>
      <c r="M518" s="11"/>
      <c r="N518" s="11"/>
      <c r="O518" s="11"/>
      <c r="P518" s="11"/>
      <c r="Q518" s="11"/>
      <c r="R518" s="11"/>
      <c r="S518" s="11"/>
      <c r="T518" s="11"/>
      <c r="U518" s="11"/>
      <c r="V518" s="11"/>
      <c r="W518" s="11"/>
      <c r="X518" s="11"/>
      <c r="Y518" s="11"/>
    </row>
    <row r="519" spans="7:25" x14ac:dyDescent="0.2">
      <c r="G519" s="42"/>
      <c r="H519" s="134"/>
      <c r="I519" s="134"/>
      <c r="J519" s="134"/>
      <c r="K519" s="42"/>
      <c r="L519" s="42"/>
      <c r="M519" s="11"/>
      <c r="N519" s="11"/>
      <c r="O519" s="11"/>
      <c r="P519" s="11"/>
      <c r="Q519" s="11"/>
      <c r="R519" s="11"/>
      <c r="S519" s="11"/>
      <c r="T519" s="11"/>
      <c r="U519" s="11"/>
      <c r="V519" s="11"/>
      <c r="W519" s="11"/>
      <c r="X519" s="11"/>
      <c r="Y519" s="11"/>
    </row>
    <row r="520" spans="7:25" x14ac:dyDescent="0.2">
      <c r="G520" s="42"/>
      <c r="H520" s="134"/>
      <c r="I520" s="134"/>
      <c r="J520" s="134"/>
      <c r="K520" s="42"/>
      <c r="L520" s="42"/>
      <c r="M520" s="11"/>
      <c r="N520" s="11"/>
      <c r="O520" s="11"/>
      <c r="P520" s="11"/>
      <c r="Q520" s="11"/>
      <c r="R520" s="11"/>
      <c r="S520" s="11"/>
      <c r="T520" s="11"/>
      <c r="U520" s="11"/>
      <c r="V520" s="11"/>
      <c r="W520" s="11"/>
      <c r="X520" s="11"/>
      <c r="Y520" s="11"/>
    </row>
    <row r="521" spans="7:25" x14ac:dyDescent="0.2">
      <c r="G521" s="42"/>
      <c r="H521" s="134"/>
      <c r="I521" s="134"/>
      <c r="J521" s="134"/>
      <c r="K521" s="42"/>
      <c r="L521" s="42"/>
      <c r="M521" s="11"/>
      <c r="N521" s="11"/>
      <c r="O521" s="11"/>
      <c r="P521" s="11"/>
      <c r="Q521" s="11"/>
      <c r="R521" s="11"/>
      <c r="S521" s="11"/>
      <c r="T521" s="11"/>
      <c r="U521" s="11"/>
      <c r="V521" s="11"/>
      <c r="W521" s="11"/>
      <c r="X521" s="11"/>
      <c r="Y521" s="11"/>
    </row>
    <row r="522" spans="7:25" x14ac:dyDescent="0.2">
      <c r="G522" s="42"/>
      <c r="H522" s="134"/>
      <c r="I522" s="134"/>
      <c r="J522" s="134"/>
      <c r="K522" s="42"/>
      <c r="L522" s="42"/>
      <c r="M522" s="11"/>
      <c r="N522" s="11"/>
      <c r="O522" s="11"/>
      <c r="P522" s="11"/>
      <c r="Q522" s="11"/>
      <c r="R522" s="11"/>
      <c r="S522" s="11"/>
      <c r="T522" s="11"/>
      <c r="U522" s="11"/>
      <c r="V522" s="11"/>
      <c r="W522" s="11"/>
      <c r="X522" s="11"/>
      <c r="Y522" s="11"/>
    </row>
    <row r="523" spans="7:25" x14ac:dyDescent="0.2">
      <c r="G523" s="42"/>
      <c r="H523" s="134"/>
      <c r="I523" s="134"/>
      <c r="J523" s="134"/>
      <c r="K523" s="42"/>
      <c r="L523" s="42"/>
      <c r="M523" s="11"/>
      <c r="N523" s="11"/>
      <c r="O523" s="11"/>
      <c r="P523" s="11"/>
      <c r="Q523" s="11"/>
      <c r="R523" s="11"/>
      <c r="S523" s="11"/>
      <c r="T523" s="11"/>
      <c r="U523" s="11"/>
      <c r="V523" s="11"/>
      <c r="W523" s="11"/>
      <c r="X523" s="11"/>
      <c r="Y523" s="11"/>
    </row>
    <row r="524" spans="7:25" x14ac:dyDescent="0.2">
      <c r="G524" s="42"/>
      <c r="H524" s="134"/>
      <c r="I524" s="134"/>
      <c r="J524" s="134"/>
      <c r="K524" s="42"/>
      <c r="L524" s="42"/>
      <c r="M524" s="11"/>
      <c r="N524" s="11"/>
      <c r="O524" s="11"/>
      <c r="P524" s="11"/>
      <c r="Q524" s="11"/>
      <c r="R524" s="11"/>
      <c r="S524" s="11"/>
      <c r="T524" s="11"/>
      <c r="U524" s="11"/>
      <c r="V524" s="11"/>
      <c r="W524" s="11"/>
      <c r="X524" s="11"/>
      <c r="Y524" s="11"/>
    </row>
    <row r="525" spans="7:25" x14ac:dyDescent="0.2">
      <c r="G525" s="42"/>
      <c r="H525" s="134"/>
      <c r="I525" s="134"/>
      <c r="J525" s="134"/>
      <c r="K525" s="42"/>
      <c r="L525" s="42"/>
      <c r="M525" s="11"/>
      <c r="N525" s="11"/>
      <c r="O525" s="11"/>
      <c r="P525" s="11"/>
      <c r="Q525" s="11"/>
      <c r="R525" s="11"/>
      <c r="S525" s="11"/>
      <c r="T525" s="11"/>
      <c r="U525" s="11"/>
      <c r="V525" s="11"/>
      <c r="W525" s="11"/>
      <c r="X525" s="11"/>
      <c r="Y525" s="11"/>
    </row>
    <row r="526" spans="7:25" x14ac:dyDescent="0.2">
      <c r="G526" s="42"/>
      <c r="H526" s="134"/>
      <c r="I526" s="134"/>
      <c r="J526" s="134"/>
      <c r="K526" s="42"/>
      <c r="L526" s="42"/>
      <c r="M526" s="11"/>
      <c r="N526" s="11"/>
      <c r="O526" s="11"/>
      <c r="P526" s="11"/>
      <c r="Q526" s="11"/>
      <c r="R526" s="11"/>
      <c r="S526" s="11"/>
      <c r="T526" s="11"/>
      <c r="U526" s="11"/>
      <c r="V526" s="11"/>
      <c r="W526" s="11"/>
      <c r="X526" s="11"/>
      <c r="Y526" s="11"/>
    </row>
    <row r="527" spans="7:25" x14ac:dyDescent="0.2">
      <c r="G527" s="42"/>
      <c r="H527" s="134"/>
      <c r="I527" s="134"/>
      <c r="J527" s="134"/>
      <c r="K527" s="42"/>
      <c r="L527" s="42"/>
      <c r="M527" s="11"/>
      <c r="N527" s="11"/>
      <c r="O527" s="11"/>
      <c r="P527" s="11"/>
      <c r="Q527" s="11"/>
      <c r="R527" s="11"/>
      <c r="S527" s="11"/>
      <c r="T527" s="11"/>
      <c r="U527" s="11"/>
      <c r="V527" s="11"/>
      <c r="W527" s="11"/>
      <c r="X527" s="11"/>
      <c r="Y527" s="11"/>
    </row>
    <row r="528" spans="7:25" x14ac:dyDescent="0.2">
      <c r="G528" s="42"/>
      <c r="H528" s="134"/>
      <c r="I528" s="134"/>
      <c r="J528" s="134"/>
      <c r="K528" s="42"/>
      <c r="L528" s="42"/>
      <c r="M528" s="11"/>
      <c r="N528" s="11"/>
      <c r="O528" s="11"/>
      <c r="P528" s="11"/>
      <c r="Q528" s="11"/>
      <c r="R528" s="11"/>
      <c r="S528" s="11"/>
      <c r="T528" s="11"/>
      <c r="U528" s="11"/>
      <c r="V528" s="11"/>
      <c r="W528" s="11"/>
      <c r="X528" s="11"/>
      <c r="Y528" s="11"/>
    </row>
    <row r="529" spans="7:25" x14ac:dyDescent="0.2">
      <c r="G529" s="42"/>
      <c r="H529" s="134"/>
      <c r="I529" s="134"/>
      <c r="J529" s="134"/>
      <c r="K529" s="42"/>
      <c r="L529" s="42"/>
      <c r="M529" s="11"/>
      <c r="N529" s="11"/>
      <c r="O529" s="11"/>
      <c r="P529" s="11"/>
      <c r="Q529" s="11"/>
      <c r="R529" s="11"/>
      <c r="S529" s="11"/>
      <c r="T529" s="11"/>
      <c r="U529" s="11"/>
      <c r="V529" s="11"/>
      <c r="W529" s="11"/>
      <c r="X529" s="11"/>
      <c r="Y529" s="11"/>
    </row>
    <row r="530" spans="7:25" x14ac:dyDescent="0.2">
      <c r="G530" s="42"/>
      <c r="H530" s="134"/>
      <c r="I530" s="134"/>
      <c r="J530" s="134"/>
      <c r="K530" s="42"/>
      <c r="L530" s="42"/>
      <c r="M530" s="11"/>
      <c r="N530" s="11"/>
      <c r="O530" s="11"/>
      <c r="P530" s="11"/>
      <c r="Q530" s="11"/>
      <c r="R530" s="11"/>
      <c r="S530" s="11"/>
      <c r="T530" s="11"/>
      <c r="U530" s="11"/>
      <c r="V530" s="11"/>
      <c r="W530" s="11"/>
      <c r="X530" s="11"/>
      <c r="Y530" s="11"/>
    </row>
    <row r="531" spans="7:25" x14ac:dyDescent="0.2">
      <c r="G531" s="42"/>
      <c r="H531" s="134"/>
      <c r="I531" s="134"/>
      <c r="J531" s="134"/>
      <c r="K531" s="42"/>
      <c r="L531" s="42"/>
      <c r="M531" s="11"/>
      <c r="N531" s="11"/>
      <c r="O531" s="11"/>
      <c r="P531" s="11"/>
      <c r="Q531" s="11"/>
      <c r="R531" s="11"/>
      <c r="S531" s="11"/>
      <c r="T531" s="11"/>
      <c r="U531" s="11"/>
      <c r="V531" s="11"/>
      <c r="W531" s="11"/>
      <c r="X531" s="11"/>
      <c r="Y531" s="11"/>
    </row>
    <row r="532" spans="7:25" x14ac:dyDescent="0.2">
      <c r="G532" s="42"/>
      <c r="H532" s="134"/>
      <c r="I532" s="134"/>
      <c r="J532" s="134"/>
      <c r="K532" s="42"/>
      <c r="L532" s="42"/>
      <c r="M532" s="11"/>
      <c r="N532" s="11"/>
      <c r="O532" s="11"/>
      <c r="P532" s="11"/>
      <c r="Q532" s="11"/>
      <c r="R532" s="11"/>
      <c r="S532" s="11"/>
      <c r="T532" s="11"/>
      <c r="U532" s="11"/>
      <c r="V532" s="11"/>
      <c r="W532" s="11"/>
      <c r="X532" s="11"/>
      <c r="Y532" s="11"/>
    </row>
    <row r="533" spans="7:25" x14ac:dyDescent="0.2">
      <c r="G533" s="42"/>
      <c r="H533" s="134"/>
      <c r="I533" s="134"/>
      <c r="J533" s="134"/>
      <c r="K533" s="42"/>
      <c r="L533" s="42"/>
      <c r="M533" s="11"/>
      <c r="N533" s="11"/>
      <c r="O533" s="11"/>
      <c r="P533" s="11"/>
      <c r="Q533" s="11"/>
      <c r="R533" s="11"/>
      <c r="S533" s="11"/>
      <c r="T533" s="11"/>
      <c r="U533" s="11"/>
      <c r="V533" s="11"/>
      <c r="W533" s="11"/>
      <c r="X533" s="11"/>
      <c r="Y533" s="11"/>
    </row>
    <row r="534" spans="7:25" x14ac:dyDescent="0.2">
      <c r="G534" s="42"/>
      <c r="H534" s="134"/>
      <c r="I534" s="134"/>
      <c r="J534" s="134"/>
      <c r="K534" s="42"/>
      <c r="L534" s="42"/>
      <c r="M534" s="11"/>
      <c r="N534" s="11"/>
      <c r="O534" s="11"/>
      <c r="P534" s="11"/>
      <c r="Q534" s="11"/>
      <c r="R534" s="11"/>
      <c r="S534" s="11"/>
      <c r="T534" s="11"/>
      <c r="U534" s="11"/>
      <c r="V534" s="11"/>
      <c r="W534" s="11"/>
      <c r="X534" s="11"/>
      <c r="Y534" s="11"/>
    </row>
    <row r="535" spans="7:25" x14ac:dyDescent="0.2">
      <c r="G535" s="42"/>
      <c r="H535" s="134"/>
      <c r="I535" s="134"/>
      <c r="J535" s="134"/>
      <c r="K535" s="42"/>
      <c r="L535" s="42"/>
      <c r="M535" s="11"/>
      <c r="N535" s="11"/>
      <c r="O535" s="11"/>
      <c r="P535" s="11"/>
      <c r="Q535" s="11"/>
      <c r="R535" s="11"/>
      <c r="S535" s="11"/>
      <c r="T535" s="11"/>
      <c r="U535" s="11"/>
      <c r="V535" s="11"/>
      <c r="W535" s="11"/>
      <c r="X535" s="11"/>
      <c r="Y535" s="11"/>
    </row>
    <row r="536" spans="7:25" x14ac:dyDescent="0.2">
      <c r="G536" s="42"/>
      <c r="H536" s="134"/>
      <c r="I536" s="134"/>
      <c r="J536" s="134"/>
      <c r="K536" s="42"/>
      <c r="L536" s="42"/>
      <c r="M536" s="11"/>
      <c r="N536" s="11"/>
      <c r="O536" s="11"/>
      <c r="P536" s="11"/>
      <c r="Q536" s="11"/>
      <c r="R536" s="11"/>
      <c r="S536" s="11"/>
      <c r="T536" s="11"/>
      <c r="U536" s="11"/>
      <c r="V536" s="11"/>
      <c r="W536" s="11"/>
      <c r="X536" s="11"/>
      <c r="Y536" s="11"/>
    </row>
    <row r="537" spans="7:25" x14ac:dyDescent="0.2">
      <c r="G537" s="42"/>
      <c r="H537" s="134"/>
      <c r="I537" s="134"/>
      <c r="J537" s="134"/>
      <c r="K537" s="42"/>
      <c r="L537" s="42"/>
      <c r="M537" s="11"/>
      <c r="N537" s="11"/>
      <c r="O537" s="11"/>
      <c r="P537" s="11"/>
      <c r="Q537" s="11"/>
      <c r="R537" s="11"/>
      <c r="S537" s="11"/>
      <c r="T537" s="11"/>
      <c r="U537" s="11"/>
      <c r="V537" s="11"/>
      <c r="W537" s="11"/>
      <c r="X537" s="11"/>
      <c r="Y537" s="11"/>
    </row>
    <row r="538" spans="7:25" x14ac:dyDescent="0.2">
      <c r="G538" s="42"/>
      <c r="H538" s="134"/>
      <c r="I538" s="134"/>
      <c r="J538" s="134"/>
      <c r="K538" s="42"/>
      <c r="L538" s="42"/>
      <c r="M538" s="11"/>
      <c r="N538" s="11"/>
      <c r="O538" s="11"/>
      <c r="P538" s="11"/>
      <c r="Q538" s="11"/>
      <c r="R538" s="11"/>
      <c r="S538" s="11"/>
      <c r="T538" s="11"/>
      <c r="U538" s="11"/>
      <c r="V538" s="11"/>
      <c r="W538" s="11"/>
      <c r="X538" s="11"/>
      <c r="Y538" s="11"/>
    </row>
    <row r="539" spans="7:25" x14ac:dyDescent="0.2">
      <c r="G539" s="42"/>
      <c r="H539" s="134"/>
      <c r="I539" s="134"/>
      <c r="J539" s="134"/>
      <c r="K539" s="42"/>
      <c r="L539" s="42"/>
      <c r="M539" s="11"/>
      <c r="N539" s="11"/>
      <c r="O539" s="11"/>
      <c r="P539" s="11"/>
      <c r="Q539" s="11"/>
      <c r="R539" s="11"/>
      <c r="S539" s="11"/>
      <c r="T539" s="11"/>
      <c r="U539" s="11"/>
      <c r="V539" s="11"/>
      <c r="W539" s="11"/>
      <c r="X539" s="11"/>
      <c r="Y539" s="11"/>
    </row>
    <row r="540" spans="7:25" x14ac:dyDescent="0.2">
      <c r="G540" s="42"/>
      <c r="H540" s="134"/>
      <c r="I540" s="134"/>
      <c r="J540" s="134"/>
      <c r="K540" s="42"/>
      <c r="L540" s="42"/>
      <c r="M540" s="11"/>
      <c r="N540" s="11"/>
      <c r="O540" s="11"/>
      <c r="P540" s="11"/>
      <c r="Q540" s="11"/>
      <c r="R540" s="11"/>
      <c r="S540" s="11"/>
      <c r="T540" s="11"/>
      <c r="U540" s="11"/>
      <c r="V540" s="11"/>
      <c r="W540" s="11"/>
      <c r="X540" s="11"/>
      <c r="Y540" s="11"/>
    </row>
    <row r="541" spans="7:25" x14ac:dyDescent="0.2">
      <c r="G541" s="42"/>
      <c r="H541" s="134"/>
      <c r="I541" s="134"/>
      <c r="J541" s="134"/>
      <c r="K541" s="42"/>
      <c r="L541" s="42"/>
      <c r="M541" s="11"/>
      <c r="N541" s="11"/>
      <c r="O541" s="11"/>
      <c r="P541" s="11"/>
      <c r="Q541" s="11"/>
      <c r="R541" s="11"/>
      <c r="S541" s="11"/>
      <c r="T541" s="11"/>
      <c r="U541" s="11"/>
      <c r="V541" s="11"/>
      <c r="W541" s="11"/>
      <c r="X541" s="11"/>
      <c r="Y541" s="11"/>
    </row>
    <row r="542" spans="7:25" x14ac:dyDescent="0.2">
      <c r="G542" s="42"/>
      <c r="H542" s="134"/>
      <c r="I542" s="134"/>
      <c r="J542" s="134"/>
      <c r="K542" s="42"/>
      <c r="L542" s="42"/>
      <c r="M542" s="11"/>
      <c r="N542" s="11"/>
      <c r="O542" s="11"/>
      <c r="P542" s="11"/>
      <c r="Q542" s="11"/>
      <c r="R542" s="11"/>
      <c r="S542" s="11"/>
      <c r="T542" s="11"/>
      <c r="U542" s="11"/>
      <c r="V542" s="11"/>
      <c r="W542" s="11"/>
      <c r="X542" s="11"/>
      <c r="Y542" s="11"/>
    </row>
    <row r="543" spans="7:25" x14ac:dyDescent="0.2">
      <c r="G543" s="42"/>
      <c r="H543" s="134"/>
      <c r="I543" s="134"/>
      <c r="J543" s="134"/>
      <c r="K543" s="42"/>
      <c r="L543" s="42"/>
      <c r="M543" s="11"/>
      <c r="N543" s="11"/>
      <c r="O543" s="11"/>
      <c r="P543" s="11"/>
      <c r="Q543" s="11"/>
      <c r="R543" s="11"/>
      <c r="S543" s="11"/>
      <c r="T543" s="11"/>
      <c r="U543" s="11"/>
      <c r="V543" s="11"/>
      <c r="W543" s="11"/>
      <c r="X543" s="11"/>
      <c r="Y543" s="11"/>
    </row>
    <row r="544" spans="7:25" x14ac:dyDescent="0.2">
      <c r="G544" s="42"/>
      <c r="H544" s="134"/>
      <c r="I544" s="134"/>
      <c r="J544" s="134"/>
      <c r="K544" s="42"/>
      <c r="L544" s="42"/>
      <c r="M544" s="11"/>
      <c r="N544" s="11"/>
      <c r="O544" s="11"/>
      <c r="P544" s="11"/>
      <c r="Q544" s="11"/>
      <c r="R544" s="11"/>
      <c r="S544" s="11"/>
      <c r="T544" s="11"/>
      <c r="U544" s="11"/>
      <c r="V544" s="11"/>
      <c r="W544" s="11"/>
      <c r="X544" s="11"/>
      <c r="Y544" s="11"/>
    </row>
    <row r="545" spans="7:25" x14ac:dyDescent="0.2">
      <c r="G545" s="42"/>
      <c r="H545" s="134"/>
      <c r="I545" s="134"/>
      <c r="J545" s="134"/>
      <c r="K545" s="42"/>
      <c r="L545" s="42"/>
      <c r="M545" s="11"/>
      <c r="N545" s="11"/>
      <c r="O545" s="11"/>
      <c r="P545" s="11"/>
      <c r="Q545" s="11"/>
      <c r="R545" s="11"/>
      <c r="S545" s="11"/>
      <c r="T545" s="11"/>
      <c r="U545" s="11"/>
      <c r="V545" s="11"/>
      <c r="W545" s="11"/>
      <c r="X545" s="11"/>
      <c r="Y545" s="11"/>
    </row>
    <row r="546" spans="7:25" x14ac:dyDescent="0.2">
      <c r="G546" s="42"/>
      <c r="H546" s="134"/>
      <c r="I546" s="134"/>
      <c r="J546" s="134"/>
      <c r="K546" s="42"/>
      <c r="L546" s="42"/>
      <c r="M546" s="11"/>
      <c r="N546" s="11"/>
      <c r="O546" s="11"/>
      <c r="P546" s="11"/>
      <c r="Q546" s="11"/>
      <c r="R546" s="11"/>
      <c r="S546" s="11"/>
      <c r="T546" s="11"/>
      <c r="U546" s="11"/>
      <c r="V546" s="11"/>
      <c r="W546" s="11"/>
      <c r="X546" s="11"/>
      <c r="Y546" s="11"/>
    </row>
    <row r="547" spans="7:25" x14ac:dyDescent="0.2">
      <c r="G547" s="42"/>
      <c r="H547" s="134"/>
      <c r="I547" s="134"/>
      <c r="J547" s="134"/>
      <c r="K547" s="42"/>
      <c r="L547" s="42"/>
      <c r="M547" s="11"/>
      <c r="N547" s="11"/>
      <c r="O547" s="11"/>
      <c r="P547" s="11"/>
      <c r="Q547" s="11"/>
      <c r="R547" s="11"/>
      <c r="S547" s="11"/>
      <c r="T547" s="11"/>
      <c r="U547" s="11"/>
      <c r="V547" s="11"/>
      <c r="W547" s="11"/>
      <c r="X547" s="11"/>
      <c r="Y547" s="11"/>
    </row>
    <row r="548" spans="7:25" x14ac:dyDescent="0.2">
      <c r="G548" s="42"/>
      <c r="H548" s="134"/>
      <c r="I548" s="134"/>
      <c r="J548" s="134"/>
      <c r="K548" s="42"/>
      <c r="L548" s="42"/>
      <c r="M548" s="11"/>
      <c r="N548" s="11"/>
      <c r="O548" s="11"/>
      <c r="P548" s="11"/>
      <c r="Q548" s="11"/>
      <c r="R548" s="11"/>
      <c r="S548" s="11"/>
      <c r="T548" s="11"/>
      <c r="U548" s="11"/>
      <c r="V548" s="11"/>
      <c r="W548" s="11"/>
      <c r="X548" s="11"/>
      <c r="Y548" s="11"/>
    </row>
    <row r="549" spans="7:25" x14ac:dyDescent="0.2">
      <c r="G549" s="42"/>
      <c r="H549" s="134"/>
      <c r="I549" s="134"/>
      <c r="J549" s="134"/>
      <c r="K549" s="42"/>
      <c r="L549" s="42"/>
      <c r="M549" s="11"/>
      <c r="N549" s="11"/>
      <c r="O549" s="11"/>
      <c r="P549" s="11"/>
      <c r="Q549" s="11"/>
      <c r="R549" s="11"/>
      <c r="S549" s="11"/>
      <c r="T549" s="11"/>
      <c r="U549" s="11"/>
      <c r="V549" s="11"/>
      <c r="W549" s="11"/>
      <c r="X549" s="11"/>
      <c r="Y549" s="11"/>
    </row>
    <row r="550" spans="7:25" x14ac:dyDescent="0.2">
      <c r="G550" s="42"/>
      <c r="H550" s="134"/>
      <c r="I550" s="134"/>
      <c r="J550" s="134"/>
      <c r="K550" s="42"/>
      <c r="L550" s="42"/>
      <c r="M550" s="11"/>
      <c r="N550" s="11"/>
      <c r="O550" s="11"/>
      <c r="P550" s="11"/>
      <c r="Q550" s="11"/>
      <c r="R550" s="11"/>
      <c r="S550" s="11"/>
      <c r="T550" s="11"/>
      <c r="U550" s="11"/>
      <c r="V550" s="11"/>
      <c r="W550" s="11"/>
      <c r="X550" s="11"/>
      <c r="Y550" s="11"/>
    </row>
    <row r="551" spans="7:25" x14ac:dyDescent="0.2">
      <c r="G551" s="42"/>
      <c r="H551" s="134"/>
      <c r="I551" s="134"/>
      <c r="J551" s="134"/>
      <c r="K551" s="42"/>
      <c r="L551" s="42"/>
      <c r="M551" s="11"/>
      <c r="N551" s="11"/>
      <c r="O551" s="11"/>
      <c r="P551" s="11"/>
      <c r="Q551" s="11"/>
      <c r="R551" s="11"/>
      <c r="S551" s="11"/>
      <c r="T551" s="11"/>
      <c r="U551" s="11"/>
      <c r="V551" s="11"/>
      <c r="W551" s="11"/>
      <c r="X551" s="11"/>
      <c r="Y551" s="11"/>
    </row>
    <row r="552" spans="7:25" x14ac:dyDescent="0.2">
      <c r="G552" s="42"/>
      <c r="H552" s="134"/>
      <c r="I552" s="134"/>
      <c r="J552" s="134"/>
      <c r="K552" s="42"/>
      <c r="L552" s="42"/>
      <c r="M552" s="11"/>
      <c r="N552" s="11"/>
      <c r="O552" s="11"/>
      <c r="P552" s="11"/>
      <c r="Q552" s="11"/>
      <c r="R552" s="11"/>
      <c r="S552" s="11"/>
      <c r="T552" s="11"/>
      <c r="U552" s="11"/>
      <c r="V552" s="11"/>
      <c r="W552" s="11"/>
      <c r="X552" s="11"/>
      <c r="Y552" s="11"/>
    </row>
    <row r="553" spans="7:25" x14ac:dyDescent="0.2">
      <c r="G553" s="42"/>
      <c r="H553" s="134"/>
      <c r="I553" s="134"/>
      <c r="J553" s="134"/>
      <c r="K553" s="42"/>
      <c r="L553" s="42"/>
      <c r="M553" s="11"/>
      <c r="N553" s="11"/>
      <c r="O553" s="11"/>
      <c r="P553" s="11"/>
      <c r="Q553" s="11"/>
      <c r="R553" s="11"/>
      <c r="S553" s="11"/>
      <c r="T553" s="11"/>
      <c r="U553" s="11"/>
      <c r="V553" s="11"/>
      <c r="W553" s="11"/>
      <c r="X553" s="11"/>
      <c r="Y553" s="11"/>
    </row>
    <row r="554" spans="7:25" x14ac:dyDescent="0.2">
      <c r="G554" s="42"/>
      <c r="H554" s="134"/>
      <c r="I554" s="134"/>
      <c r="J554" s="134"/>
      <c r="K554" s="42"/>
      <c r="L554" s="42"/>
      <c r="M554" s="11"/>
      <c r="N554" s="11"/>
      <c r="O554" s="11"/>
      <c r="P554" s="11"/>
      <c r="Q554" s="11"/>
      <c r="R554" s="11"/>
      <c r="S554" s="11"/>
      <c r="T554" s="11"/>
      <c r="U554" s="11"/>
      <c r="V554" s="11"/>
      <c r="W554" s="11"/>
      <c r="X554" s="11"/>
      <c r="Y554" s="11"/>
    </row>
    <row r="555" spans="7:25" x14ac:dyDescent="0.2">
      <c r="G555" s="42"/>
      <c r="H555" s="134"/>
      <c r="I555" s="134"/>
      <c r="J555" s="134"/>
      <c r="K555" s="42"/>
      <c r="L555" s="42"/>
      <c r="M555" s="11"/>
      <c r="N555" s="11"/>
      <c r="O555" s="11"/>
      <c r="P555" s="11"/>
      <c r="Q555" s="11"/>
      <c r="R555" s="11"/>
      <c r="S555" s="11"/>
      <c r="T555" s="11"/>
      <c r="U555" s="11"/>
      <c r="V555" s="11"/>
      <c r="W555" s="11"/>
      <c r="X555" s="11"/>
      <c r="Y555" s="11"/>
    </row>
    <row r="556" spans="7:25" x14ac:dyDescent="0.2">
      <c r="G556" s="42"/>
      <c r="H556" s="134"/>
      <c r="I556" s="134"/>
      <c r="J556" s="134"/>
      <c r="K556" s="42"/>
      <c r="L556" s="42"/>
      <c r="M556" s="11"/>
      <c r="N556" s="11"/>
      <c r="O556" s="11"/>
      <c r="P556" s="11"/>
      <c r="Q556" s="11"/>
      <c r="R556" s="11"/>
      <c r="S556" s="11"/>
      <c r="T556" s="11"/>
      <c r="U556" s="11"/>
      <c r="V556" s="11"/>
      <c r="W556" s="11"/>
      <c r="X556" s="11"/>
      <c r="Y556" s="11"/>
    </row>
    <row r="557" spans="7:25" x14ac:dyDescent="0.2">
      <c r="G557" s="42"/>
      <c r="H557" s="134"/>
      <c r="I557" s="134"/>
      <c r="J557" s="134"/>
      <c r="K557" s="42"/>
      <c r="L557" s="42"/>
      <c r="M557" s="11"/>
      <c r="N557" s="11"/>
      <c r="O557" s="11"/>
      <c r="P557" s="11"/>
      <c r="Q557" s="11"/>
      <c r="R557" s="11"/>
      <c r="S557" s="11"/>
      <c r="T557" s="11"/>
      <c r="U557" s="11"/>
      <c r="V557" s="11"/>
      <c r="W557" s="11"/>
      <c r="X557" s="11"/>
      <c r="Y557" s="11"/>
    </row>
    <row r="558" spans="7:25" x14ac:dyDescent="0.2">
      <c r="G558" s="42"/>
      <c r="H558" s="134"/>
      <c r="I558" s="134"/>
      <c r="J558" s="134"/>
      <c r="K558" s="42"/>
      <c r="L558" s="42"/>
      <c r="M558" s="11"/>
      <c r="N558" s="11"/>
      <c r="O558" s="11"/>
      <c r="P558" s="11"/>
      <c r="Q558" s="11"/>
      <c r="R558" s="11"/>
      <c r="S558" s="11"/>
      <c r="T558" s="11"/>
      <c r="U558" s="11"/>
      <c r="V558" s="11"/>
      <c r="W558" s="11"/>
      <c r="X558" s="11"/>
      <c r="Y558" s="11"/>
    </row>
    <row r="559" spans="7:25" x14ac:dyDescent="0.2">
      <c r="G559" s="42"/>
      <c r="H559" s="134"/>
      <c r="I559" s="134"/>
      <c r="J559" s="134"/>
      <c r="K559" s="42"/>
      <c r="L559" s="42"/>
      <c r="M559" s="11"/>
      <c r="N559" s="11"/>
      <c r="O559" s="11"/>
      <c r="P559" s="11"/>
      <c r="Q559" s="11"/>
      <c r="R559" s="11"/>
      <c r="S559" s="11"/>
      <c r="T559" s="11"/>
      <c r="U559" s="11"/>
      <c r="V559" s="11"/>
      <c r="W559" s="11"/>
      <c r="X559" s="11"/>
      <c r="Y559" s="11"/>
    </row>
    <row r="560" spans="7:25" x14ac:dyDescent="0.2">
      <c r="G560" s="42"/>
      <c r="H560" s="134"/>
      <c r="I560" s="134"/>
      <c r="J560" s="134"/>
      <c r="K560" s="42"/>
      <c r="L560" s="42"/>
      <c r="M560" s="11"/>
      <c r="N560" s="11"/>
      <c r="O560" s="11"/>
      <c r="P560" s="11"/>
      <c r="Q560" s="11"/>
      <c r="R560" s="11"/>
      <c r="S560" s="11"/>
      <c r="T560" s="11"/>
      <c r="U560" s="11"/>
      <c r="V560" s="11"/>
      <c r="W560" s="11"/>
      <c r="X560" s="11"/>
      <c r="Y560" s="11"/>
    </row>
    <row r="561" spans="7:25" x14ac:dyDescent="0.2">
      <c r="G561" s="42"/>
      <c r="H561" s="134"/>
      <c r="I561" s="134"/>
      <c r="J561" s="134"/>
      <c r="K561" s="42"/>
      <c r="L561" s="42"/>
      <c r="M561" s="11"/>
      <c r="N561" s="11"/>
      <c r="O561" s="11"/>
      <c r="P561" s="11"/>
      <c r="Q561" s="11"/>
      <c r="R561" s="11"/>
      <c r="S561" s="11"/>
      <c r="T561" s="11"/>
      <c r="U561" s="11"/>
      <c r="V561" s="11"/>
      <c r="W561" s="11"/>
      <c r="X561" s="11"/>
      <c r="Y561" s="11"/>
    </row>
    <row r="562" spans="7:25" x14ac:dyDescent="0.2">
      <c r="G562" s="42"/>
      <c r="H562" s="134"/>
      <c r="I562" s="134"/>
      <c r="J562" s="134"/>
      <c r="K562" s="42"/>
      <c r="L562" s="42"/>
      <c r="M562" s="11"/>
      <c r="N562" s="11"/>
      <c r="O562" s="11"/>
      <c r="P562" s="11"/>
      <c r="Q562" s="11"/>
      <c r="R562" s="11"/>
      <c r="S562" s="11"/>
      <c r="T562" s="11"/>
      <c r="U562" s="11"/>
      <c r="V562" s="11"/>
      <c r="W562" s="11"/>
      <c r="X562" s="11"/>
      <c r="Y562" s="11"/>
    </row>
    <row r="563" spans="7:25" x14ac:dyDescent="0.2">
      <c r="G563" s="42"/>
      <c r="H563" s="134"/>
      <c r="I563" s="134"/>
      <c r="J563" s="134"/>
      <c r="K563" s="42"/>
      <c r="L563" s="42"/>
      <c r="M563" s="11"/>
      <c r="N563" s="11"/>
      <c r="O563" s="11"/>
      <c r="P563" s="11"/>
      <c r="Q563" s="11"/>
      <c r="R563" s="11"/>
      <c r="S563" s="11"/>
      <c r="T563" s="11"/>
      <c r="U563" s="11"/>
      <c r="V563" s="11"/>
      <c r="W563" s="11"/>
      <c r="X563" s="11"/>
      <c r="Y563" s="11"/>
    </row>
    <row r="564" spans="7:25" x14ac:dyDescent="0.2">
      <c r="G564" s="42"/>
      <c r="H564" s="134"/>
      <c r="I564" s="134"/>
      <c r="J564" s="134"/>
      <c r="K564" s="42"/>
      <c r="L564" s="42"/>
      <c r="M564" s="11"/>
      <c r="N564" s="11"/>
      <c r="O564" s="11"/>
      <c r="P564" s="11"/>
      <c r="Q564" s="11"/>
      <c r="R564" s="11"/>
      <c r="S564" s="11"/>
      <c r="T564" s="11"/>
      <c r="U564" s="11"/>
      <c r="V564" s="11"/>
      <c r="W564" s="11"/>
      <c r="X564" s="11"/>
      <c r="Y564" s="11"/>
    </row>
    <row r="565" spans="7:25" x14ac:dyDescent="0.2">
      <c r="G565" s="42"/>
      <c r="H565" s="134"/>
      <c r="I565" s="134"/>
      <c r="J565" s="134"/>
      <c r="K565" s="42"/>
      <c r="L565" s="42"/>
      <c r="M565" s="11"/>
      <c r="N565" s="11"/>
      <c r="O565" s="11"/>
      <c r="P565" s="11"/>
      <c r="Q565" s="11"/>
      <c r="R565" s="11"/>
      <c r="S565" s="11"/>
      <c r="T565" s="11"/>
      <c r="U565" s="11"/>
      <c r="V565" s="11"/>
      <c r="W565" s="11"/>
      <c r="X565" s="11"/>
      <c r="Y565" s="11"/>
    </row>
    <row r="566" spans="7:25" x14ac:dyDescent="0.2">
      <c r="G566" s="42"/>
      <c r="H566" s="134"/>
      <c r="I566" s="134"/>
      <c r="J566" s="134"/>
      <c r="K566" s="42"/>
      <c r="L566" s="42"/>
      <c r="M566" s="11"/>
      <c r="N566" s="11"/>
      <c r="O566" s="11"/>
      <c r="P566" s="11"/>
      <c r="Q566" s="11"/>
      <c r="R566" s="11"/>
      <c r="S566" s="11"/>
      <c r="T566" s="11"/>
      <c r="U566" s="11"/>
      <c r="V566" s="11"/>
      <c r="W566" s="11"/>
      <c r="X566" s="11"/>
      <c r="Y566" s="11"/>
    </row>
    <row r="567" spans="7:25" x14ac:dyDescent="0.2">
      <c r="G567" s="42"/>
      <c r="H567" s="134"/>
      <c r="I567" s="134"/>
      <c r="J567" s="134"/>
      <c r="K567" s="42"/>
      <c r="L567" s="42"/>
      <c r="M567" s="11"/>
      <c r="N567" s="11"/>
      <c r="O567" s="11"/>
      <c r="P567" s="11"/>
      <c r="Q567" s="11"/>
      <c r="R567" s="11"/>
      <c r="S567" s="11"/>
      <c r="T567" s="11"/>
      <c r="U567" s="11"/>
      <c r="V567" s="11"/>
      <c r="W567" s="11"/>
      <c r="X567" s="11"/>
      <c r="Y567" s="11"/>
    </row>
    <row r="568" spans="7:25" x14ac:dyDescent="0.2">
      <c r="G568" s="42"/>
      <c r="H568" s="134"/>
      <c r="I568" s="134"/>
      <c r="J568" s="134"/>
      <c r="K568" s="42"/>
      <c r="L568" s="42"/>
      <c r="M568" s="11"/>
      <c r="N568" s="11"/>
      <c r="O568" s="11"/>
      <c r="P568" s="11"/>
      <c r="Q568" s="11"/>
      <c r="R568" s="11"/>
      <c r="S568" s="11"/>
      <c r="T568" s="11"/>
      <c r="U568" s="11"/>
      <c r="V568" s="11"/>
      <c r="W568" s="11"/>
      <c r="X568" s="11"/>
      <c r="Y568" s="11"/>
    </row>
    <row r="569" spans="7:25" x14ac:dyDescent="0.2">
      <c r="G569" s="42"/>
      <c r="H569" s="134"/>
      <c r="I569" s="134"/>
      <c r="J569" s="134"/>
      <c r="K569" s="42"/>
      <c r="L569" s="42"/>
      <c r="M569" s="11"/>
      <c r="N569" s="11"/>
      <c r="O569" s="11"/>
      <c r="P569" s="11"/>
      <c r="Q569" s="11"/>
      <c r="R569" s="11"/>
      <c r="S569" s="11"/>
      <c r="T569" s="11"/>
      <c r="U569" s="11"/>
      <c r="V569" s="11"/>
      <c r="W569" s="11"/>
      <c r="X569" s="11"/>
      <c r="Y569" s="11"/>
    </row>
    <row r="570" spans="7:25" x14ac:dyDescent="0.2">
      <c r="G570" s="42"/>
      <c r="H570" s="134"/>
      <c r="I570" s="134"/>
      <c r="J570" s="134"/>
      <c r="K570" s="42"/>
      <c r="L570" s="42"/>
      <c r="M570" s="11"/>
      <c r="N570" s="11"/>
      <c r="O570" s="11"/>
      <c r="P570" s="11"/>
      <c r="Q570" s="11"/>
      <c r="R570" s="11"/>
      <c r="S570" s="11"/>
      <c r="T570" s="11"/>
      <c r="U570" s="11"/>
      <c r="V570" s="11"/>
      <c r="W570" s="11"/>
      <c r="X570" s="11"/>
      <c r="Y570" s="11"/>
    </row>
    <row r="571" spans="7:25" x14ac:dyDescent="0.2">
      <c r="G571" s="42"/>
      <c r="H571" s="134"/>
      <c r="I571" s="134"/>
      <c r="J571" s="134"/>
      <c r="K571" s="42"/>
      <c r="L571" s="42"/>
      <c r="M571" s="11"/>
      <c r="N571" s="11"/>
      <c r="O571" s="11"/>
      <c r="P571" s="11"/>
      <c r="Q571" s="11"/>
      <c r="R571" s="11"/>
      <c r="S571" s="11"/>
      <c r="T571" s="11"/>
      <c r="U571" s="11"/>
      <c r="V571" s="11"/>
      <c r="W571" s="11"/>
      <c r="X571" s="11"/>
      <c r="Y571" s="11"/>
    </row>
    <row r="572" spans="7:25" x14ac:dyDescent="0.2">
      <c r="G572" s="42"/>
      <c r="H572" s="134"/>
      <c r="I572" s="134"/>
      <c r="J572" s="134"/>
      <c r="K572" s="42"/>
      <c r="L572" s="42"/>
      <c r="M572" s="11"/>
      <c r="N572" s="11"/>
      <c r="O572" s="11"/>
      <c r="P572" s="11"/>
      <c r="Q572" s="11"/>
      <c r="R572" s="11"/>
      <c r="S572" s="11"/>
      <c r="T572" s="11"/>
      <c r="U572" s="11"/>
      <c r="V572" s="11"/>
      <c r="W572" s="11"/>
      <c r="X572" s="11"/>
      <c r="Y572" s="11"/>
    </row>
    <row r="573" spans="7:25" x14ac:dyDescent="0.2">
      <c r="G573" s="42"/>
      <c r="H573" s="134"/>
      <c r="I573" s="134"/>
      <c r="J573" s="134"/>
      <c r="K573" s="42"/>
      <c r="L573" s="42"/>
      <c r="M573" s="11"/>
      <c r="N573" s="11"/>
      <c r="O573" s="11"/>
      <c r="P573" s="11"/>
      <c r="Q573" s="11"/>
      <c r="R573" s="11"/>
      <c r="S573" s="11"/>
      <c r="T573" s="11"/>
      <c r="U573" s="11"/>
      <c r="V573" s="11"/>
      <c r="W573" s="11"/>
      <c r="X573" s="11"/>
      <c r="Y573" s="11"/>
    </row>
    <row r="574" spans="7:25" x14ac:dyDescent="0.2">
      <c r="G574" s="42"/>
      <c r="H574" s="134"/>
      <c r="I574" s="134"/>
      <c r="J574" s="134"/>
      <c r="K574" s="42"/>
      <c r="L574" s="42"/>
      <c r="M574" s="11"/>
      <c r="N574" s="11"/>
      <c r="O574" s="11"/>
      <c r="P574" s="11"/>
      <c r="Q574" s="11"/>
      <c r="R574" s="11"/>
      <c r="S574" s="11"/>
      <c r="T574" s="11"/>
      <c r="U574" s="11"/>
      <c r="V574" s="11"/>
      <c r="W574" s="11"/>
      <c r="X574" s="11"/>
      <c r="Y574" s="11"/>
    </row>
    <row r="575" spans="7:25" x14ac:dyDescent="0.2">
      <c r="G575" s="42"/>
      <c r="H575" s="134"/>
      <c r="I575" s="134"/>
      <c r="J575" s="134"/>
      <c r="K575" s="42"/>
      <c r="L575" s="42"/>
      <c r="M575" s="11"/>
      <c r="N575" s="11"/>
      <c r="O575" s="11"/>
      <c r="P575" s="11"/>
      <c r="Q575" s="11"/>
      <c r="R575" s="11"/>
      <c r="S575" s="11"/>
      <c r="T575" s="11"/>
      <c r="U575" s="11"/>
      <c r="V575" s="11"/>
      <c r="W575" s="11"/>
      <c r="X575" s="11"/>
      <c r="Y575" s="11"/>
    </row>
    <row r="576" spans="7:25" x14ac:dyDescent="0.2">
      <c r="G576" s="42"/>
      <c r="H576" s="134"/>
      <c r="I576" s="134"/>
      <c r="J576" s="134"/>
      <c r="K576" s="42"/>
      <c r="L576" s="42"/>
      <c r="M576" s="11"/>
      <c r="N576" s="11"/>
      <c r="O576" s="11"/>
      <c r="P576" s="11"/>
      <c r="Q576" s="11"/>
      <c r="R576" s="11"/>
      <c r="S576" s="11"/>
      <c r="T576" s="11"/>
      <c r="U576" s="11"/>
      <c r="V576" s="11"/>
      <c r="W576" s="11"/>
      <c r="X576" s="11"/>
      <c r="Y576" s="11"/>
    </row>
    <row r="577" spans="7:25" x14ac:dyDescent="0.2">
      <c r="G577" s="42"/>
      <c r="H577" s="134"/>
      <c r="I577" s="134"/>
      <c r="J577" s="134"/>
      <c r="K577" s="42"/>
      <c r="L577" s="42"/>
      <c r="M577" s="11"/>
      <c r="N577" s="11"/>
      <c r="O577" s="11"/>
      <c r="P577" s="11"/>
      <c r="Q577" s="11"/>
      <c r="R577" s="11"/>
      <c r="S577" s="11"/>
      <c r="T577" s="11"/>
      <c r="U577" s="11"/>
      <c r="V577" s="11"/>
      <c r="W577" s="11"/>
      <c r="X577" s="11"/>
      <c r="Y577" s="11"/>
    </row>
    <row r="578" spans="7:25" x14ac:dyDescent="0.2">
      <c r="G578" s="42"/>
      <c r="H578" s="134"/>
      <c r="I578" s="134"/>
      <c r="J578" s="134"/>
      <c r="K578" s="42"/>
      <c r="L578" s="42"/>
      <c r="M578" s="11"/>
      <c r="N578" s="11"/>
      <c r="O578" s="11"/>
      <c r="P578" s="11"/>
      <c r="Q578" s="11"/>
      <c r="R578" s="11"/>
      <c r="S578" s="11"/>
      <c r="T578" s="11"/>
      <c r="U578" s="11"/>
      <c r="V578" s="11"/>
      <c r="W578" s="11"/>
      <c r="X578" s="11"/>
      <c r="Y578" s="11"/>
    </row>
    <row r="579" spans="7:25" x14ac:dyDescent="0.2">
      <c r="G579" s="42"/>
      <c r="H579" s="134"/>
      <c r="I579" s="134"/>
      <c r="J579" s="134"/>
      <c r="K579" s="42"/>
      <c r="L579" s="42"/>
      <c r="M579" s="11"/>
      <c r="N579" s="11"/>
      <c r="O579" s="11"/>
      <c r="P579" s="11"/>
      <c r="Q579" s="11"/>
      <c r="R579" s="11"/>
      <c r="S579" s="11"/>
      <c r="T579" s="11"/>
      <c r="U579" s="11"/>
      <c r="V579" s="11"/>
      <c r="W579" s="11"/>
      <c r="X579" s="11"/>
      <c r="Y579" s="11"/>
    </row>
    <row r="580" spans="7:25" x14ac:dyDescent="0.2">
      <c r="G580" s="42"/>
      <c r="H580" s="134"/>
      <c r="I580" s="134"/>
      <c r="J580" s="134"/>
      <c r="K580" s="42"/>
      <c r="L580" s="42"/>
      <c r="M580" s="11"/>
      <c r="N580" s="11"/>
      <c r="O580" s="11"/>
      <c r="P580" s="11"/>
      <c r="Q580" s="11"/>
      <c r="R580" s="11"/>
      <c r="S580" s="11"/>
      <c r="T580" s="11"/>
      <c r="U580" s="11"/>
      <c r="V580" s="11"/>
      <c r="W580" s="11"/>
      <c r="X580" s="11"/>
      <c r="Y580" s="11"/>
    </row>
    <row r="581" spans="7:25" x14ac:dyDescent="0.2">
      <c r="G581" s="42"/>
      <c r="H581" s="134"/>
      <c r="I581" s="134"/>
      <c r="J581" s="134"/>
      <c r="K581" s="42"/>
      <c r="L581" s="42"/>
      <c r="M581" s="11"/>
      <c r="N581" s="11"/>
      <c r="O581" s="11"/>
      <c r="P581" s="11"/>
      <c r="Q581" s="11"/>
      <c r="R581" s="11"/>
      <c r="S581" s="11"/>
      <c r="T581" s="11"/>
      <c r="U581" s="11"/>
      <c r="V581" s="11"/>
      <c r="W581" s="11"/>
      <c r="X581" s="11"/>
      <c r="Y581" s="11"/>
    </row>
    <row r="582" spans="7:25" x14ac:dyDescent="0.2">
      <c r="G582" s="42"/>
      <c r="H582" s="134"/>
      <c r="I582" s="134"/>
      <c r="J582" s="134"/>
      <c r="K582" s="42"/>
      <c r="L582" s="42"/>
      <c r="M582" s="11"/>
      <c r="N582" s="11"/>
      <c r="O582" s="11"/>
      <c r="P582" s="11"/>
      <c r="Q582" s="11"/>
      <c r="R582" s="11"/>
      <c r="S582" s="11"/>
      <c r="T582" s="11"/>
      <c r="U582" s="11"/>
      <c r="V582" s="11"/>
      <c r="W582" s="11"/>
      <c r="X582" s="11"/>
      <c r="Y582" s="11"/>
    </row>
    <row r="583" spans="7:25" x14ac:dyDescent="0.2">
      <c r="G583" s="42"/>
      <c r="H583" s="134"/>
      <c r="I583" s="134"/>
      <c r="J583" s="134"/>
      <c r="K583" s="42"/>
      <c r="L583" s="42"/>
      <c r="M583" s="11"/>
      <c r="N583" s="11"/>
      <c r="O583" s="11"/>
      <c r="P583" s="11"/>
      <c r="Q583" s="11"/>
      <c r="R583" s="11"/>
      <c r="S583" s="11"/>
      <c r="T583" s="11"/>
      <c r="U583" s="11"/>
      <c r="V583" s="11"/>
      <c r="W583" s="11"/>
      <c r="X583" s="11"/>
      <c r="Y583" s="11"/>
    </row>
    <row r="584" spans="7:25" x14ac:dyDescent="0.2">
      <c r="G584" s="42"/>
      <c r="H584" s="134"/>
      <c r="I584" s="134"/>
      <c r="J584" s="134"/>
      <c r="K584" s="42"/>
      <c r="L584" s="42"/>
      <c r="M584" s="11"/>
      <c r="N584" s="11"/>
      <c r="O584" s="11"/>
      <c r="P584" s="11"/>
      <c r="Q584" s="11"/>
      <c r="R584" s="11"/>
      <c r="S584" s="11"/>
      <c r="T584" s="11"/>
      <c r="U584" s="11"/>
      <c r="V584" s="11"/>
      <c r="W584" s="11"/>
      <c r="X584" s="11"/>
      <c r="Y584" s="11"/>
    </row>
    <row r="585" spans="7:25" x14ac:dyDescent="0.2">
      <c r="G585" s="42"/>
      <c r="H585" s="134"/>
      <c r="I585" s="134"/>
      <c r="J585" s="134"/>
      <c r="K585" s="42"/>
      <c r="L585" s="42"/>
      <c r="M585" s="11"/>
      <c r="N585" s="11"/>
      <c r="O585" s="11"/>
      <c r="P585" s="11"/>
      <c r="Q585" s="11"/>
      <c r="R585" s="11"/>
      <c r="S585" s="11"/>
      <c r="T585" s="11"/>
      <c r="U585" s="11"/>
      <c r="V585" s="11"/>
      <c r="W585" s="11"/>
      <c r="X585" s="11"/>
      <c r="Y585" s="11"/>
    </row>
    <row r="586" spans="7:25" x14ac:dyDescent="0.2">
      <c r="G586" s="42"/>
      <c r="H586" s="134"/>
      <c r="I586" s="134"/>
      <c r="J586" s="134"/>
      <c r="K586" s="42"/>
      <c r="L586" s="42"/>
      <c r="M586" s="11"/>
      <c r="N586" s="11"/>
      <c r="O586" s="11"/>
      <c r="P586" s="11"/>
      <c r="Q586" s="11"/>
      <c r="R586" s="11"/>
      <c r="S586" s="11"/>
      <c r="T586" s="11"/>
      <c r="U586" s="11"/>
      <c r="V586" s="11"/>
      <c r="W586" s="11"/>
      <c r="X586" s="11"/>
      <c r="Y586" s="11"/>
    </row>
    <row r="587" spans="7:25" x14ac:dyDescent="0.2">
      <c r="G587" s="42"/>
      <c r="H587" s="134"/>
      <c r="I587" s="134"/>
      <c r="J587" s="134"/>
      <c r="K587" s="42"/>
      <c r="L587" s="42"/>
      <c r="M587" s="11"/>
      <c r="N587" s="11"/>
      <c r="O587" s="11"/>
      <c r="P587" s="11"/>
      <c r="Q587" s="11"/>
      <c r="R587" s="11"/>
      <c r="S587" s="11"/>
      <c r="T587" s="11"/>
      <c r="U587" s="11"/>
      <c r="V587" s="11"/>
      <c r="W587" s="11"/>
      <c r="X587" s="11"/>
      <c r="Y587" s="11"/>
    </row>
    <row r="588" spans="7:25" x14ac:dyDescent="0.2">
      <c r="G588" s="42"/>
      <c r="H588" s="134"/>
      <c r="I588" s="134"/>
      <c r="J588" s="134"/>
      <c r="K588" s="42"/>
      <c r="L588" s="42"/>
      <c r="M588" s="11"/>
      <c r="N588" s="11"/>
      <c r="O588" s="11"/>
      <c r="P588" s="11"/>
      <c r="Q588" s="11"/>
      <c r="R588" s="11"/>
      <c r="S588" s="11"/>
      <c r="T588" s="11"/>
      <c r="U588" s="11"/>
      <c r="V588" s="11"/>
      <c r="W588" s="11"/>
      <c r="X588" s="11"/>
      <c r="Y588" s="11"/>
    </row>
    <row r="589" spans="7:25" x14ac:dyDescent="0.2">
      <c r="G589" s="42"/>
      <c r="H589" s="134"/>
      <c r="I589" s="134"/>
      <c r="J589" s="134"/>
      <c r="K589" s="42"/>
      <c r="L589" s="42"/>
      <c r="M589" s="11"/>
      <c r="N589" s="11"/>
      <c r="O589" s="11"/>
      <c r="P589" s="11"/>
      <c r="Q589" s="11"/>
      <c r="R589" s="11"/>
      <c r="S589" s="11"/>
      <c r="T589" s="11"/>
      <c r="U589" s="11"/>
      <c r="V589" s="11"/>
      <c r="W589" s="11"/>
      <c r="X589" s="11"/>
      <c r="Y589" s="11"/>
    </row>
    <row r="590" spans="7:25" x14ac:dyDescent="0.2">
      <c r="G590" s="42"/>
      <c r="H590" s="134"/>
      <c r="I590" s="134"/>
      <c r="J590" s="134"/>
      <c r="K590" s="42"/>
      <c r="L590" s="42"/>
      <c r="M590" s="11"/>
      <c r="N590" s="11"/>
      <c r="O590" s="11"/>
      <c r="P590" s="11"/>
      <c r="Q590" s="11"/>
      <c r="R590" s="11"/>
      <c r="S590" s="11"/>
      <c r="T590" s="11"/>
      <c r="U590" s="11"/>
      <c r="V590" s="11"/>
      <c r="W590" s="11"/>
      <c r="X590" s="11"/>
      <c r="Y590" s="11"/>
    </row>
    <row r="591" spans="7:25" x14ac:dyDescent="0.2">
      <c r="G591" s="42"/>
      <c r="H591" s="134"/>
      <c r="I591" s="134"/>
      <c r="J591" s="134"/>
      <c r="K591" s="42"/>
      <c r="L591" s="42"/>
      <c r="M591" s="11"/>
      <c r="N591" s="11"/>
      <c r="O591" s="11"/>
      <c r="P591" s="11"/>
      <c r="Q591" s="11"/>
      <c r="R591" s="11"/>
      <c r="S591" s="11"/>
      <c r="T591" s="11"/>
      <c r="U591" s="11"/>
      <c r="V591" s="11"/>
      <c r="W591" s="11"/>
      <c r="X591" s="11"/>
      <c r="Y591" s="11"/>
    </row>
    <row r="592" spans="7:25" x14ac:dyDescent="0.2">
      <c r="G592" s="42"/>
      <c r="H592" s="134"/>
      <c r="I592" s="134"/>
      <c r="J592" s="134"/>
      <c r="K592" s="42"/>
      <c r="L592" s="42"/>
      <c r="M592" s="11"/>
      <c r="N592" s="11"/>
      <c r="O592" s="11"/>
      <c r="P592" s="11"/>
      <c r="Q592" s="11"/>
      <c r="R592" s="11"/>
      <c r="S592" s="11"/>
      <c r="T592" s="11"/>
      <c r="U592" s="11"/>
      <c r="V592" s="11"/>
      <c r="W592" s="11"/>
      <c r="X592" s="11"/>
      <c r="Y592" s="11"/>
    </row>
    <row r="593" spans="7:25" x14ac:dyDescent="0.2">
      <c r="G593" s="42"/>
      <c r="H593" s="134"/>
      <c r="I593" s="134"/>
      <c r="J593" s="134"/>
      <c r="K593" s="42"/>
      <c r="L593" s="42"/>
      <c r="M593" s="11"/>
      <c r="N593" s="11"/>
      <c r="O593" s="11"/>
      <c r="P593" s="11"/>
      <c r="Q593" s="11"/>
      <c r="R593" s="11"/>
      <c r="S593" s="11"/>
      <c r="T593" s="11"/>
      <c r="U593" s="11"/>
      <c r="V593" s="11"/>
      <c r="W593" s="11"/>
      <c r="X593" s="11"/>
      <c r="Y593" s="11"/>
    </row>
    <row r="594" spans="7:25" x14ac:dyDescent="0.2">
      <c r="G594" s="42"/>
      <c r="H594" s="134"/>
      <c r="I594" s="134"/>
      <c r="J594" s="134"/>
      <c r="K594" s="42"/>
      <c r="L594" s="42"/>
      <c r="M594" s="11"/>
      <c r="N594" s="11"/>
      <c r="O594" s="11"/>
      <c r="P594" s="11"/>
      <c r="Q594" s="11"/>
      <c r="R594" s="11"/>
      <c r="S594" s="11"/>
      <c r="T594" s="11"/>
      <c r="U594" s="11"/>
      <c r="V594" s="11"/>
      <c r="W594" s="11"/>
      <c r="X594" s="11"/>
      <c r="Y594" s="11"/>
    </row>
    <row r="595" spans="7:25" x14ac:dyDescent="0.2">
      <c r="G595" s="42"/>
      <c r="H595" s="134"/>
      <c r="I595" s="134"/>
      <c r="J595" s="134"/>
      <c r="K595" s="42"/>
      <c r="L595" s="42"/>
      <c r="M595" s="11"/>
      <c r="N595" s="11"/>
      <c r="O595" s="11"/>
      <c r="P595" s="11"/>
      <c r="Q595" s="11"/>
      <c r="R595" s="11"/>
      <c r="S595" s="11"/>
      <c r="T595" s="11"/>
      <c r="U595" s="11"/>
      <c r="V595" s="11"/>
      <c r="W595" s="11"/>
      <c r="X595" s="11"/>
      <c r="Y595" s="11"/>
    </row>
    <row r="596" spans="7:25" x14ac:dyDescent="0.2">
      <c r="G596" s="42"/>
      <c r="H596" s="134"/>
      <c r="I596" s="134"/>
      <c r="J596" s="134"/>
      <c r="K596" s="42"/>
      <c r="L596" s="42"/>
      <c r="M596" s="11"/>
      <c r="N596" s="11"/>
      <c r="O596" s="11"/>
      <c r="P596" s="11"/>
      <c r="Q596" s="11"/>
      <c r="R596" s="11"/>
      <c r="S596" s="11"/>
      <c r="T596" s="11"/>
      <c r="U596" s="11"/>
      <c r="V596" s="11"/>
      <c r="W596" s="11"/>
      <c r="X596" s="11"/>
      <c r="Y596" s="11"/>
    </row>
    <row r="597" spans="7:25" x14ac:dyDescent="0.2">
      <c r="G597" s="42"/>
      <c r="H597" s="134"/>
      <c r="I597" s="134"/>
      <c r="J597" s="134"/>
      <c r="K597" s="42"/>
      <c r="L597" s="42"/>
      <c r="M597" s="11"/>
      <c r="N597" s="11"/>
      <c r="O597" s="11"/>
      <c r="P597" s="11"/>
      <c r="Q597" s="11"/>
      <c r="R597" s="11"/>
      <c r="S597" s="11"/>
      <c r="T597" s="11"/>
      <c r="U597" s="11"/>
      <c r="V597" s="11"/>
      <c r="W597" s="11"/>
      <c r="X597" s="11"/>
      <c r="Y597" s="11"/>
    </row>
    <row r="598" spans="7:25" x14ac:dyDescent="0.2">
      <c r="G598" s="42"/>
      <c r="H598" s="134"/>
      <c r="I598" s="134"/>
      <c r="J598" s="134"/>
      <c r="K598" s="42"/>
      <c r="L598" s="42"/>
      <c r="M598" s="11"/>
      <c r="N598" s="11"/>
      <c r="O598" s="11"/>
      <c r="P598" s="11"/>
      <c r="Q598" s="11"/>
      <c r="R598" s="11"/>
      <c r="S598" s="11"/>
      <c r="T598" s="11"/>
      <c r="U598" s="11"/>
      <c r="V598" s="11"/>
      <c r="W598" s="11"/>
      <c r="X598" s="11"/>
      <c r="Y598" s="11"/>
    </row>
    <row r="599" spans="7:25" x14ac:dyDescent="0.2">
      <c r="G599" s="42"/>
      <c r="H599" s="134"/>
      <c r="I599" s="134"/>
      <c r="J599" s="134"/>
      <c r="K599" s="42"/>
      <c r="L599" s="42"/>
      <c r="M599" s="11"/>
      <c r="N599" s="11"/>
      <c r="O599" s="11"/>
      <c r="P599" s="11"/>
      <c r="Q599" s="11"/>
      <c r="R599" s="11"/>
      <c r="S599" s="11"/>
      <c r="T599" s="11"/>
      <c r="U599" s="11"/>
      <c r="V599" s="11"/>
      <c r="W599" s="11"/>
      <c r="X599" s="11"/>
      <c r="Y599" s="11"/>
    </row>
    <row r="600" spans="7:25" x14ac:dyDescent="0.2">
      <c r="G600" s="42"/>
      <c r="H600" s="134"/>
      <c r="I600" s="134"/>
      <c r="J600" s="134"/>
      <c r="K600" s="42"/>
      <c r="L600" s="42"/>
      <c r="M600" s="11"/>
      <c r="N600" s="11"/>
      <c r="O600" s="11"/>
      <c r="P600" s="11"/>
      <c r="Q600" s="11"/>
      <c r="R600" s="11"/>
      <c r="S600" s="11"/>
      <c r="T600" s="11"/>
      <c r="U600" s="11"/>
      <c r="V600" s="11"/>
      <c r="W600" s="11"/>
      <c r="X600" s="11"/>
      <c r="Y600" s="11"/>
    </row>
    <row r="601" spans="7:25" x14ac:dyDescent="0.2">
      <c r="G601" s="42"/>
      <c r="H601" s="134"/>
      <c r="I601" s="134"/>
      <c r="J601" s="134"/>
      <c r="K601" s="42"/>
      <c r="L601" s="42"/>
      <c r="M601" s="11"/>
      <c r="N601" s="11"/>
      <c r="O601" s="11"/>
      <c r="P601" s="11"/>
      <c r="Q601" s="11"/>
      <c r="R601" s="11"/>
      <c r="S601" s="11"/>
      <c r="T601" s="11"/>
      <c r="U601" s="11"/>
      <c r="V601" s="11"/>
      <c r="W601" s="11"/>
      <c r="X601" s="11"/>
      <c r="Y601" s="11"/>
    </row>
    <row r="602" spans="7:25" x14ac:dyDescent="0.2">
      <c r="G602" s="42"/>
      <c r="H602" s="134"/>
      <c r="I602" s="134"/>
      <c r="J602" s="134"/>
      <c r="K602" s="42"/>
      <c r="L602" s="42"/>
      <c r="M602" s="11"/>
      <c r="N602" s="11"/>
      <c r="O602" s="11"/>
      <c r="P602" s="11"/>
      <c r="Q602" s="11"/>
      <c r="R602" s="11"/>
      <c r="S602" s="11"/>
      <c r="T602" s="11"/>
      <c r="U602" s="11"/>
      <c r="V602" s="11"/>
      <c r="W602" s="11"/>
      <c r="X602" s="11"/>
      <c r="Y602" s="11"/>
    </row>
    <row r="603" spans="7:25" x14ac:dyDescent="0.2">
      <c r="G603" s="42"/>
      <c r="H603" s="134"/>
      <c r="I603" s="134"/>
      <c r="J603" s="134"/>
      <c r="K603" s="42"/>
      <c r="L603" s="42"/>
      <c r="M603" s="11"/>
      <c r="N603" s="11"/>
      <c r="O603" s="11"/>
      <c r="P603" s="11"/>
      <c r="Q603" s="11"/>
      <c r="R603" s="11"/>
      <c r="S603" s="11"/>
      <c r="T603" s="11"/>
      <c r="U603" s="11"/>
      <c r="V603" s="11"/>
      <c r="W603" s="11"/>
      <c r="X603" s="11"/>
      <c r="Y603" s="11"/>
    </row>
    <row r="604" spans="7:25" x14ac:dyDescent="0.2">
      <c r="G604" s="42"/>
      <c r="H604" s="134"/>
      <c r="I604" s="134"/>
      <c r="J604" s="134"/>
      <c r="K604" s="42"/>
      <c r="L604" s="42"/>
      <c r="M604" s="11"/>
      <c r="N604" s="11"/>
      <c r="O604" s="11"/>
      <c r="P604" s="11"/>
      <c r="Q604" s="11"/>
      <c r="R604" s="11"/>
      <c r="S604" s="11"/>
      <c r="T604" s="11"/>
      <c r="U604" s="11"/>
      <c r="V604" s="11"/>
      <c r="W604" s="11"/>
      <c r="X604" s="11"/>
      <c r="Y604" s="11"/>
    </row>
    <row r="605" spans="7:25" x14ac:dyDescent="0.2">
      <c r="G605" s="42"/>
      <c r="H605" s="134"/>
      <c r="I605" s="134"/>
      <c r="J605" s="134"/>
      <c r="K605" s="42"/>
      <c r="L605" s="42"/>
      <c r="M605" s="11"/>
      <c r="N605" s="11"/>
      <c r="O605" s="11"/>
      <c r="P605" s="11"/>
      <c r="Q605" s="11"/>
      <c r="R605" s="11"/>
      <c r="S605" s="11"/>
      <c r="T605" s="11"/>
      <c r="U605" s="11"/>
      <c r="V605" s="11"/>
      <c r="W605" s="11"/>
      <c r="X605" s="11"/>
      <c r="Y605" s="11"/>
    </row>
    <row r="606" spans="7:25" x14ac:dyDescent="0.2">
      <c r="G606" s="42"/>
      <c r="H606" s="134"/>
      <c r="I606" s="134"/>
      <c r="J606" s="134"/>
      <c r="K606" s="42"/>
      <c r="L606" s="42"/>
      <c r="M606" s="11"/>
      <c r="N606" s="11"/>
      <c r="O606" s="11"/>
      <c r="P606" s="11"/>
      <c r="Q606" s="11"/>
      <c r="R606" s="11"/>
      <c r="S606" s="11"/>
      <c r="T606" s="11"/>
      <c r="U606" s="11"/>
      <c r="V606" s="11"/>
      <c r="W606" s="11"/>
      <c r="X606" s="11"/>
      <c r="Y606" s="11"/>
    </row>
    <row r="607" spans="7:25" x14ac:dyDescent="0.2">
      <c r="G607" s="42"/>
      <c r="H607" s="134"/>
      <c r="I607" s="134"/>
      <c r="J607" s="134"/>
      <c r="K607" s="42"/>
      <c r="L607" s="42"/>
      <c r="M607" s="11"/>
      <c r="N607" s="11"/>
      <c r="O607" s="11"/>
      <c r="P607" s="11"/>
      <c r="Q607" s="11"/>
      <c r="R607" s="11"/>
      <c r="S607" s="11"/>
      <c r="T607" s="11"/>
      <c r="U607" s="11"/>
      <c r="V607" s="11"/>
      <c r="W607" s="11"/>
      <c r="X607" s="11"/>
      <c r="Y607" s="11"/>
    </row>
    <row r="608" spans="7:25" x14ac:dyDescent="0.2">
      <c r="G608" s="42"/>
      <c r="H608" s="134"/>
      <c r="I608" s="134"/>
      <c r="J608" s="134"/>
      <c r="K608" s="42"/>
      <c r="L608" s="42"/>
      <c r="M608" s="11"/>
      <c r="N608" s="11"/>
      <c r="O608" s="11"/>
      <c r="P608" s="11"/>
      <c r="Q608" s="11"/>
      <c r="R608" s="11"/>
      <c r="S608" s="11"/>
      <c r="T608" s="11"/>
      <c r="U608" s="11"/>
      <c r="V608" s="11"/>
      <c r="W608" s="11"/>
      <c r="X608" s="11"/>
      <c r="Y608" s="11"/>
    </row>
    <row r="609" spans="7:25" x14ac:dyDescent="0.2">
      <c r="G609" s="42"/>
      <c r="H609" s="134"/>
      <c r="I609" s="134"/>
      <c r="J609" s="134"/>
      <c r="K609" s="42"/>
      <c r="L609" s="42"/>
      <c r="M609" s="11"/>
      <c r="N609" s="11"/>
      <c r="O609" s="11"/>
      <c r="P609" s="11"/>
      <c r="Q609" s="11"/>
      <c r="R609" s="11"/>
      <c r="S609" s="11"/>
      <c r="T609" s="11"/>
      <c r="U609" s="11"/>
      <c r="V609" s="11"/>
      <c r="W609" s="11"/>
      <c r="X609" s="11"/>
      <c r="Y609" s="11"/>
    </row>
    <row r="610" spans="7:25" x14ac:dyDescent="0.2">
      <c r="G610" s="42"/>
      <c r="H610" s="134"/>
      <c r="I610" s="134"/>
      <c r="J610" s="134"/>
      <c r="K610" s="42"/>
      <c r="L610" s="42"/>
      <c r="M610" s="11"/>
      <c r="N610" s="11"/>
      <c r="O610" s="11"/>
      <c r="P610" s="11"/>
      <c r="Q610" s="11"/>
      <c r="R610" s="11"/>
      <c r="S610" s="11"/>
      <c r="T610" s="11"/>
      <c r="U610" s="11"/>
      <c r="V610" s="11"/>
      <c r="W610" s="11"/>
      <c r="X610" s="11"/>
      <c r="Y610" s="11"/>
    </row>
    <row r="611" spans="7:25" x14ac:dyDescent="0.2">
      <c r="G611" s="42"/>
      <c r="H611" s="134"/>
      <c r="I611" s="134"/>
      <c r="J611" s="134"/>
      <c r="K611" s="42"/>
      <c r="L611" s="42"/>
      <c r="M611" s="11"/>
      <c r="N611" s="11"/>
      <c r="O611" s="11"/>
      <c r="P611" s="11"/>
      <c r="Q611" s="11"/>
      <c r="R611" s="11"/>
      <c r="S611" s="11"/>
      <c r="T611" s="11"/>
      <c r="U611" s="11"/>
      <c r="V611" s="11"/>
      <c r="W611" s="11"/>
      <c r="X611" s="11"/>
      <c r="Y611" s="11"/>
    </row>
    <row r="612" spans="7:25" x14ac:dyDescent="0.2">
      <c r="G612" s="42"/>
      <c r="H612" s="134"/>
      <c r="I612" s="134"/>
      <c r="J612" s="134"/>
      <c r="K612" s="42"/>
      <c r="L612" s="42"/>
      <c r="M612" s="11"/>
      <c r="N612" s="11"/>
      <c r="O612" s="11"/>
      <c r="P612" s="11"/>
      <c r="Q612" s="11"/>
      <c r="R612" s="11"/>
      <c r="S612" s="11"/>
      <c r="T612" s="11"/>
      <c r="U612" s="11"/>
      <c r="V612" s="11"/>
      <c r="W612" s="11"/>
      <c r="X612" s="11"/>
      <c r="Y612" s="11"/>
    </row>
    <row r="613" spans="7:25" x14ac:dyDescent="0.2">
      <c r="G613" s="42"/>
      <c r="H613" s="134"/>
      <c r="I613" s="134"/>
      <c r="J613" s="134"/>
      <c r="K613" s="42"/>
      <c r="L613" s="42"/>
      <c r="M613" s="11"/>
      <c r="N613" s="11"/>
      <c r="O613" s="11"/>
      <c r="P613" s="11"/>
      <c r="Q613" s="11"/>
      <c r="R613" s="11"/>
      <c r="S613" s="11"/>
      <c r="T613" s="11"/>
      <c r="U613" s="11"/>
      <c r="V613" s="11"/>
      <c r="W613" s="11"/>
      <c r="X613" s="11"/>
      <c r="Y613" s="11"/>
    </row>
    <row r="614" spans="7:25" x14ac:dyDescent="0.2">
      <c r="G614" s="42"/>
      <c r="H614" s="134"/>
      <c r="I614" s="134"/>
      <c r="J614" s="134"/>
      <c r="K614" s="42"/>
      <c r="L614" s="42"/>
      <c r="M614" s="11"/>
      <c r="N614" s="11"/>
      <c r="O614" s="11"/>
      <c r="P614" s="11"/>
      <c r="Q614" s="11"/>
      <c r="R614" s="11"/>
      <c r="S614" s="11"/>
      <c r="T614" s="11"/>
      <c r="U614" s="11"/>
      <c r="V614" s="11"/>
      <c r="W614" s="11"/>
      <c r="X614" s="11"/>
      <c r="Y614" s="11"/>
    </row>
    <row r="615" spans="7:25" x14ac:dyDescent="0.2">
      <c r="G615" s="42"/>
      <c r="H615" s="134"/>
      <c r="I615" s="134"/>
      <c r="J615" s="134"/>
      <c r="K615" s="42"/>
      <c r="L615" s="42"/>
      <c r="M615" s="11"/>
      <c r="N615" s="11"/>
      <c r="O615" s="11"/>
      <c r="P615" s="11"/>
      <c r="Q615" s="11"/>
      <c r="R615" s="11"/>
      <c r="S615" s="11"/>
      <c r="T615" s="11"/>
      <c r="U615" s="11"/>
      <c r="V615" s="11"/>
      <c r="W615" s="11"/>
      <c r="X615" s="11"/>
      <c r="Y615" s="11"/>
    </row>
    <row r="616" spans="7:25" x14ac:dyDescent="0.2">
      <c r="G616" s="42"/>
      <c r="H616" s="134"/>
      <c r="I616" s="134"/>
      <c r="J616" s="134"/>
      <c r="K616" s="42"/>
      <c r="L616" s="42"/>
      <c r="M616" s="11"/>
      <c r="N616" s="11"/>
      <c r="O616" s="11"/>
      <c r="P616" s="11"/>
      <c r="Q616" s="11"/>
      <c r="R616" s="11"/>
      <c r="S616" s="11"/>
      <c r="T616" s="11"/>
      <c r="U616" s="11"/>
      <c r="V616" s="11"/>
      <c r="W616" s="11"/>
      <c r="X616" s="11"/>
      <c r="Y616" s="11"/>
    </row>
    <row r="617" spans="7:25" x14ac:dyDescent="0.2">
      <c r="G617" s="42"/>
      <c r="H617" s="134"/>
      <c r="I617" s="134"/>
      <c r="J617" s="134"/>
      <c r="K617" s="42"/>
      <c r="L617" s="42"/>
      <c r="M617" s="11"/>
      <c r="N617" s="11"/>
      <c r="O617" s="11"/>
      <c r="P617" s="11"/>
      <c r="Q617" s="11"/>
      <c r="R617" s="11"/>
      <c r="S617" s="11"/>
      <c r="T617" s="11"/>
      <c r="U617" s="11"/>
      <c r="V617" s="11"/>
      <c r="W617" s="11"/>
      <c r="X617" s="11"/>
      <c r="Y617" s="11"/>
    </row>
    <row r="618" spans="7:25" x14ac:dyDescent="0.2">
      <c r="G618" s="42"/>
      <c r="H618" s="134"/>
      <c r="I618" s="134"/>
      <c r="J618" s="134"/>
      <c r="K618" s="42"/>
      <c r="L618" s="42"/>
      <c r="M618" s="11"/>
      <c r="N618" s="11"/>
      <c r="O618" s="11"/>
      <c r="P618" s="11"/>
      <c r="Q618" s="11"/>
      <c r="R618" s="11"/>
      <c r="S618" s="11"/>
      <c r="T618" s="11"/>
      <c r="U618" s="11"/>
      <c r="V618" s="11"/>
      <c r="W618" s="11"/>
      <c r="X618" s="11"/>
      <c r="Y618" s="11"/>
    </row>
    <row r="619" spans="7:25" x14ac:dyDescent="0.2">
      <c r="G619" s="42"/>
      <c r="H619" s="134"/>
      <c r="I619" s="134"/>
      <c r="J619" s="134"/>
      <c r="K619" s="42"/>
      <c r="L619" s="42"/>
      <c r="M619" s="11"/>
      <c r="N619" s="11"/>
      <c r="O619" s="11"/>
      <c r="P619" s="11"/>
      <c r="Q619" s="11"/>
      <c r="R619" s="11"/>
      <c r="S619" s="11"/>
      <c r="T619" s="11"/>
      <c r="U619" s="11"/>
      <c r="V619" s="11"/>
      <c r="W619" s="11"/>
      <c r="X619" s="11"/>
      <c r="Y619" s="11"/>
    </row>
    <row r="620" spans="7:25" x14ac:dyDescent="0.2">
      <c r="G620" s="42"/>
      <c r="H620" s="134"/>
      <c r="I620" s="134"/>
      <c r="J620" s="134"/>
      <c r="K620" s="42"/>
      <c r="L620" s="42"/>
      <c r="M620" s="11"/>
      <c r="N620" s="11"/>
      <c r="O620" s="11"/>
      <c r="P620" s="11"/>
      <c r="Q620" s="11"/>
      <c r="R620" s="11"/>
      <c r="S620" s="11"/>
      <c r="T620" s="11"/>
      <c r="U620" s="11"/>
      <c r="V620" s="11"/>
      <c r="W620" s="11"/>
      <c r="X620" s="11"/>
      <c r="Y620" s="11"/>
    </row>
    <row r="621" spans="7:25" x14ac:dyDescent="0.2">
      <c r="G621" s="42"/>
      <c r="H621" s="134"/>
      <c r="I621" s="134"/>
      <c r="J621" s="134"/>
      <c r="K621" s="42"/>
      <c r="L621" s="42"/>
      <c r="M621" s="11"/>
      <c r="N621" s="11"/>
      <c r="O621" s="11"/>
      <c r="P621" s="11"/>
      <c r="Q621" s="11"/>
      <c r="R621" s="11"/>
      <c r="S621" s="11"/>
      <c r="T621" s="11"/>
      <c r="U621" s="11"/>
      <c r="V621" s="11"/>
      <c r="W621" s="11"/>
      <c r="X621" s="11"/>
      <c r="Y621" s="11"/>
    </row>
    <row r="622" spans="7:25" x14ac:dyDescent="0.2">
      <c r="G622" s="42"/>
      <c r="H622" s="134"/>
      <c r="I622" s="134"/>
      <c r="J622" s="134"/>
      <c r="K622" s="42"/>
      <c r="L622" s="42"/>
      <c r="M622" s="11"/>
      <c r="N622" s="11"/>
      <c r="O622" s="11"/>
      <c r="P622" s="11"/>
      <c r="Q622" s="11"/>
      <c r="R622" s="11"/>
      <c r="S622" s="11"/>
      <c r="T622" s="11"/>
      <c r="U622" s="11"/>
      <c r="V622" s="11"/>
      <c r="W622" s="11"/>
      <c r="X622" s="11"/>
      <c r="Y622" s="11"/>
    </row>
    <row r="623" spans="7:25" x14ac:dyDescent="0.2">
      <c r="G623" s="42"/>
      <c r="H623" s="134"/>
      <c r="I623" s="134"/>
      <c r="J623" s="134"/>
      <c r="K623" s="42"/>
      <c r="L623" s="42"/>
      <c r="M623" s="11"/>
      <c r="N623" s="11"/>
      <c r="O623" s="11"/>
      <c r="P623" s="11"/>
      <c r="Q623" s="11"/>
      <c r="R623" s="11"/>
      <c r="S623" s="11"/>
      <c r="T623" s="11"/>
      <c r="U623" s="11"/>
      <c r="V623" s="11"/>
      <c r="W623" s="11"/>
      <c r="X623" s="11"/>
      <c r="Y623" s="11"/>
    </row>
    <row r="624" spans="7:25" x14ac:dyDescent="0.2">
      <c r="G624" s="42"/>
      <c r="H624" s="134"/>
      <c r="I624" s="134"/>
      <c r="J624" s="134"/>
      <c r="K624" s="42"/>
      <c r="L624" s="42"/>
      <c r="M624" s="11"/>
      <c r="N624" s="11"/>
      <c r="O624" s="11"/>
      <c r="P624" s="11"/>
      <c r="Q624" s="11"/>
      <c r="R624" s="11"/>
      <c r="S624" s="11"/>
      <c r="T624" s="11"/>
      <c r="U624" s="11"/>
      <c r="V624" s="11"/>
      <c r="W624" s="11"/>
      <c r="X624" s="11"/>
      <c r="Y624" s="11"/>
    </row>
    <row r="625" spans="7:25" x14ac:dyDescent="0.2">
      <c r="G625" s="42"/>
      <c r="H625" s="134"/>
      <c r="I625" s="134"/>
      <c r="J625" s="134"/>
      <c r="K625" s="42"/>
      <c r="L625" s="42"/>
      <c r="M625" s="11"/>
      <c r="N625" s="11"/>
      <c r="O625" s="11"/>
      <c r="P625" s="11"/>
      <c r="Q625" s="11"/>
      <c r="R625" s="11"/>
      <c r="S625" s="11"/>
      <c r="T625" s="11"/>
      <c r="U625" s="11"/>
      <c r="V625" s="11"/>
      <c r="W625" s="11"/>
      <c r="X625" s="11"/>
      <c r="Y625" s="11"/>
    </row>
    <row r="626" spans="7:25" x14ac:dyDescent="0.2">
      <c r="G626" s="42"/>
      <c r="H626" s="134"/>
      <c r="I626" s="134"/>
      <c r="J626" s="134"/>
      <c r="K626" s="42"/>
      <c r="L626" s="42"/>
      <c r="M626" s="11"/>
      <c r="N626" s="11"/>
      <c r="O626" s="11"/>
      <c r="P626" s="11"/>
      <c r="Q626" s="11"/>
      <c r="R626" s="11"/>
      <c r="S626" s="11"/>
      <c r="T626" s="11"/>
      <c r="U626" s="11"/>
      <c r="V626" s="11"/>
      <c r="W626" s="11"/>
      <c r="X626" s="11"/>
      <c r="Y626" s="11"/>
    </row>
    <row r="627" spans="7:25" x14ac:dyDescent="0.2">
      <c r="G627" s="42"/>
      <c r="H627" s="134"/>
      <c r="I627" s="134"/>
      <c r="J627" s="134"/>
      <c r="K627" s="42"/>
      <c r="L627" s="42"/>
      <c r="M627" s="11"/>
      <c r="N627" s="11"/>
      <c r="O627" s="11"/>
      <c r="P627" s="11"/>
      <c r="Q627" s="11"/>
      <c r="R627" s="11"/>
      <c r="S627" s="11"/>
      <c r="T627" s="11"/>
      <c r="U627" s="11"/>
      <c r="V627" s="11"/>
      <c r="W627" s="11"/>
      <c r="X627" s="11"/>
      <c r="Y627" s="11"/>
    </row>
    <row r="628" spans="7:25" x14ac:dyDescent="0.2">
      <c r="G628" s="42"/>
      <c r="H628" s="134"/>
      <c r="I628" s="134"/>
      <c r="J628" s="134"/>
      <c r="K628" s="42"/>
      <c r="L628" s="42"/>
      <c r="M628" s="11"/>
      <c r="N628" s="11"/>
      <c r="O628" s="11"/>
      <c r="P628" s="11"/>
      <c r="Q628" s="11"/>
      <c r="R628" s="11"/>
      <c r="S628" s="11"/>
      <c r="T628" s="11"/>
      <c r="U628" s="11"/>
      <c r="V628" s="11"/>
      <c r="W628" s="11"/>
      <c r="X628" s="11"/>
      <c r="Y628" s="11"/>
    </row>
    <row r="629" spans="7:25" x14ac:dyDescent="0.2">
      <c r="G629" s="42"/>
      <c r="H629" s="134"/>
      <c r="I629" s="134"/>
      <c r="J629" s="134"/>
      <c r="K629" s="42"/>
      <c r="L629" s="42"/>
      <c r="M629" s="11"/>
      <c r="N629" s="11"/>
      <c r="O629" s="11"/>
      <c r="P629" s="11"/>
      <c r="Q629" s="11"/>
      <c r="R629" s="11"/>
      <c r="S629" s="11"/>
      <c r="T629" s="11"/>
      <c r="U629" s="11"/>
      <c r="V629" s="11"/>
      <c r="W629" s="11"/>
      <c r="X629" s="11"/>
      <c r="Y629" s="11"/>
    </row>
    <row r="630" spans="7:25" x14ac:dyDescent="0.2">
      <c r="G630" s="42"/>
      <c r="H630" s="134"/>
      <c r="I630" s="134"/>
      <c r="J630" s="134"/>
      <c r="K630" s="42"/>
      <c r="L630" s="42"/>
      <c r="M630" s="11"/>
      <c r="N630" s="11"/>
      <c r="O630" s="11"/>
      <c r="P630" s="11"/>
      <c r="Q630" s="11"/>
      <c r="R630" s="11"/>
      <c r="S630" s="11"/>
      <c r="T630" s="11"/>
      <c r="U630" s="11"/>
      <c r="V630" s="11"/>
      <c r="W630" s="11"/>
      <c r="X630" s="11"/>
      <c r="Y630" s="11"/>
    </row>
    <row r="631" spans="7:25" x14ac:dyDescent="0.2">
      <c r="G631" s="42"/>
      <c r="H631" s="134"/>
      <c r="I631" s="134"/>
      <c r="J631" s="134"/>
      <c r="K631" s="42"/>
      <c r="L631" s="42"/>
      <c r="M631" s="11"/>
      <c r="N631" s="11"/>
      <c r="O631" s="11"/>
      <c r="P631" s="11"/>
      <c r="Q631" s="11"/>
      <c r="R631" s="11"/>
      <c r="S631" s="11"/>
      <c r="T631" s="11"/>
      <c r="U631" s="11"/>
      <c r="V631" s="11"/>
      <c r="W631" s="11"/>
      <c r="X631" s="11"/>
      <c r="Y631" s="11"/>
    </row>
    <row r="632" spans="7:25" x14ac:dyDescent="0.2">
      <c r="G632" s="42"/>
      <c r="H632" s="134"/>
      <c r="I632" s="134"/>
      <c r="J632" s="134"/>
      <c r="K632" s="42"/>
      <c r="L632" s="42"/>
      <c r="M632" s="11"/>
      <c r="N632" s="11"/>
      <c r="O632" s="11"/>
      <c r="P632" s="11"/>
      <c r="Q632" s="11"/>
      <c r="R632" s="11"/>
      <c r="S632" s="11"/>
      <c r="T632" s="11"/>
      <c r="U632" s="11"/>
      <c r="V632" s="11"/>
      <c r="W632" s="11"/>
      <c r="X632" s="11"/>
      <c r="Y632" s="11"/>
    </row>
    <row r="633" spans="7:25" x14ac:dyDescent="0.2">
      <c r="G633" s="42"/>
      <c r="H633" s="134"/>
      <c r="I633" s="134"/>
      <c r="J633" s="134"/>
      <c r="K633" s="42"/>
      <c r="L633" s="42"/>
      <c r="M633" s="11"/>
      <c r="N633" s="11"/>
      <c r="O633" s="11"/>
      <c r="P633" s="11"/>
      <c r="Q633" s="11"/>
      <c r="R633" s="11"/>
      <c r="S633" s="11"/>
      <c r="T633" s="11"/>
      <c r="U633" s="11"/>
      <c r="V633" s="11"/>
      <c r="W633" s="11"/>
      <c r="X633" s="11"/>
      <c r="Y633" s="11"/>
    </row>
    <row r="634" spans="7:25" x14ac:dyDescent="0.2">
      <c r="G634" s="42"/>
      <c r="H634" s="134"/>
      <c r="I634" s="134"/>
      <c r="J634" s="134"/>
      <c r="K634" s="42"/>
      <c r="L634" s="42"/>
      <c r="M634" s="11"/>
      <c r="N634" s="11"/>
      <c r="O634" s="11"/>
      <c r="P634" s="11"/>
      <c r="Q634" s="11"/>
      <c r="R634" s="11"/>
      <c r="S634" s="11"/>
      <c r="T634" s="11"/>
      <c r="U634" s="11"/>
      <c r="V634" s="11"/>
      <c r="W634" s="11"/>
      <c r="X634" s="11"/>
      <c r="Y634" s="11"/>
    </row>
    <row r="635" spans="7:25" x14ac:dyDescent="0.2">
      <c r="G635" s="42"/>
      <c r="H635" s="134"/>
      <c r="I635" s="134"/>
      <c r="J635" s="134"/>
      <c r="K635" s="42"/>
      <c r="L635" s="42"/>
      <c r="M635" s="11"/>
      <c r="N635" s="11"/>
      <c r="O635" s="11"/>
      <c r="P635" s="11"/>
      <c r="Q635" s="11"/>
      <c r="R635" s="11"/>
      <c r="S635" s="11"/>
      <c r="T635" s="11"/>
      <c r="U635" s="11"/>
      <c r="V635" s="11"/>
      <c r="W635" s="11"/>
      <c r="X635" s="11"/>
      <c r="Y635" s="11"/>
    </row>
    <row r="636" spans="7:25" x14ac:dyDescent="0.2">
      <c r="G636" s="42"/>
      <c r="H636" s="134"/>
      <c r="I636" s="134"/>
      <c r="J636" s="134"/>
      <c r="K636" s="42"/>
      <c r="L636" s="42"/>
      <c r="M636" s="11"/>
      <c r="N636" s="11"/>
      <c r="O636" s="11"/>
      <c r="P636" s="11"/>
      <c r="Q636" s="11"/>
      <c r="R636" s="11"/>
      <c r="S636" s="11"/>
      <c r="T636" s="11"/>
      <c r="U636" s="11"/>
      <c r="V636" s="11"/>
      <c r="W636" s="11"/>
      <c r="X636" s="11"/>
      <c r="Y636" s="11"/>
    </row>
    <row r="637" spans="7:25" x14ac:dyDescent="0.2">
      <c r="G637" s="42"/>
      <c r="H637" s="134"/>
      <c r="I637" s="134"/>
      <c r="J637" s="134"/>
      <c r="K637" s="42"/>
      <c r="L637" s="42"/>
      <c r="M637" s="11"/>
      <c r="N637" s="11"/>
      <c r="O637" s="11"/>
      <c r="P637" s="11"/>
      <c r="Q637" s="11"/>
      <c r="R637" s="11"/>
      <c r="S637" s="11"/>
      <c r="T637" s="11"/>
      <c r="U637" s="11"/>
      <c r="V637" s="11"/>
      <c r="W637" s="11"/>
      <c r="X637" s="11"/>
      <c r="Y637" s="11"/>
    </row>
    <row r="638" spans="7:25" x14ac:dyDescent="0.2">
      <c r="G638" s="42"/>
      <c r="H638" s="134"/>
      <c r="I638" s="134"/>
      <c r="J638" s="134"/>
      <c r="K638" s="42"/>
      <c r="L638" s="42"/>
      <c r="M638" s="11"/>
      <c r="N638" s="11"/>
      <c r="O638" s="11"/>
      <c r="P638" s="11"/>
      <c r="Q638" s="11"/>
      <c r="R638" s="11"/>
      <c r="S638" s="11"/>
      <c r="T638" s="11"/>
      <c r="U638" s="11"/>
      <c r="V638" s="11"/>
      <c r="W638" s="11"/>
      <c r="X638" s="11"/>
      <c r="Y638" s="11"/>
    </row>
    <row r="639" spans="7:25" x14ac:dyDescent="0.2">
      <c r="G639" s="42"/>
      <c r="H639" s="134"/>
      <c r="I639" s="134"/>
      <c r="J639" s="134"/>
      <c r="K639" s="42"/>
      <c r="L639" s="42"/>
      <c r="M639" s="11"/>
      <c r="N639" s="11"/>
      <c r="O639" s="11"/>
      <c r="P639" s="11"/>
      <c r="Q639" s="11"/>
      <c r="R639" s="11"/>
      <c r="S639" s="11"/>
      <c r="T639" s="11"/>
      <c r="U639" s="11"/>
      <c r="V639" s="11"/>
      <c r="W639" s="11"/>
      <c r="X639" s="11"/>
      <c r="Y639" s="11"/>
    </row>
    <row r="640" spans="7:25" x14ac:dyDescent="0.2">
      <c r="G640" s="42"/>
      <c r="H640" s="134"/>
      <c r="I640" s="134"/>
      <c r="J640" s="134"/>
      <c r="K640" s="42"/>
      <c r="L640" s="42"/>
      <c r="M640" s="11"/>
      <c r="N640" s="11"/>
      <c r="O640" s="11"/>
      <c r="P640" s="11"/>
      <c r="Q640" s="11"/>
      <c r="R640" s="11"/>
      <c r="S640" s="11"/>
      <c r="T640" s="11"/>
      <c r="U640" s="11"/>
      <c r="V640" s="11"/>
      <c r="W640" s="11"/>
      <c r="X640" s="11"/>
      <c r="Y640" s="11"/>
    </row>
    <row r="641" spans="7:25" x14ac:dyDescent="0.2">
      <c r="G641" s="42"/>
      <c r="H641" s="134"/>
      <c r="I641" s="134"/>
      <c r="J641" s="134"/>
      <c r="K641" s="42"/>
      <c r="L641" s="42"/>
      <c r="M641" s="11"/>
      <c r="N641" s="11"/>
      <c r="O641" s="11"/>
      <c r="P641" s="11"/>
      <c r="Q641" s="11"/>
      <c r="R641" s="11"/>
      <c r="S641" s="11"/>
      <c r="T641" s="11"/>
      <c r="U641" s="11"/>
      <c r="V641" s="11"/>
      <c r="W641" s="11"/>
      <c r="X641" s="11"/>
      <c r="Y641" s="11"/>
    </row>
    <row r="642" spans="7:25" x14ac:dyDescent="0.2">
      <c r="G642" s="42"/>
      <c r="H642" s="134"/>
      <c r="I642" s="134"/>
      <c r="J642" s="134"/>
      <c r="K642" s="42"/>
      <c r="L642" s="42"/>
      <c r="M642" s="11"/>
      <c r="N642" s="11"/>
      <c r="O642" s="11"/>
      <c r="P642" s="11"/>
      <c r="Q642" s="11"/>
      <c r="R642" s="11"/>
      <c r="S642" s="11"/>
      <c r="T642" s="11"/>
      <c r="U642" s="11"/>
      <c r="V642" s="11"/>
      <c r="W642" s="11"/>
      <c r="X642" s="11"/>
      <c r="Y642" s="11"/>
    </row>
    <row r="643" spans="7:25" x14ac:dyDescent="0.2">
      <c r="G643" s="42"/>
      <c r="H643" s="134"/>
      <c r="I643" s="134"/>
      <c r="J643" s="134"/>
      <c r="K643" s="42"/>
      <c r="L643" s="42"/>
      <c r="M643" s="11"/>
      <c r="N643" s="11"/>
      <c r="O643" s="11"/>
      <c r="P643" s="11"/>
      <c r="Q643" s="11"/>
      <c r="R643" s="11"/>
      <c r="S643" s="11"/>
      <c r="T643" s="11"/>
      <c r="U643" s="11"/>
      <c r="V643" s="11"/>
      <c r="W643" s="11"/>
      <c r="X643" s="11"/>
      <c r="Y643" s="11"/>
    </row>
    <row r="644" spans="7:25" x14ac:dyDescent="0.2">
      <c r="G644" s="42"/>
      <c r="H644" s="134"/>
      <c r="I644" s="134"/>
      <c r="J644" s="134"/>
      <c r="K644" s="42"/>
      <c r="L644" s="42"/>
      <c r="M644" s="11"/>
      <c r="N644" s="11"/>
      <c r="O644" s="11"/>
      <c r="P644" s="11"/>
      <c r="Q644" s="11"/>
      <c r="R644" s="11"/>
      <c r="S644" s="11"/>
      <c r="T644" s="11"/>
      <c r="U644" s="11"/>
      <c r="V644" s="11"/>
      <c r="W644" s="11"/>
      <c r="X644" s="11"/>
      <c r="Y644" s="11"/>
    </row>
    <row r="645" spans="7:25" x14ac:dyDescent="0.2">
      <c r="G645" s="42"/>
      <c r="H645" s="134"/>
      <c r="I645" s="134"/>
      <c r="J645" s="134"/>
      <c r="K645" s="42"/>
      <c r="L645" s="42"/>
      <c r="M645" s="11"/>
      <c r="N645" s="11"/>
      <c r="O645" s="11"/>
      <c r="P645" s="11"/>
      <c r="Q645" s="11"/>
      <c r="R645" s="11"/>
      <c r="S645" s="11"/>
      <c r="T645" s="11"/>
      <c r="U645" s="11"/>
      <c r="V645" s="11"/>
      <c r="W645" s="11"/>
      <c r="X645" s="11"/>
      <c r="Y645" s="11"/>
    </row>
    <row r="646" spans="7:25" x14ac:dyDescent="0.2">
      <c r="G646" s="42"/>
      <c r="H646" s="134"/>
      <c r="I646" s="134"/>
      <c r="J646" s="134"/>
      <c r="K646" s="42"/>
      <c r="L646" s="42"/>
      <c r="M646" s="11"/>
      <c r="N646" s="11"/>
      <c r="O646" s="11"/>
      <c r="P646" s="11"/>
      <c r="Q646" s="11"/>
      <c r="R646" s="11"/>
      <c r="S646" s="11"/>
      <c r="T646" s="11"/>
      <c r="U646" s="11"/>
      <c r="V646" s="11"/>
      <c r="W646" s="11"/>
      <c r="X646" s="11"/>
      <c r="Y646" s="11"/>
    </row>
    <row r="647" spans="7:25" x14ac:dyDescent="0.2">
      <c r="G647" s="42"/>
      <c r="H647" s="134"/>
      <c r="I647" s="134"/>
      <c r="J647" s="134"/>
      <c r="K647" s="42"/>
      <c r="L647" s="42"/>
      <c r="M647" s="11"/>
      <c r="N647" s="11"/>
      <c r="O647" s="11"/>
      <c r="P647" s="11"/>
      <c r="Q647" s="11"/>
      <c r="R647" s="11"/>
      <c r="S647" s="11"/>
      <c r="T647" s="11"/>
      <c r="U647" s="11"/>
      <c r="V647" s="11"/>
      <c r="W647" s="11"/>
      <c r="X647" s="11"/>
      <c r="Y647" s="11"/>
    </row>
    <row r="648" spans="7:25" x14ac:dyDescent="0.2">
      <c r="G648" s="42"/>
      <c r="H648" s="134"/>
      <c r="I648" s="134"/>
      <c r="J648" s="134"/>
      <c r="K648" s="42"/>
      <c r="L648" s="42"/>
      <c r="M648" s="11"/>
      <c r="N648" s="11"/>
      <c r="O648" s="11"/>
      <c r="P648" s="11"/>
      <c r="Q648" s="11"/>
      <c r="R648" s="11"/>
      <c r="S648" s="11"/>
      <c r="T648" s="11"/>
      <c r="U648" s="11"/>
      <c r="V648" s="11"/>
      <c r="W648" s="11"/>
      <c r="X648" s="11"/>
      <c r="Y648" s="11"/>
    </row>
    <row r="649" spans="7:25" x14ac:dyDescent="0.2">
      <c r="G649" s="42"/>
      <c r="H649" s="134"/>
      <c r="I649" s="134"/>
      <c r="J649" s="134"/>
      <c r="K649" s="42"/>
      <c r="L649" s="42"/>
      <c r="M649" s="11"/>
      <c r="N649" s="11"/>
      <c r="O649" s="11"/>
      <c r="P649" s="11"/>
      <c r="Q649" s="11"/>
      <c r="R649" s="11"/>
      <c r="S649" s="11"/>
      <c r="T649" s="11"/>
      <c r="U649" s="11"/>
      <c r="V649" s="11"/>
      <c r="W649" s="11"/>
      <c r="X649" s="11"/>
      <c r="Y649" s="11"/>
    </row>
    <row r="650" spans="7:25" x14ac:dyDescent="0.2">
      <c r="G650" s="42"/>
      <c r="H650" s="134"/>
      <c r="I650" s="134"/>
      <c r="J650" s="134"/>
      <c r="K650" s="42"/>
      <c r="L650" s="42"/>
      <c r="M650" s="11"/>
      <c r="N650" s="11"/>
      <c r="O650" s="11"/>
      <c r="P650" s="11"/>
      <c r="Q650" s="11"/>
      <c r="R650" s="11"/>
      <c r="S650" s="11"/>
      <c r="T650" s="11"/>
      <c r="U650" s="11"/>
      <c r="V650" s="11"/>
      <c r="W650" s="11"/>
      <c r="X650" s="11"/>
      <c r="Y650" s="11"/>
    </row>
    <row r="651" spans="7:25" x14ac:dyDescent="0.2">
      <c r="G651" s="42"/>
      <c r="H651" s="134"/>
      <c r="I651" s="134"/>
      <c r="J651" s="134"/>
      <c r="K651" s="42"/>
      <c r="L651" s="42"/>
      <c r="M651" s="11"/>
      <c r="N651" s="11"/>
      <c r="O651" s="11"/>
      <c r="P651" s="11"/>
      <c r="Q651" s="11"/>
      <c r="R651" s="11"/>
      <c r="S651" s="11"/>
      <c r="T651" s="11"/>
      <c r="U651" s="11"/>
      <c r="V651" s="11"/>
      <c r="W651" s="11"/>
      <c r="X651" s="11"/>
      <c r="Y651" s="11"/>
    </row>
    <row r="652" spans="7:25" x14ac:dyDescent="0.2">
      <c r="G652" s="42"/>
      <c r="H652" s="134"/>
      <c r="I652" s="134"/>
      <c r="J652" s="134"/>
      <c r="K652" s="42"/>
      <c r="L652" s="42"/>
      <c r="M652" s="11"/>
      <c r="N652" s="11"/>
      <c r="O652" s="11"/>
      <c r="P652" s="11"/>
      <c r="Q652" s="11"/>
      <c r="R652" s="11"/>
      <c r="S652" s="11"/>
      <c r="T652" s="11"/>
      <c r="U652" s="11"/>
      <c r="V652" s="11"/>
      <c r="W652" s="11"/>
      <c r="X652" s="11"/>
      <c r="Y652" s="11"/>
    </row>
    <row r="653" spans="7:25" x14ac:dyDescent="0.2">
      <c r="G653" s="42"/>
      <c r="H653" s="134"/>
      <c r="I653" s="134"/>
      <c r="J653" s="134"/>
      <c r="K653" s="42"/>
      <c r="L653" s="42"/>
      <c r="M653" s="11"/>
      <c r="N653" s="11"/>
      <c r="O653" s="11"/>
      <c r="P653" s="11"/>
      <c r="Q653" s="11"/>
      <c r="R653" s="11"/>
      <c r="S653" s="11"/>
      <c r="T653" s="11"/>
      <c r="U653" s="11"/>
      <c r="V653" s="11"/>
      <c r="W653" s="11"/>
      <c r="X653" s="11"/>
      <c r="Y653" s="11"/>
    </row>
    <row r="654" spans="7:25" x14ac:dyDescent="0.2">
      <c r="G654" s="42"/>
      <c r="H654" s="134"/>
      <c r="I654" s="134"/>
      <c r="J654" s="134"/>
      <c r="K654" s="42"/>
      <c r="L654" s="42"/>
      <c r="M654" s="11"/>
      <c r="N654" s="11"/>
      <c r="O654" s="11"/>
      <c r="P654" s="11"/>
      <c r="Q654" s="11"/>
      <c r="R654" s="11"/>
      <c r="S654" s="11"/>
      <c r="T654" s="11"/>
      <c r="U654" s="11"/>
      <c r="V654" s="11"/>
      <c r="W654" s="11"/>
      <c r="X654" s="11"/>
      <c r="Y654" s="11"/>
    </row>
    <row r="655" spans="7:25" x14ac:dyDescent="0.2">
      <c r="G655" s="42"/>
      <c r="H655" s="134"/>
      <c r="I655" s="134"/>
      <c r="J655" s="134"/>
      <c r="K655" s="42"/>
      <c r="L655" s="42"/>
      <c r="M655" s="11"/>
      <c r="N655" s="11"/>
      <c r="O655" s="11"/>
      <c r="P655" s="11"/>
      <c r="Q655" s="11"/>
      <c r="R655" s="11"/>
      <c r="S655" s="11"/>
      <c r="T655" s="11"/>
      <c r="U655" s="11"/>
      <c r="V655" s="11"/>
      <c r="W655" s="11"/>
      <c r="X655" s="11"/>
      <c r="Y655" s="11"/>
    </row>
    <row r="656" spans="7:25" x14ac:dyDescent="0.2">
      <c r="G656" s="42"/>
      <c r="H656" s="134"/>
      <c r="I656" s="134"/>
      <c r="J656" s="134"/>
      <c r="K656" s="42"/>
      <c r="L656" s="42"/>
      <c r="M656" s="11"/>
      <c r="N656" s="11"/>
      <c r="O656" s="11"/>
      <c r="P656" s="11"/>
      <c r="Q656" s="11"/>
      <c r="R656" s="11"/>
      <c r="S656" s="11"/>
      <c r="T656" s="11"/>
      <c r="U656" s="11"/>
      <c r="V656" s="11"/>
      <c r="W656" s="11"/>
      <c r="X656" s="11"/>
      <c r="Y656" s="11"/>
    </row>
    <row r="657" spans="7:25" x14ac:dyDescent="0.2">
      <c r="G657" s="42"/>
      <c r="H657" s="134"/>
      <c r="I657" s="134"/>
      <c r="J657" s="134"/>
      <c r="K657" s="42"/>
      <c r="L657" s="42"/>
      <c r="M657" s="11"/>
      <c r="N657" s="11"/>
      <c r="O657" s="11"/>
      <c r="P657" s="11"/>
      <c r="Q657" s="11"/>
      <c r="R657" s="11"/>
      <c r="S657" s="11"/>
      <c r="T657" s="11"/>
      <c r="U657" s="11"/>
      <c r="V657" s="11"/>
      <c r="W657" s="11"/>
      <c r="X657" s="11"/>
      <c r="Y657" s="11"/>
    </row>
    <row r="658" spans="7:25" x14ac:dyDescent="0.2">
      <c r="G658" s="42"/>
      <c r="H658" s="134"/>
      <c r="I658" s="134"/>
      <c r="J658" s="134"/>
      <c r="K658" s="42"/>
      <c r="L658" s="42"/>
      <c r="M658" s="11"/>
      <c r="N658" s="11"/>
      <c r="O658" s="11"/>
      <c r="P658" s="11"/>
      <c r="Q658" s="11"/>
      <c r="R658" s="11"/>
      <c r="S658" s="11"/>
      <c r="T658" s="11"/>
      <c r="U658" s="11"/>
      <c r="V658" s="11"/>
      <c r="W658" s="11"/>
      <c r="X658" s="11"/>
      <c r="Y658" s="11"/>
    </row>
    <row r="659" spans="7:25" x14ac:dyDescent="0.2">
      <c r="G659" s="42"/>
      <c r="H659" s="134"/>
      <c r="I659" s="134"/>
      <c r="J659" s="134"/>
      <c r="K659" s="42"/>
      <c r="L659" s="42"/>
      <c r="M659" s="11"/>
      <c r="N659" s="11"/>
      <c r="O659" s="11"/>
      <c r="P659" s="11"/>
      <c r="Q659" s="11"/>
      <c r="R659" s="11"/>
      <c r="S659" s="11"/>
      <c r="T659" s="11"/>
      <c r="U659" s="11"/>
      <c r="V659" s="11"/>
      <c r="W659" s="11"/>
      <c r="X659" s="11"/>
      <c r="Y659" s="11"/>
    </row>
    <row r="660" spans="7:25" x14ac:dyDescent="0.2">
      <c r="G660" s="42"/>
      <c r="H660" s="134"/>
      <c r="I660" s="134"/>
      <c r="J660" s="134"/>
      <c r="K660" s="42"/>
      <c r="L660" s="42"/>
      <c r="M660" s="11"/>
      <c r="N660" s="11"/>
      <c r="O660" s="11"/>
      <c r="P660" s="11"/>
      <c r="Q660" s="11"/>
      <c r="R660" s="11"/>
      <c r="S660" s="11"/>
      <c r="T660" s="11"/>
      <c r="U660" s="11"/>
      <c r="V660" s="11"/>
      <c r="W660" s="11"/>
      <c r="X660" s="11"/>
      <c r="Y660" s="11"/>
    </row>
    <row r="661" spans="7:25" x14ac:dyDescent="0.2">
      <c r="G661" s="42"/>
      <c r="H661" s="134"/>
      <c r="I661" s="134"/>
      <c r="J661" s="134"/>
      <c r="K661" s="42"/>
      <c r="L661" s="42"/>
      <c r="M661" s="11"/>
      <c r="N661" s="11"/>
      <c r="O661" s="11"/>
      <c r="P661" s="11"/>
      <c r="Q661" s="11"/>
      <c r="R661" s="11"/>
      <c r="S661" s="11"/>
      <c r="T661" s="11"/>
      <c r="U661" s="11"/>
      <c r="V661" s="11"/>
      <c r="W661" s="11"/>
      <c r="X661" s="11"/>
      <c r="Y661" s="11"/>
    </row>
    <row r="662" spans="7:25" x14ac:dyDescent="0.2">
      <c r="G662" s="42"/>
      <c r="H662" s="134"/>
      <c r="I662" s="134"/>
      <c r="J662" s="134"/>
      <c r="K662" s="42"/>
      <c r="L662" s="42"/>
      <c r="M662" s="11"/>
      <c r="N662" s="11"/>
      <c r="O662" s="11"/>
      <c r="P662" s="11"/>
      <c r="Q662" s="11"/>
      <c r="R662" s="11"/>
      <c r="S662" s="11"/>
      <c r="T662" s="11"/>
      <c r="U662" s="11"/>
      <c r="V662" s="11"/>
      <c r="W662" s="11"/>
      <c r="X662" s="11"/>
      <c r="Y662" s="11"/>
    </row>
    <row r="663" spans="7:25" x14ac:dyDescent="0.2">
      <c r="G663" s="42"/>
      <c r="H663" s="134"/>
      <c r="I663" s="134"/>
      <c r="J663" s="134"/>
      <c r="K663" s="42"/>
      <c r="L663" s="42"/>
      <c r="M663" s="11"/>
      <c r="N663" s="11"/>
      <c r="O663" s="11"/>
      <c r="P663" s="11"/>
      <c r="Q663" s="11"/>
      <c r="R663" s="11"/>
      <c r="S663" s="11"/>
      <c r="T663" s="11"/>
      <c r="U663" s="11"/>
      <c r="V663" s="11"/>
      <c r="W663" s="11"/>
      <c r="X663" s="11"/>
      <c r="Y663" s="11"/>
    </row>
    <row r="664" spans="7:25" x14ac:dyDescent="0.2">
      <c r="G664" s="42"/>
      <c r="H664" s="134"/>
      <c r="I664" s="134"/>
      <c r="J664" s="134"/>
      <c r="K664" s="42"/>
      <c r="L664" s="42"/>
      <c r="M664" s="11"/>
      <c r="N664" s="11"/>
      <c r="O664" s="11"/>
      <c r="P664" s="11"/>
      <c r="Q664" s="11"/>
      <c r="R664" s="11"/>
      <c r="S664" s="11"/>
      <c r="T664" s="11"/>
      <c r="U664" s="11"/>
      <c r="V664" s="11"/>
      <c r="W664" s="11"/>
      <c r="X664" s="11"/>
      <c r="Y664" s="11"/>
    </row>
    <row r="665" spans="7:25" x14ac:dyDescent="0.2">
      <c r="G665" s="42"/>
      <c r="H665" s="134"/>
      <c r="I665" s="134"/>
      <c r="J665" s="134"/>
      <c r="K665" s="42"/>
      <c r="L665" s="42"/>
      <c r="M665" s="11"/>
      <c r="N665" s="11"/>
      <c r="O665" s="11"/>
      <c r="P665" s="11"/>
      <c r="Q665" s="11"/>
      <c r="R665" s="11"/>
      <c r="S665" s="11"/>
      <c r="T665" s="11"/>
      <c r="U665" s="11"/>
      <c r="V665" s="11"/>
      <c r="W665" s="11"/>
      <c r="X665" s="11"/>
      <c r="Y665" s="11"/>
    </row>
    <row r="666" spans="7:25" x14ac:dyDescent="0.2">
      <c r="G666" s="42"/>
      <c r="H666" s="134"/>
      <c r="I666" s="134"/>
      <c r="J666" s="134"/>
      <c r="K666" s="42"/>
      <c r="L666" s="42"/>
      <c r="M666" s="11"/>
      <c r="N666" s="11"/>
      <c r="O666" s="11"/>
      <c r="P666" s="11"/>
      <c r="Q666" s="11"/>
      <c r="R666" s="11"/>
      <c r="S666" s="11"/>
      <c r="T666" s="11"/>
      <c r="U666" s="11"/>
      <c r="V666" s="11"/>
      <c r="W666" s="11"/>
      <c r="X666" s="11"/>
      <c r="Y666" s="11"/>
    </row>
    <row r="667" spans="7:25" x14ac:dyDescent="0.2">
      <c r="G667" s="42"/>
      <c r="H667" s="134"/>
      <c r="I667" s="134"/>
      <c r="J667" s="134"/>
      <c r="K667" s="42"/>
      <c r="L667" s="42"/>
      <c r="M667" s="11"/>
      <c r="N667" s="11"/>
      <c r="O667" s="11"/>
      <c r="P667" s="11"/>
      <c r="Q667" s="11"/>
      <c r="R667" s="11"/>
      <c r="S667" s="11"/>
      <c r="T667" s="11"/>
      <c r="U667" s="11"/>
      <c r="V667" s="11"/>
      <c r="W667" s="11"/>
      <c r="X667" s="11"/>
      <c r="Y667" s="11"/>
    </row>
    <row r="668" spans="7:25" x14ac:dyDescent="0.2">
      <c r="G668" s="42"/>
      <c r="H668" s="134"/>
      <c r="I668" s="134"/>
      <c r="J668" s="134"/>
      <c r="K668" s="42"/>
      <c r="L668" s="42"/>
      <c r="M668" s="11"/>
      <c r="N668" s="11"/>
      <c r="O668" s="11"/>
      <c r="P668" s="11"/>
      <c r="Q668" s="11"/>
      <c r="R668" s="11"/>
      <c r="S668" s="11"/>
      <c r="T668" s="11"/>
      <c r="U668" s="11"/>
      <c r="V668" s="11"/>
      <c r="W668" s="11"/>
      <c r="X668" s="11"/>
      <c r="Y668" s="11"/>
    </row>
    <row r="669" spans="7:25" x14ac:dyDescent="0.2">
      <c r="G669" s="42"/>
      <c r="H669" s="134"/>
      <c r="I669" s="134"/>
      <c r="J669" s="134"/>
      <c r="K669" s="42"/>
      <c r="L669" s="42"/>
      <c r="M669" s="11"/>
      <c r="N669" s="11"/>
      <c r="O669" s="11"/>
      <c r="P669" s="11"/>
      <c r="Q669" s="11"/>
      <c r="R669" s="11"/>
      <c r="S669" s="11"/>
      <c r="T669" s="11"/>
      <c r="U669" s="11"/>
      <c r="V669" s="11"/>
      <c r="W669" s="11"/>
      <c r="X669" s="11"/>
      <c r="Y669" s="11"/>
    </row>
    <row r="670" spans="7:25" x14ac:dyDescent="0.2">
      <c r="G670" s="42"/>
      <c r="H670" s="134"/>
      <c r="I670" s="134"/>
      <c r="J670" s="134"/>
      <c r="K670" s="42"/>
      <c r="L670" s="42"/>
      <c r="M670" s="11"/>
      <c r="N670" s="11"/>
      <c r="O670" s="11"/>
      <c r="P670" s="11"/>
      <c r="Q670" s="11"/>
      <c r="R670" s="11"/>
      <c r="S670" s="11"/>
      <c r="T670" s="11"/>
      <c r="U670" s="11"/>
      <c r="V670" s="11"/>
      <c r="W670" s="11"/>
      <c r="X670" s="11"/>
      <c r="Y670" s="11"/>
    </row>
    <row r="671" spans="7:25" x14ac:dyDescent="0.2">
      <c r="G671" s="42"/>
      <c r="H671" s="134"/>
      <c r="I671" s="134"/>
      <c r="J671" s="134"/>
      <c r="K671" s="42"/>
      <c r="L671" s="42"/>
      <c r="M671" s="11"/>
      <c r="N671" s="11"/>
      <c r="O671" s="11"/>
      <c r="P671" s="11"/>
      <c r="Q671" s="11"/>
      <c r="R671" s="11"/>
      <c r="S671" s="11"/>
      <c r="T671" s="11"/>
      <c r="U671" s="11"/>
      <c r="V671" s="11"/>
      <c r="W671" s="11"/>
      <c r="X671" s="11"/>
      <c r="Y671" s="11"/>
    </row>
    <row r="672" spans="7:25" x14ac:dyDescent="0.2">
      <c r="G672" s="42"/>
      <c r="H672" s="134"/>
      <c r="I672" s="134"/>
      <c r="J672" s="134"/>
      <c r="K672" s="42"/>
      <c r="L672" s="42"/>
      <c r="M672" s="11"/>
      <c r="N672" s="11"/>
      <c r="O672" s="11"/>
      <c r="P672" s="11"/>
      <c r="Q672" s="11"/>
      <c r="R672" s="11"/>
      <c r="S672" s="11"/>
      <c r="T672" s="11"/>
      <c r="U672" s="11"/>
      <c r="V672" s="11"/>
      <c r="W672" s="11"/>
      <c r="X672" s="11"/>
      <c r="Y672" s="11"/>
    </row>
    <row r="673" spans="7:25" x14ac:dyDescent="0.2">
      <c r="G673" s="42"/>
      <c r="H673" s="134"/>
      <c r="I673" s="134"/>
      <c r="J673" s="134"/>
      <c r="K673" s="42"/>
      <c r="L673" s="42"/>
      <c r="M673" s="11"/>
      <c r="N673" s="11"/>
      <c r="O673" s="11"/>
      <c r="P673" s="11"/>
      <c r="Q673" s="11"/>
      <c r="R673" s="11"/>
      <c r="S673" s="11"/>
      <c r="T673" s="11"/>
      <c r="U673" s="11"/>
      <c r="V673" s="11"/>
      <c r="W673" s="11"/>
      <c r="X673" s="11"/>
      <c r="Y673" s="11"/>
    </row>
    <row r="674" spans="7:25" x14ac:dyDescent="0.2">
      <c r="G674" s="42"/>
      <c r="H674" s="134"/>
      <c r="I674" s="134"/>
      <c r="J674" s="134"/>
      <c r="K674" s="42"/>
      <c r="L674" s="42"/>
      <c r="M674" s="11"/>
      <c r="N674" s="11"/>
      <c r="O674" s="11"/>
      <c r="P674" s="11"/>
      <c r="Q674" s="11"/>
      <c r="R674" s="11"/>
      <c r="S674" s="11"/>
      <c r="T674" s="11"/>
      <c r="U674" s="11"/>
      <c r="V674" s="11"/>
      <c r="W674" s="11"/>
      <c r="X674" s="11"/>
      <c r="Y674" s="11"/>
    </row>
    <row r="675" spans="7:25" x14ac:dyDescent="0.2">
      <c r="G675" s="42"/>
      <c r="H675" s="134"/>
      <c r="I675" s="134"/>
      <c r="J675" s="134"/>
      <c r="K675" s="42"/>
      <c r="L675" s="42"/>
      <c r="M675" s="11"/>
      <c r="N675" s="11"/>
      <c r="O675" s="11"/>
      <c r="P675" s="11"/>
      <c r="Q675" s="11"/>
      <c r="R675" s="11"/>
      <c r="S675" s="11"/>
      <c r="T675" s="11"/>
      <c r="U675" s="11"/>
      <c r="V675" s="11"/>
      <c r="W675" s="11"/>
      <c r="X675" s="11"/>
      <c r="Y675" s="11"/>
    </row>
    <row r="676" spans="7:25" x14ac:dyDescent="0.2">
      <c r="G676" s="42"/>
      <c r="H676" s="134"/>
      <c r="I676" s="134"/>
      <c r="J676" s="134"/>
      <c r="K676" s="42"/>
      <c r="L676" s="42"/>
      <c r="M676" s="11"/>
      <c r="N676" s="11"/>
      <c r="O676" s="11"/>
      <c r="P676" s="11"/>
      <c r="Q676" s="11"/>
      <c r="R676" s="11"/>
      <c r="S676" s="11"/>
      <c r="T676" s="11"/>
      <c r="U676" s="11"/>
      <c r="V676" s="11"/>
      <c r="W676" s="11"/>
      <c r="X676" s="11"/>
      <c r="Y676" s="11"/>
    </row>
    <row r="677" spans="7:25" x14ac:dyDescent="0.2">
      <c r="G677" s="42"/>
      <c r="H677" s="134"/>
      <c r="I677" s="134"/>
      <c r="J677" s="134"/>
      <c r="K677" s="42"/>
      <c r="L677" s="42"/>
      <c r="M677" s="11"/>
      <c r="N677" s="11"/>
      <c r="O677" s="11"/>
      <c r="P677" s="11"/>
      <c r="Q677" s="11"/>
      <c r="R677" s="11"/>
      <c r="S677" s="11"/>
      <c r="T677" s="11"/>
      <c r="U677" s="11"/>
      <c r="V677" s="11"/>
      <c r="W677" s="11"/>
      <c r="X677" s="11"/>
      <c r="Y677" s="11"/>
    </row>
    <row r="678" spans="7:25" x14ac:dyDescent="0.2">
      <c r="G678" s="42"/>
      <c r="H678" s="134"/>
      <c r="I678" s="134"/>
      <c r="J678" s="134"/>
      <c r="K678" s="42"/>
      <c r="L678" s="42"/>
      <c r="M678" s="11"/>
      <c r="N678" s="11"/>
      <c r="O678" s="11"/>
      <c r="P678" s="11"/>
      <c r="Q678" s="11"/>
      <c r="R678" s="11"/>
      <c r="S678" s="11"/>
      <c r="T678" s="11"/>
      <c r="U678" s="11"/>
      <c r="V678" s="11"/>
      <c r="W678" s="11"/>
      <c r="X678" s="11"/>
      <c r="Y678" s="11"/>
    </row>
    <row r="679" spans="7:25" x14ac:dyDescent="0.2">
      <c r="G679" s="42"/>
      <c r="H679" s="134"/>
      <c r="I679" s="134"/>
      <c r="J679" s="134"/>
      <c r="K679" s="42"/>
      <c r="L679" s="42"/>
      <c r="M679" s="11"/>
      <c r="N679" s="11"/>
      <c r="O679" s="11"/>
      <c r="P679" s="11"/>
      <c r="Q679" s="11"/>
      <c r="R679" s="11"/>
      <c r="S679" s="11"/>
      <c r="T679" s="11"/>
      <c r="U679" s="11"/>
      <c r="V679" s="11"/>
      <c r="W679" s="11"/>
      <c r="X679" s="11"/>
      <c r="Y679" s="11"/>
    </row>
    <row r="680" spans="7:25" x14ac:dyDescent="0.2">
      <c r="G680" s="42"/>
      <c r="H680" s="134"/>
      <c r="I680" s="134"/>
      <c r="J680" s="134"/>
      <c r="K680" s="42"/>
      <c r="L680" s="42"/>
      <c r="M680" s="11"/>
      <c r="N680" s="11"/>
      <c r="O680" s="11"/>
      <c r="P680" s="11"/>
      <c r="Q680" s="11"/>
      <c r="R680" s="11"/>
      <c r="S680" s="11"/>
      <c r="T680" s="11"/>
      <c r="U680" s="11"/>
      <c r="V680" s="11"/>
      <c r="W680" s="11"/>
      <c r="X680" s="11"/>
      <c r="Y680" s="11"/>
    </row>
    <row r="681" spans="7:25" x14ac:dyDescent="0.2">
      <c r="G681" s="42"/>
      <c r="H681" s="134"/>
      <c r="I681" s="134"/>
      <c r="J681" s="134"/>
      <c r="K681" s="42"/>
      <c r="L681" s="42"/>
      <c r="M681" s="11"/>
      <c r="N681" s="11"/>
      <c r="O681" s="11"/>
      <c r="P681" s="11"/>
      <c r="Q681" s="11"/>
      <c r="R681" s="11"/>
      <c r="S681" s="11"/>
      <c r="T681" s="11"/>
      <c r="U681" s="11"/>
      <c r="V681" s="11"/>
      <c r="W681" s="11"/>
      <c r="X681" s="11"/>
      <c r="Y681" s="11"/>
    </row>
    <row r="682" spans="7:25" x14ac:dyDescent="0.2">
      <c r="G682" s="42"/>
      <c r="H682" s="134"/>
      <c r="I682" s="134"/>
      <c r="J682" s="134"/>
      <c r="K682" s="42"/>
      <c r="L682" s="42"/>
      <c r="M682" s="11"/>
      <c r="N682" s="11"/>
      <c r="O682" s="11"/>
      <c r="P682" s="11"/>
      <c r="Q682" s="11"/>
      <c r="R682" s="11"/>
      <c r="S682" s="11"/>
      <c r="T682" s="11"/>
      <c r="U682" s="11"/>
      <c r="V682" s="11"/>
      <c r="W682" s="11"/>
      <c r="X682" s="11"/>
      <c r="Y682" s="11"/>
    </row>
    <row r="683" spans="7:25" x14ac:dyDescent="0.2">
      <c r="G683" s="42"/>
      <c r="H683" s="134"/>
      <c r="I683" s="134"/>
      <c r="J683" s="134"/>
      <c r="K683" s="42"/>
      <c r="L683" s="42"/>
      <c r="M683" s="11"/>
      <c r="N683" s="11"/>
      <c r="O683" s="11"/>
      <c r="P683" s="11"/>
      <c r="Q683" s="11"/>
      <c r="R683" s="11"/>
      <c r="S683" s="11"/>
      <c r="T683" s="11"/>
      <c r="U683" s="11"/>
      <c r="V683" s="11"/>
      <c r="W683" s="11"/>
      <c r="X683" s="11"/>
      <c r="Y683" s="11"/>
    </row>
    <row r="684" spans="7:25" x14ac:dyDescent="0.2">
      <c r="G684" s="42"/>
      <c r="H684" s="134"/>
      <c r="I684" s="134"/>
      <c r="J684" s="134"/>
      <c r="K684" s="42"/>
      <c r="L684" s="42"/>
      <c r="M684" s="11"/>
      <c r="N684" s="11"/>
      <c r="O684" s="11"/>
      <c r="P684" s="11"/>
      <c r="Q684" s="11"/>
      <c r="R684" s="11"/>
      <c r="S684" s="11"/>
      <c r="T684" s="11"/>
      <c r="U684" s="11"/>
      <c r="V684" s="11"/>
      <c r="W684" s="11"/>
      <c r="X684" s="11"/>
      <c r="Y684" s="11"/>
    </row>
    <row r="685" spans="7:25" x14ac:dyDescent="0.2">
      <c r="G685" s="42"/>
      <c r="H685" s="134"/>
      <c r="I685" s="134"/>
      <c r="J685" s="134"/>
      <c r="K685" s="42"/>
      <c r="L685" s="42"/>
      <c r="M685" s="11"/>
      <c r="N685" s="11"/>
      <c r="O685" s="11"/>
      <c r="P685" s="11"/>
      <c r="Q685" s="11"/>
      <c r="R685" s="11"/>
      <c r="S685" s="11"/>
      <c r="T685" s="11"/>
      <c r="U685" s="11"/>
      <c r="V685" s="11"/>
      <c r="W685" s="11"/>
      <c r="X685" s="11"/>
      <c r="Y685" s="11"/>
    </row>
    <row r="686" spans="7:25" x14ac:dyDescent="0.2">
      <c r="G686" s="42"/>
      <c r="H686" s="134"/>
      <c r="I686" s="134"/>
      <c r="J686" s="134"/>
      <c r="K686" s="42"/>
      <c r="L686" s="42"/>
      <c r="M686" s="11"/>
      <c r="N686" s="11"/>
      <c r="O686" s="11"/>
      <c r="P686" s="11"/>
      <c r="Q686" s="11"/>
      <c r="R686" s="11"/>
      <c r="S686" s="11"/>
      <c r="T686" s="11"/>
      <c r="U686" s="11"/>
      <c r="V686" s="11"/>
      <c r="W686" s="11"/>
      <c r="X686" s="11"/>
      <c r="Y686" s="11"/>
    </row>
    <row r="687" spans="7:25" x14ac:dyDescent="0.2">
      <c r="G687" s="42"/>
      <c r="H687" s="134"/>
      <c r="I687" s="134"/>
      <c r="J687" s="134"/>
      <c r="K687" s="42"/>
      <c r="L687" s="42"/>
      <c r="M687" s="11"/>
      <c r="N687" s="11"/>
      <c r="O687" s="11"/>
      <c r="P687" s="11"/>
      <c r="Q687" s="11"/>
      <c r="R687" s="11"/>
      <c r="S687" s="11"/>
      <c r="T687" s="11"/>
      <c r="U687" s="11"/>
      <c r="V687" s="11"/>
      <c r="W687" s="11"/>
      <c r="X687" s="11"/>
      <c r="Y687" s="11"/>
    </row>
    <row r="688" spans="7:25" x14ac:dyDescent="0.2">
      <c r="G688" s="42"/>
      <c r="H688" s="134"/>
      <c r="I688" s="134"/>
      <c r="J688" s="134"/>
      <c r="K688" s="42"/>
      <c r="L688" s="42"/>
      <c r="M688" s="11"/>
      <c r="N688" s="11"/>
      <c r="O688" s="11"/>
      <c r="P688" s="11"/>
      <c r="Q688" s="11"/>
      <c r="R688" s="11"/>
      <c r="S688" s="11"/>
      <c r="T688" s="11"/>
      <c r="U688" s="11"/>
      <c r="V688" s="11"/>
      <c r="W688" s="11"/>
      <c r="X688" s="11"/>
      <c r="Y688" s="11"/>
    </row>
    <row r="689" spans="7:25" x14ac:dyDescent="0.2">
      <c r="G689" s="42"/>
      <c r="H689" s="134"/>
      <c r="I689" s="134"/>
      <c r="J689" s="134"/>
      <c r="K689" s="42"/>
      <c r="L689" s="42"/>
      <c r="M689" s="11"/>
      <c r="N689" s="11"/>
      <c r="O689" s="11"/>
      <c r="P689" s="11"/>
      <c r="Q689" s="11"/>
      <c r="R689" s="11"/>
      <c r="S689" s="11"/>
      <c r="T689" s="11"/>
      <c r="U689" s="11"/>
      <c r="V689" s="11"/>
      <c r="W689" s="11"/>
      <c r="X689" s="11"/>
      <c r="Y689" s="11"/>
    </row>
    <row r="690" spans="7:25" x14ac:dyDescent="0.2">
      <c r="G690" s="42"/>
      <c r="H690" s="134"/>
      <c r="I690" s="134"/>
      <c r="J690" s="134"/>
      <c r="K690" s="42"/>
      <c r="L690" s="42"/>
      <c r="M690" s="11"/>
      <c r="N690" s="11"/>
      <c r="O690" s="11"/>
      <c r="P690" s="11"/>
      <c r="Q690" s="11"/>
      <c r="R690" s="11"/>
      <c r="S690" s="11"/>
      <c r="T690" s="11"/>
      <c r="U690" s="11"/>
      <c r="V690" s="11"/>
      <c r="W690" s="11"/>
      <c r="X690" s="11"/>
      <c r="Y690" s="11"/>
    </row>
    <row r="691" spans="7:25" x14ac:dyDescent="0.2">
      <c r="G691" s="42"/>
      <c r="H691" s="134"/>
      <c r="I691" s="134"/>
      <c r="J691" s="134"/>
      <c r="K691" s="42"/>
      <c r="L691" s="42"/>
      <c r="M691" s="11"/>
      <c r="N691" s="11"/>
      <c r="O691" s="11"/>
      <c r="P691" s="11"/>
      <c r="Q691" s="11"/>
      <c r="R691" s="11"/>
      <c r="S691" s="11"/>
      <c r="T691" s="11"/>
      <c r="U691" s="11"/>
      <c r="V691" s="11"/>
      <c r="W691" s="11"/>
      <c r="X691" s="11"/>
      <c r="Y691" s="11"/>
    </row>
    <row r="692" spans="7:25" x14ac:dyDescent="0.2">
      <c r="G692" s="42"/>
      <c r="H692" s="134"/>
      <c r="I692" s="134"/>
      <c r="J692" s="134"/>
      <c r="K692" s="42"/>
      <c r="L692" s="42"/>
      <c r="M692" s="11"/>
      <c r="N692" s="11"/>
      <c r="O692" s="11"/>
      <c r="P692" s="11"/>
      <c r="Q692" s="11"/>
      <c r="R692" s="11"/>
      <c r="S692" s="11"/>
      <c r="T692" s="11"/>
      <c r="U692" s="11"/>
      <c r="V692" s="11"/>
      <c r="W692" s="11"/>
      <c r="X692" s="11"/>
      <c r="Y692" s="11"/>
    </row>
    <row r="693" spans="7:25" x14ac:dyDescent="0.2">
      <c r="G693" s="42"/>
      <c r="H693" s="134"/>
      <c r="I693" s="134"/>
      <c r="J693" s="134"/>
      <c r="K693" s="42"/>
      <c r="L693" s="42"/>
      <c r="M693" s="11"/>
      <c r="N693" s="11"/>
      <c r="O693" s="11"/>
      <c r="P693" s="11"/>
      <c r="Q693" s="11"/>
      <c r="R693" s="11"/>
      <c r="S693" s="11"/>
      <c r="T693" s="11"/>
      <c r="U693" s="11"/>
      <c r="V693" s="11"/>
      <c r="W693" s="11"/>
      <c r="X693" s="11"/>
      <c r="Y693" s="11"/>
    </row>
    <row r="694" spans="7:25" x14ac:dyDescent="0.2">
      <c r="G694" s="42"/>
      <c r="H694" s="134"/>
      <c r="I694" s="134"/>
      <c r="J694" s="134"/>
      <c r="K694" s="42"/>
      <c r="L694" s="42"/>
      <c r="M694" s="11"/>
      <c r="N694" s="11"/>
      <c r="O694" s="11"/>
      <c r="P694" s="11"/>
      <c r="Q694" s="11"/>
      <c r="R694" s="11"/>
      <c r="S694" s="11"/>
      <c r="T694" s="11"/>
      <c r="U694" s="11"/>
      <c r="V694" s="11"/>
      <c r="W694" s="11"/>
      <c r="X694" s="11"/>
      <c r="Y694" s="11"/>
    </row>
    <row r="695" spans="7:25" x14ac:dyDescent="0.2">
      <c r="G695" s="42"/>
      <c r="H695" s="134"/>
      <c r="I695" s="134"/>
      <c r="J695" s="134"/>
      <c r="K695" s="42"/>
      <c r="L695" s="42"/>
      <c r="M695" s="11"/>
      <c r="N695" s="11"/>
      <c r="O695" s="11"/>
      <c r="P695" s="11"/>
      <c r="Q695" s="11"/>
      <c r="R695" s="11"/>
      <c r="S695" s="11"/>
      <c r="T695" s="11"/>
      <c r="U695" s="11"/>
      <c r="V695" s="11"/>
      <c r="W695" s="11"/>
      <c r="X695" s="11"/>
      <c r="Y695" s="11"/>
    </row>
    <row r="696" spans="7:25" x14ac:dyDescent="0.2">
      <c r="G696" s="42"/>
      <c r="H696" s="134"/>
      <c r="I696" s="134"/>
      <c r="J696" s="134"/>
      <c r="K696" s="42"/>
      <c r="L696" s="42"/>
      <c r="M696" s="11"/>
      <c r="N696" s="11"/>
      <c r="O696" s="11"/>
      <c r="P696" s="11"/>
      <c r="Q696" s="11"/>
      <c r="R696" s="11"/>
      <c r="S696" s="11"/>
      <c r="T696" s="11"/>
      <c r="U696" s="11"/>
      <c r="V696" s="11"/>
      <c r="W696" s="11"/>
      <c r="X696" s="11"/>
      <c r="Y696" s="11"/>
    </row>
    <row r="697" spans="7:25" x14ac:dyDescent="0.2">
      <c r="G697" s="42"/>
      <c r="H697" s="134"/>
      <c r="I697" s="134"/>
      <c r="J697" s="134"/>
      <c r="K697" s="42"/>
      <c r="L697" s="42"/>
      <c r="M697" s="11"/>
      <c r="N697" s="11"/>
      <c r="O697" s="11"/>
      <c r="P697" s="11"/>
      <c r="Q697" s="11"/>
      <c r="R697" s="11"/>
      <c r="S697" s="11"/>
      <c r="T697" s="11"/>
      <c r="U697" s="11"/>
      <c r="V697" s="11"/>
      <c r="W697" s="11"/>
      <c r="X697" s="11"/>
      <c r="Y697" s="11"/>
    </row>
    <row r="698" spans="7:25" x14ac:dyDescent="0.2">
      <c r="G698" s="42"/>
      <c r="H698" s="134"/>
      <c r="I698" s="134"/>
      <c r="J698" s="134"/>
      <c r="K698" s="42"/>
      <c r="L698" s="42"/>
      <c r="M698" s="11"/>
      <c r="N698" s="11"/>
      <c r="O698" s="11"/>
      <c r="P698" s="11"/>
      <c r="Q698" s="11"/>
      <c r="R698" s="11"/>
      <c r="S698" s="11"/>
      <c r="T698" s="11"/>
      <c r="U698" s="11"/>
      <c r="V698" s="11"/>
      <c r="W698" s="11"/>
      <c r="X698" s="11"/>
      <c r="Y698" s="11"/>
    </row>
    <row r="699" spans="7:25" x14ac:dyDescent="0.2">
      <c r="G699" s="42"/>
      <c r="H699" s="134"/>
      <c r="I699" s="134"/>
      <c r="J699" s="134"/>
      <c r="K699" s="42"/>
      <c r="L699" s="42"/>
      <c r="M699" s="11"/>
      <c r="N699" s="11"/>
      <c r="O699" s="11"/>
      <c r="P699" s="11"/>
      <c r="Q699" s="11"/>
      <c r="R699" s="11"/>
      <c r="S699" s="11"/>
      <c r="T699" s="11"/>
      <c r="U699" s="11"/>
      <c r="V699" s="11"/>
      <c r="W699" s="11"/>
      <c r="X699" s="11"/>
      <c r="Y699" s="11"/>
    </row>
    <row r="700" spans="7:25" x14ac:dyDescent="0.2">
      <c r="G700" s="42"/>
      <c r="H700" s="134"/>
      <c r="I700" s="134"/>
      <c r="J700" s="134"/>
      <c r="K700" s="42"/>
      <c r="L700" s="42"/>
      <c r="M700" s="11"/>
      <c r="N700" s="11"/>
      <c r="O700" s="11"/>
      <c r="P700" s="11"/>
      <c r="Q700" s="11"/>
      <c r="R700" s="11"/>
      <c r="S700" s="11"/>
      <c r="T700" s="11"/>
      <c r="U700" s="11"/>
      <c r="V700" s="11"/>
      <c r="W700" s="11"/>
      <c r="X700" s="11"/>
      <c r="Y700" s="11"/>
    </row>
    <row r="701" spans="7:25" x14ac:dyDescent="0.2">
      <c r="G701" s="42"/>
      <c r="H701" s="134"/>
      <c r="I701" s="134"/>
      <c r="J701" s="134"/>
      <c r="K701" s="42"/>
      <c r="L701" s="42"/>
      <c r="M701" s="11"/>
      <c r="N701" s="11"/>
      <c r="O701" s="11"/>
      <c r="P701" s="11"/>
      <c r="Q701" s="11"/>
      <c r="R701" s="11"/>
      <c r="S701" s="11"/>
      <c r="T701" s="11"/>
      <c r="U701" s="11"/>
      <c r="V701" s="11"/>
      <c r="W701" s="11"/>
      <c r="X701" s="11"/>
      <c r="Y701" s="11"/>
    </row>
    <row r="702" spans="7:25" x14ac:dyDescent="0.2">
      <c r="G702" s="42"/>
      <c r="H702" s="134"/>
      <c r="I702" s="134"/>
      <c r="J702" s="134"/>
      <c r="K702" s="42"/>
      <c r="L702" s="42"/>
      <c r="M702" s="11"/>
      <c r="N702" s="11"/>
      <c r="O702" s="11"/>
      <c r="P702" s="11"/>
      <c r="Q702" s="11"/>
      <c r="R702" s="11"/>
      <c r="S702" s="11"/>
      <c r="T702" s="11"/>
      <c r="U702" s="11"/>
      <c r="V702" s="11"/>
      <c r="W702" s="11"/>
      <c r="X702" s="11"/>
      <c r="Y702" s="11"/>
    </row>
    <row r="703" spans="7:25" x14ac:dyDescent="0.2">
      <c r="G703" s="42"/>
      <c r="H703" s="134"/>
      <c r="I703" s="134"/>
      <c r="J703" s="134"/>
      <c r="K703" s="42"/>
      <c r="L703" s="42"/>
      <c r="M703" s="11"/>
      <c r="N703" s="11"/>
      <c r="O703" s="11"/>
      <c r="P703" s="11"/>
      <c r="Q703" s="11"/>
      <c r="R703" s="11"/>
      <c r="S703" s="11"/>
      <c r="T703" s="11"/>
      <c r="U703" s="11"/>
      <c r="V703" s="11"/>
      <c r="W703" s="11"/>
      <c r="X703" s="11"/>
      <c r="Y703" s="11"/>
    </row>
    <row r="704" spans="7:25" x14ac:dyDescent="0.2">
      <c r="G704" s="42"/>
      <c r="H704" s="134"/>
      <c r="I704" s="134"/>
      <c r="J704" s="134"/>
      <c r="K704" s="42"/>
      <c r="L704" s="42"/>
      <c r="M704" s="11"/>
      <c r="N704" s="11"/>
      <c r="O704" s="11"/>
      <c r="P704" s="11"/>
      <c r="Q704" s="11"/>
      <c r="R704" s="11"/>
      <c r="S704" s="11"/>
      <c r="T704" s="11"/>
      <c r="U704" s="11"/>
      <c r="V704" s="11"/>
      <c r="W704" s="11"/>
      <c r="X704" s="11"/>
      <c r="Y704" s="11"/>
    </row>
    <row r="705" spans="7:25" x14ac:dyDescent="0.2">
      <c r="G705" s="42"/>
      <c r="H705" s="134"/>
      <c r="I705" s="134"/>
      <c r="J705" s="134"/>
      <c r="K705" s="42"/>
      <c r="L705" s="42"/>
      <c r="M705" s="11"/>
      <c r="N705" s="11"/>
      <c r="O705" s="11"/>
      <c r="P705" s="11"/>
      <c r="Q705" s="11"/>
      <c r="R705" s="11"/>
      <c r="S705" s="11"/>
      <c r="T705" s="11"/>
      <c r="U705" s="11"/>
      <c r="V705" s="11"/>
      <c r="W705" s="11"/>
      <c r="X705" s="11"/>
      <c r="Y705" s="11"/>
    </row>
    <row r="706" spans="7:25" x14ac:dyDescent="0.2">
      <c r="G706" s="42"/>
      <c r="H706" s="134"/>
      <c r="I706" s="134"/>
      <c r="J706" s="134"/>
      <c r="K706" s="42"/>
      <c r="L706" s="42"/>
      <c r="M706" s="11"/>
      <c r="N706" s="11"/>
      <c r="O706" s="11"/>
      <c r="P706" s="11"/>
      <c r="Q706" s="11"/>
      <c r="R706" s="11"/>
      <c r="S706" s="11"/>
      <c r="T706" s="11"/>
      <c r="U706" s="11"/>
      <c r="V706" s="11"/>
      <c r="W706" s="11"/>
      <c r="X706" s="11"/>
      <c r="Y706" s="11"/>
    </row>
    <row r="707" spans="7:25" x14ac:dyDescent="0.2">
      <c r="G707" s="42"/>
      <c r="H707" s="134"/>
      <c r="I707" s="134"/>
      <c r="J707" s="134"/>
      <c r="K707" s="42"/>
      <c r="L707" s="42"/>
      <c r="M707" s="11"/>
      <c r="N707" s="11"/>
      <c r="O707" s="11"/>
      <c r="P707" s="11"/>
      <c r="Q707" s="11"/>
      <c r="R707" s="11"/>
      <c r="S707" s="11"/>
      <c r="T707" s="11"/>
      <c r="U707" s="11"/>
      <c r="V707" s="11"/>
      <c r="W707" s="11"/>
      <c r="X707" s="11"/>
      <c r="Y707" s="11"/>
    </row>
    <row r="708" spans="7:25" x14ac:dyDescent="0.2">
      <c r="G708" s="42"/>
      <c r="H708" s="134"/>
      <c r="I708" s="134"/>
      <c r="J708" s="134"/>
      <c r="K708" s="42"/>
      <c r="L708" s="42"/>
      <c r="M708" s="11"/>
      <c r="N708" s="11"/>
      <c r="O708" s="11"/>
      <c r="P708" s="11"/>
      <c r="Q708" s="11"/>
      <c r="R708" s="11"/>
      <c r="S708" s="11"/>
      <c r="T708" s="11"/>
      <c r="U708" s="11"/>
      <c r="V708" s="11"/>
      <c r="W708" s="11"/>
      <c r="X708" s="11"/>
      <c r="Y708" s="11"/>
    </row>
    <row r="709" spans="7:25" x14ac:dyDescent="0.2">
      <c r="G709" s="42"/>
      <c r="H709" s="134"/>
      <c r="I709" s="134"/>
      <c r="J709" s="134"/>
      <c r="K709" s="42"/>
      <c r="L709" s="42"/>
      <c r="M709" s="11"/>
      <c r="N709" s="11"/>
      <c r="O709" s="11"/>
      <c r="P709" s="11"/>
      <c r="Q709" s="11"/>
      <c r="R709" s="11"/>
      <c r="S709" s="11"/>
      <c r="T709" s="11"/>
      <c r="U709" s="11"/>
      <c r="V709" s="11"/>
      <c r="W709" s="11"/>
      <c r="X709" s="11"/>
      <c r="Y709" s="11"/>
    </row>
    <row r="710" spans="7:25" x14ac:dyDescent="0.2">
      <c r="G710" s="42"/>
      <c r="H710" s="134"/>
      <c r="I710" s="134"/>
      <c r="J710" s="134"/>
      <c r="K710" s="42"/>
      <c r="L710" s="42"/>
      <c r="M710" s="11"/>
      <c r="N710" s="11"/>
      <c r="O710" s="11"/>
      <c r="P710" s="11"/>
      <c r="Q710" s="11"/>
      <c r="R710" s="11"/>
      <c r="S710" s="11"/>
      <c r="T710" s="11"/>
      <c r="U710" s="11"/>
      <c r="V710" s="11"/>
      <c r="W710" s="11"/>
      <c r="X710" s="11"/>
      <c r="Y710" s="11"/>
    </row>
    <row r="711" spans="7:25" x14ac:dyDescent="0.2">
      <c r="G711" s="42"/>
      <c r="H711" s="134"/>
      <c r="I711" s="134"/>
      <c r="J711" s="134"/>
      <c r="K711" s="42"/>
      <c r="L711" s="42"/>
      <c r="M711" s="11"/>
      <c r="N711" s="11"/>
      <c r="O711" s="11"/>
      <c r="P711" s="11"/>
      <c r="Q711" s="11"/>
      <c r="R711" s="11"/>
      <c r="S711" s="11"/>
      <c r="T711" s="11"/>
      <c r="U711" s="11"/>
      <c r="V711" s="11"/>
      <c r="W711" s="11"/>
      <c r="X711" s="11"/>
      <c r="Y711" s="11"/>
    </row>
    <row r="712" spans="7:25" x14ac:dyDescent="0.2">
      <c r="G712" s="42"/>
      <c r="H712" s="134"/>
      <c r="I712" s="134"/>
      <c r="J712" s="134"/>
      <c r="K712" s="42"/>
      <c r="L712" s="42"/>
      <c r="M712" s="11"/>
      <c r="N712" s="11"/>
      <c r="O712" s="11"/>
      <c r="P712" s="11"/>
      <c r="Q712" s="11"/>
      <c r="R712" s="11"/>
      <c r="S712" s="11"/>
      <c r="T712" s="11"/>
      <c r="U712" s="11"/>
      <c r="V712" s="11"/>
      <c r="W712" s="11"/>
      <c r="X712" s="11"/>
      <c r="Y712" s="11"/>
    </row>
    <row r="713" spans="7:25" x14ac:dyDescent="0.2">
      <c r="G713" s="42"/>
      <c r="H713" s="134"/>
      <c r="I713" s="134"/>
      <c r="J713" s="134"/>
      <c r="K713" s="42"/>
      <c r="L713" s="42"/>
      <c r="M713" s="11"/>
      <c r="N713" s="11"/>
      <c r="O713" s="11"/>
      <c r="P713" s="11"/>
      <c r="Q713" s="11"/>
      <c r="R713" s="11"/>
      <c r="S713" s="11"/>
      <c r="T713" s="11"/>
      <c r="U713" s="11"/>
      <c r="V713" s="11"/>
      <c r="W713" s="11"/>
      <c r="X713" s="11"/>
      <c r="Y713" s="11"/>
    </row>
    <row r="714" spans="7:25" x14ac:dyDescent="0.2">
      <c r="G714" s="42"/>
      <c r="H714" s="134"/>
      <c r="I714" s="134"/>
      <c r="J714" s="134"/>
      <c r="K714" s="42"/>
      <c r="L714" s="42"/>
      <c r="M714" s="11"/>
      <c r="N714" s="11"/>
      <c r="O714" s="11"/>
      <c r="P714" s="11"/>
      <c r="Q714" s="11"/>
      <c r="R714" s="11"/>
      <c r="S714" s="11"/>
      <c r="T714" s="11"/>
      <c r="U714" s="11"/>
      <c r="V714" s="11"/>
      <c r="W714" s="11"/>
      <c r="X714" s="11"/>
      <c r="Y714" s="11"/>
    </row>
    <row r="715" spans="7:25" x14ac:dyDescent="0.2">
      <c r="G715" s="42"/>
      <c r="H715" s="134"/>
      <c r="I715" s="134"/>
      <c r="J715" s="134"/>
      <c r="K715" s="42"/>
      <c r="L715" s="42"/>
      <c r="M715" s="11"/>
      <c r="N715" s="11"/>
      <c r="O715" s="11"/>
      <c r="P715" s="11"/>
      <c r="Q715" s="11"/>
      <c r="R715" s="11"/>
      <c r="S715" s="11"/>
      <c r="T715" s="11"/>
      <c r="U715" s="11"/>
      <c r="V715" s="11"/>
      <c r="W715" s="11"/>
      <c r="X715" s="11"/>
      <c r="Y715" s="11"/>
    </row>
    <row r="716" spans="7:25" x14ac:dyDescent="0.2">
      <c r="G716" s="42"/>
      <c r="H716" s="134"/>
      <c r="I716" s="134"/>
      <c r="J716" s="134"/>
      <c r="K716" s="42"/>
      <c r="L716" s="42"/>
      <c r="M716" s="11"/>
      <c r="N716" s="11"/>
      <c r="O716" s="11"/>
      <c r="P716" s="11"/>
      <c r="Q716" s="11"/>
      <c r="R716" s="11"/>
      <c r="S716" s="11"/>
      <c r="T716" s="11"/>
      <c r="U716" s="11"/>
      <c r="V716" s="11"/>
      <c r="W716" s="11"/>
      <c r="X716" s="11"/>
      <c r="Y716" s="11"/>
    </row>
    <row r="717" spans="7:25" x14ac:dyDescent="0.2">
      <c r="G717" s="42"/>
      <c r="H717" s="134"/>
      <c r="I717" s="134"/>
      <c r="J717" s="134"/>
      <c r="K717" s="42"/>
      <c r="L717" s="42"/>
      <c r="M717" s="11"/>
      <c r="N717" s="11"/>
      <c r="O717" s="11"/>
      <c r="P717" s="11"/>
      <c r="Q717" s="11"/>
      <c r="R717" s="11"/>
      <c r="S717" s="11"/>
      <c r="T717" s="11"/>
      <c r="U717" s="11"/>
      <c r="V717" s="11"/>
      <c r="W717" s="11"/>
      <c r="X717" s="11"/>
      <c r="Y717" s="11"/>
    </row>
    <row r="718" spans="7:25" x14ac:dyDescent="0.2">
      <c r="G718" s="42"/>
      <c r="H718" s="134"/>
      <c r="I718" s="134"/>
      <c r="J718" s="134"/>
      <c r="K718" s="42"/>
      <c r="L718" s="42"/>
      <c r="M718" s="11"/>
      <c r="N718" s="11"/>
      <c r="O718" s="11"/>
      <c r="P718" s="11"/>
      <c r="Q718" s="11"/>
      <c r="R718" s="11"/>
      <c r="S718" s="11"/>
      <c r="T718" s="11"/>
      <c r="U718" s="11"/>
      <c r="V718" s="11"/>
      <c r="W718" s="11"/>
      <c r="X718" s="11"/>
      <c r="Y718" s="11"/>
    </row>
    <row r="719" spans="7:25" x14ac:dyDescent="0.2">
      <c r="G719" s="42"/>
      <c r="H719" s="134"/>
      <c r="I719" s="134"/>
      <c r="J719" s="134"/>
      <c r="K719" s="42"/>
      <c r="L719" s="42"/>
      <c r="M719" s="11"/>
      <c r="N719" s="11"/>
      <c r="O719" s="11"/>
      <c r="P719" s="11"/>
      <c r="Q719" s="11"/>
      <c r="R719" s="11"/>
      <c r="S719" s="11"/>
      <c r="T719" s="11"/>
      <c r="U719" s="11"/>
      <c r="V719" s="11"/>
      <c r="W719" s="11"/>
      <c r="X719" s="11"/>
      <c r="Y719" s="11"/>
    </row>
    <row r="720" spans="7:25" x14ac:dyDescent="0.2">
      <c r="G720" s="42"/>
      <c r="H720" s="134"/>
      <c r="I720" s="134"/>
      <c r="J720" s="134"/>
      <c r="K720" s="42"/>
      <c r="L720" s="42"/>
      <c r="M720" s="11"/>
      <c r="N720" s="11"/>
      <c r="O720" s="11"/>
      <c r="P720" s="11"/>
      <c r="Q720" s="11"/>
      <c r="R720" s="11"/>
      <c r="S720" s="11"/>
      <c r="T720" s="11"/>
      <c r="U720" s="11"/>
      <c r="V720" s="11"/>
      <c r="W720" s="11"/>
      <c r="X720" s="11"/>
      <c r="Y720" s="11"/>
    </row>
    <row r="721" spans="7:25" x14ac:dyDescent="0.2">
      <c r="G721" s="42"/>
      <c r="H721" s="134"/>
      <c r="I721" s="134"/>
      <c r="J721" s="134"/>
      <c r="K721" s="42"/>
      <c r="L721" s="42"/>
      <c r="M721" s="11"/>
      <c r="N721" s="11"/>
      <c r="O721" s="11"/>
      <c r="P721" s="11"/>
      <c r="Q721" s="11"/>
      <c r="R721" s="11"/>
      <c r="S721" s="11"/>
      <c r="T721" s="11"/>
      <c r="U721" s="11"/>
      <c r="V721" s="11"/>
      <c r="W721" s="11"/>
      <c r="X721" s="11"/>
      <c r="Y721" s="11"/>
    </row>
    <row r="722" spans="7:25" x14ac:dyDescent="0.2">
      <c r="G722" s="42"/>
      <c r="H722" s="134"/>
      <c r="I722" s="134"/>
      <c r="J722" s="134"/>
      <c r="K722" s="42"/>
      <c r="L722" s="42"/>
      <c r="M722" s="11"/>
      <c r="N722" s="11"/>
      <c r="O722" s="11"/>
      <c r="P722" s="11"/>
      <c r="Q722" s="11"/>
      <c r="R722" s="11"/>
      <c r="S722" s="11"/>
      <c r="T722" s="11"/>
      <c r="U722" s="11"/>
      <c r="V722" s="11"/>
      <c r="W722" s="11"/>
      <c r="X722" s="11"/>
      <c r="Y722" s="11"/>
    </row>
    <row r="723" spans="7:25" x14ac:dyDescent="0.2">
      <c r="G723" s="42"/>
      <c r="H723" s="134"/>
      <c r="I723" s="134"/>
      <c r="J723" s="134"/>
      <c r="K723" s="42"/>
      <c r="L723" s="42"/>
      <c r="M723" s="11"/>
      <c r="N723" s="11"/>
      <c r="O723" s="11"/>
      <c r="P723" s="11"/>
      <c r="Q723" s="11"/>
      <c r="R723" s="11"/>
      <c r="S723" s="11"/>
      <c r="T723" s="11"/>
      <c r="U723" s="11"/>
      <c r="V723" s="11"/>
      <c r="W723" s="11"/>
      <c r="X723" s="11"/>
      <c r="Y723" s="11"/>
    </row>
    <row r="724" spans="7:25" x14ac:dyDescent="0.2">
      <c r="G724" s="42"/>
      <c r="H724" s="134"/>
      <c r="I724" s="134"/>
      <c r="J724" s="134"/>
      <c r="K724" s="42"/>
      <c r="L724" s="42"/>
      <c r="M724" s="11"/>
      <c r="N724" s="11"/>
      <c r="O724" s="11"/>
      <c r="P724" s="11"/>
      <c r="Q724" s="11"/>
      <c r="R724" s="11"/>
      <c r="S724" s="11"/>
      <c r="T724" s="11"/>
      <c r="U724" s="11"/>
      <c r="V724" s="11"/>
      <c r="W724" s="11"/>
      <c r="X724" s="11"/>
      <c r="Y724" s="11"/>
    </row>
    <row r="725" spans="7:25" x14ac:dyDescent="0.2">
      <c r="G725" s="42"/>
      <c r="H725" s="134"/>
      <c r="I725" s="134"/>
      <c r="J725" s="134"/>
      <c r="K725" s="42"/>
      <c r="L725" s="42"/>
      <c r="M725" s="11"/>
      <c r="N725" s="11"/>
      <c r="O725" s="11"/>
      <c r="P725" s="11"/>
      <c r="Q725" s="11"/>
      <c r="R725" s="11"/>
      <c r="S725" s="11"/>
      <c r="T725" s="11"/>
      <c r="U725" s="11"/>
      <c r="V725" s="11"/>
      <c r="W725" s="11"/>
      <c r="X725" s="11"/>
      <c r="Y725" s="11"/>
    </row>
    <row r="726" spans="7:25" x14ac:dyDescent="0.2">
      <c r="G726" s="42"/>
      <c r="H726" s="134"/>
      <c r="I726" s="134"/>
      <c r="J726" s="134"/>
      <c r="K726" s="42"/>
      <c r="L726" s="42"/>
      <c r="M726" s="11"/>
      <c r="N726" s="11"/>
      <c r="O726" s="11"/>
      <c r="P726" s="11"/>
      <c r="Q726" s="11"/>
      <c r="R726" s="11"/>
      <c r="S726" s="11"/>
      <c r="T726" s="11"/>
      <c r="U726" s="11"/>
      <c r="V726" s="11"/>
      <c r="W726" s="11"/>
      <c r="X726" s="11"/>
      <c r="Y726" s="11"/>
    </row>
    <row r="727" spans="7:25" x14ac:dyDescent="0.2">
      <c r="G727" s="42"/>
      <c r="H727" s="134"/>
      <c r="I727" s="134"/>
      <c r="J727" s="134"/>
      <c r="K727" s="42"/>
      <c r="L727" s="42"/>
      <c r="M727" s="11"/>
      <c r="N727" s="11"/>
      <c r="O727" s="11"/>
      <c r="P727" s="11"/>
      <c r="Q727" s="11"/>
      <c r="R727" s="11"/>
      <c r="S727" s="11"/>
      <c r="T727" s="11"/>
      <c r="U727" s="11"/>
      <c r="V727" s="11"/>
      <c r="W727" s="11"/>
      <c r="X727" s="11"/>
      <c r="Y727" s="11"/>
    </row>
    <row r="728" spans="7:25" x14ac:dyDescent="0.2">
      <c r="G728" s="42"/>
      <c r="H728" s="134"/>
      <c r="I728" s="134"/>
      <c r="J728" s="134"/>
      <c r="K728" s="42"/>
      <c r="L728" s="42"/>
      <c r="M728" s="11"/>
      <c r="N728" s="11"/>
      <c r="O728" s="11"/>
      <c r="P728" s="11"/>
      <c r="Q728" s="11"/>
      <c r="R728" s="11"/>
      <c r="S728" s="11"/>
      <c r="T728" s="11"/>
      <c r="U728" s="11"/>
      <c r="V728" s="11"/>
      <c r="W728" s="11"/>
      <c r="X728" s="11"/>
      <c r="Y728" s="11"/>
    </row>
    <row r="729" spans="7:25" x14ac:dyDescent="0.2">
      <c r="G729" s="42"/>
      <c r="H729" s="134"/>
      <c r="I729" s="134"/>
      <c r="J729" s="134"/>
      <c r="K729" s="42"/>
      <c r="L729" s="42"/>
      <c r="M729" s="11"/>
      <c r="N729" s="11"/>
      <c r="O729" s="11"/>
      <c r="P729" s="11"/>
      <c r="Q729" s="11"/>
      <c r="R729" s="11"/>
      <c r="S729" s="11"/>
      <c r="T729" s="11"/>
      <c r="U729" s="11"/>
      <c r="V729" s="11"/>
      <c r="W729" s="11"/>
      <c r="X729" s="11"/>
      <c r="Y729" s="11"/>
    </row>
    <row r="730" spans="7:25" x14ac:dyDescent="0.2">
      <c r="G730" s="42"/>
      <c r="H730" s="134"/>
      <c r="I730" s="134"/>
      <c r="J730" s="134"/>
      <c r="K730" s="42"/>
      <c r="L730" s="42"/>
      <c r="M730" s="11"/>
      <c r="N730" s="11"/>
      <c r="O730" s="11"/>
      <c r="P730" s="11"/>
      <c r="Q730" s="11"/>
      <c r="R730" s="11"/>
      <c r="S730" s="11"/>
      <c r="T730" s="11"/>
      <c r="U730" s="11"/>
      <c r="V730" s="11"/>
      <c r="W730" s="11"/>
      <c r="X730" s="11"/>
      <c r="Y730" s="11"/>
    </row>
    <row r="731" spans="7:25" x14ac:dyDescent="0.2">
      <c r="G731" s="42"/>
      <c r="H731" s="134"/>
      <c r="I731" s="134"/>
      <c r="J731" s="134"/>
      <c r="K731" s="42"/>
      <c r="L731" s="42"/>
      <c r="M731" s="11"/>
      <c r="N731" s="11"/>
      <c r="O731" s="11"/>
      <c r="P731" s="11"/>
      <c r="Q731" s="11"/>
      <c r="R731" s="11"/>
      <c r="S731" s="11"/>
      <c r="T731" s="11"/>
      <c r="U731" s="11"/>
      <c r="V731" s="11"/>
      <c r="W731" s="11"/>
      <c r="X731" s="11"/>
      <c r="Y731" s="11"/>
    </row>
    <row r="732" spans="7:25" x14ac:dyDescent="0.2">
      <c r="G732" s="42"/>
      <c r="H732" s="134"/>
      <c r="I732" s="134"/>
      <c r="J732" s="134"/>
      <c r="K732" s="42"/>
      <c r="L732" s="42"/>
      <c r="M732" s="11"/>
      <c r="N732" s="11"/>
      <c r="O732" s="11"/>
      <c r="P732" s="11"/>
      <c r="Q732" s="11"/>
      <c r="R732" s="11"/>
      <c r="S732" s="11"/>
      <c r="T732" s="11"/>
      <c r="U732" s="11"/>
      <c r="V732" s="11"/>
      <c r="W732" s="11"/>
      <c r="X732" s="11"/>
      <c r="Y732" s="11"/>
    </row>
    <row r="733" spans="7:25" x14ac:dyDescent="0.2">
      <c r="G733" s="42"/>
      <c r="H733" s="134"/>
      <c r="I733" s="134"/>
      <c r="J733" s="134"/>
      <c r="K733" s="42"/>
      <c r="L733" s="42"/>
      <c r="M733" s="11"/>
      <c r="N733" s="11"/>
      <c r="O733" s="11"/>
      <c r="P733" s="11"/>
      <c r="Q733" s="11"/>
      <c r="R733" s="11"/>
      <c r="S733" s="11"/>
      <c r="T733" s="11"/>
      <c r="U733" s="11"/>
      <c r="V733" s="11"/>
      <c r="W733" s="11"/>
      <c r="X733" s="11"/>
      <c r="Y733" s="11"/>
    </row>
    <row r="734" spans="7:25" x14ac:dyDescent="0.2">
      <c r="G734" s="42"/>
      <c r="H734" s="134"/>
      <c r="I734" s="134"/>
      <c r="J734" s="134"/>
      <c r="K734" s="42"/>
      <c r="L734" s="42"/>
      <c r="M734" s="11"/>
      <c r="N734" s="11"/>
      <c r="O734" s="11"/>
      <c r="P734" s="11"/>
      <c r="Q734" s="11"/>
      <c r="R734" s="11"/>
      <c r="S734" s="11"/>
      <c r="T734" s="11"/>
      <c r="U734" s="11"/>
      <c r="V734" s="11"/>
      <c r="W734" s="11"/>
      <c r="X734" s="11"/>
      <c r="Y734" s="11"/>
    </row>
    <row r="735" spans="7:25" x14ac:dyDescent="0.2">
      <c r="G735" s="42"/>
      <c r="H735" s="134"/>
      <c r="I735" s="134"/>
      <c r="J735" s="134"/>
      <c r="K735" s="42"/>
      <c r="L735" s="42"/>
      <c r="M735" s="11"/>
      <c r="N735" s="11"/>
      <c r="O735" s="11"/>
      <c r="P735" s="11"/>
      <c r="Q735" s="11"/>
      <c r="R735" s="11"/>
      <c r="S735" s="11"/>
      <c r="T735" s="11"/>
      <c r="U735" s="11"/>
      <c r="V735" s="11"/>
      <c r="W735" s="11"/>
      <c r="X735" s="11"/>
      <c r="Y735" s="11"/>
    </row>
    <row r="736" spans="7:25" x14ac:dyDescent="0.2">
      <c r="G736" s="42"/>
      <c r="H736" s="134"/>
      <c r="I736" s="134"/>
      <c r="J736" s="134"/>
      <c r="K736" s="42"/>
      <c r="L736" s="42"/>
      <c r="M736" s="11"/>
      <c r="N736" s="11"/>
      <c r="O736" s="11"/>
      <c r="P736" s="11"/>
      <c r="Q736" s="11"/>
      <c r="R736" s="11"/>
      <c r="S736" s="11"/>
      <c r="T736" s="11"/>
      <c r="U736" s="11"/>
      <c r="V736" s="11"/>
      <c r="W736" s="11"/>
      <c r="X736" s="11"/>
      <c r="Y736" s="11"/>
    </row>
    <row r="737" spans="7:25" x14ac:dyDescent="0.2">
      <c r="G737" s="42"/>
      <c r="H737" s="134"/>
      <c r="I737" s="134"/>
      <c r="J737" s="134"/>
      <c r="K737" s="42"/>
      <c r="L737" s="42"/>
      <c r="M737" s="11"/>
      <c r="N737" s="11"/>
      <c r="O737" s="11"/>
      <c r="P737" s="11"/>
      <c r="Q737" s="11"/>
      <c r="R737" s="11"/>
      <c r="S737" s="11"/>
      <c r="T737" s="11"/>
      <c r="U737" s="11"/>
      <c r="V737" s="11"/>
      <c r="W737" s="11"/>
      <c r="X737" s="11"/>
      <c r="Y737" s="11"/>
    </row>
    <row r="738" spans="7:25" x14ac:dyDescent="0.2">
      <c r="G738" s="42"/>
      <c r="H738" s="134"/>
      <c r="I738" s="134"/>
      <c r="J738" s="134"/>
      <c r="K738" s="42"/>
      <c r="L738" s="42"/>
      <c r="M738" s="11"/>
      <c r="N738" s="11"/>
      <c r="O738" s="11"/>
      <c r="P738" s="11"/>
      <c r="Q738" s="11"/>
      <c r="R738" s="11"/>
      <c r="S738" s="11"/>
      <c r="T738" s="11"/>
      <c r="U738" s="11"/>
      <c r="V738" s="11"/>
      <c r="W738" s="11"/>
      <c r="X738" s="11"/>
      <c r="Y738" s="11"/>
    </row>
    <row r="739" spans="7:25" x14ac:dyDescent="0.2">
      <c r="G739" s="42"/>
      <c r="H739" s="134"/>
      <c r="I739" s="134"/>
      <c r="J739" s="134"/>
      <c r="K739" s="42"/>
      <c r="L739" s="42"/>
      <c r="M739" s="11"/>
      <c r="N739" s="11"/>
      <c r="O739" s="11"/>
      <c r="P739" s="11"/>
      <c r="Q739" s="11"/>
      <c r="R739" s="11"/>
      <c r="S739" s="11"/>
      <c r="T739" s="11"/>
      <c r="U739" s="11"/>
      <c r="V739" s="11"/>
      <c r="W739" s="11"/>
      <c r="X739" s="11"/>
      <c r="Y739" s="11"/>
    </row>
    <row r="740" spans="7:25" x14ac:dyDescent="0.2">
      <c r="G740" s="42"/>
      <c r="H740" s="134"/>
      <c r="I740" s="134"/>
      <c r="J740" s="134"/>
      <c r="K740" s="42"/>
      <c r="L740" s="42"/>
      <c r="M740" s="11"/>
      <c r="N740" s="11"/>
      <c r="O740" s="11"/>
      <c r="P740" s="11"/>
      <c r="Q740" s="11"/>
      <c r="R740" s="11"/>
      <c r="S740" s="11"/>
      <c r="T740" s="11"/>
      <c r="U740" s="11"/>
      <c r="V740" s="11"/>
      <c r="W740" s="11"/>
      <c r="X740" s="11"/>
      <c r="Y740" s="11"/>
    </row>
    <row r="741" spans="7:25" x14ac:dyDescent="0.2">
      <c r="G741" s="42"/>
      <c r="H741" s="134"/>
      <c r="I741" s="134"/>
      <c r="J741" s="134"/>
      <c r="K741" s="42"/>
      <c r="L741" s="42"/>
      <c r="M741" s="11"/>
      <c r="N741" s="11"/>
      <c r="O741" s="11"/>
      <c r="P741" s="11"/>
      <c r="Q741" s="11"/>
      <c r="R741" s="11"/>
      <c r="S741" s="11"/>
      <c r="T741" s="11"/>
      <c r="U741" s="11"/>
      <c r="V741" s="11"/>
      <c r="W741" s="11"/>
      <c r="X741" s="11"/>
      <c r="Y741" s="11"/>
    </row>
    <row r="742" spans="7:25" x14ac:dyDescent="0.2">
      <c r="G742" s="42"/>
      <c r="H742" s="134"/>
      <c r="I742" s="134"/>
      <c r="J742" s="134"/>
      <c r="K742" s="42"/>
      <c r="L742" s="42"/>
      <c r="M742" s="11"/>
      <c r="N742" s="11"/>
      <c r="O742" s="11"/>
      <c r="P742" s="11"/>
      <c r="Q742" s="11"/>
      <c r="R742" s="11"/>
      <c r="S742" s="11"/>
      <c r="T742" s="11"/>
      <c r="U742" s="11"/>
      <c r="V742" s="11"/>
      <c r="W742" s="11"/>
      <c r="X742" s="11"/>
      <c r="Y742" s="11"/>
    </row>
    <row r="743" spans="7:25" x14ac:dyDescent="0.2">
      <c r="G743" s="42"/>
      <c r="H743" s="134"/>
      <c r="I743" s="134"/>
      <c r="J743" s="134"/>
      <c r="K743" s="42"/>
      <c r="L743" s="42"/>
      <c r="M743" s="11"/>
      <c r="N743" s="11"/>
      <c r="O743" s="11"/>
      <c r="P743" s="11"/>
      <c r="Q743" s="11"/>
      <c r="R743" s="11"/>
      <c r="S743" s="11"/>
      <c r="T743" s="11"/>
      <c r="U743" s="11"/>
      <c r="V743" s="11"/>
      <c r="W743" s="11"/>
      <c r="X743" s="11"/>
      <c r="Y743" s="11"/>
    </row>
    <row r="744" spans="7:25" x14ac:dyDescent="0.2">
      <c r="G744" s="42"/>
      <c r="H744" s="134"/>
      <c r="I744" s="134"/>
      <c r="J744" s="134"/>
      <c r="K744" s="42"/>
      <c r="L744" s="42"/>
      <c r="M744" s="11"/>
      <c r="N744" s="11"/>
      <c r="O744" s="11"/>
      <c r="P744" s="11"/>
      <c r="Q744" s="11"/>
      <c r="R744" s="11"/>
      <c r="S744" s="11"/>
      <c r="T744" s="11"/>
      <c r="U744" s="11"/>
      <c r="V744" s="11"/>
      <c r="W744" s="11"/>
      <c r="X744" s="11"/>
      <c r="Y744" s="11"/>
    </row>
    <row r="745" spans="7:25" x14ac:dyDescent="0.2">
      <c r="G745" s="42"/>
      <c r="H745" s="134"/>
      <c r="I745" s="134"/>
      <c r="J745" s="134"/>
      <c r="K745" s="42"/>
      <c r="L745" s="42"/>
      <c r="M745" s="11"/>
      <c r="N745" s="11"/>
      <c r="O745" s="11"/>
      <c r="P745" s="11"/>
      <c r="Q745" s="11"/>
      <c r="R745" s="11"/>
      <c r="S745" s="11"/>
      <c r="T745" s="11"/>
      <c r="U745" s="11"/>
      <c r="V745" s="11"/>
      <c r="W745" s="11"/>
      <c r="X745" s="11"/>
      <c r="Y745" s="11"/>
    </row>
    <row r="746" spans="7:25" x14ac:dyDescent="0.2">
      <c r="G746" s="42"/>
      <c r="H746" s="134"/>
      <c r="I746" s="134"/>
      <c r="J746" s="134"/>
      <c r="K746" s="42"/>
      <c r="L746" s="42"/>
      <c r="M746" s="11"/>
      <c r="N746" s="11"/>
      <c r="O746" s="11"/>
      <c r="P746" s="11"/>
      <c r="Q746" s="11"/>
      <c r="R746" s="11"/>
      <c r="S746" s="11"/>
      <c r="T746" s="11"/>
      <c r="U746" s="11"/>
      <c r="V746" s="11"/>
      <c r="W746" s="11"/>
      <c r="X746" s="11"/>
      <c r="Y746" s="11"/>
    </row>
    <row r="747" spans="7:25" x14ac:dyDescent="0.2">
      <c r="G747" s="42"/>
      <c r="H747" s="134"/>
      <c r="I747" s="134"/>
      <c r="J747" s="134"/>
      <c r="K747" s="42"/>
      <c r="L747" s="42"/>
      <c r="M747" s="11"/>
      <c r="N747" s="11"/>
      <c r="O747" s="11"/>
      <c r="P747" s="11"/>
      <c r="Q747" s="11"/>
      <c r="R747" s="11"/>
      <c r="S747" s="11"/>
      <c r="T747" s="11"/>
      <c r="U747" s="11"/>
      <c r="V747" s="11"/>
      <c r="W747" s="11"/>
      <c r="X747" s="11"/>
      <c r="Y747" s="11"/>
    </row>
    <row r="748" spans="7:25" x14ac:dyDescent="0.2">
      <c r="G748" s="42"/>
      <c r="H748" s="134"/>
      <c r="I748" s="134"/>
      <c r="J748" s="134"/>
      <c r="K748" s="42"/>
      <c r="L748" s="42"/>
      <c r="M748" s="11"/>
      <c r="N748" s="11"/>
      <c r="O748" s="11"/>
      <c r="P748" s="11"/>
      <c r="Q748" s="11"/>
      <c r="R748" s="11"/>
      <c r="S748" s="11"/>
      <c r="T748" s="11"/>
      <c r="U748" s="11"/>
      <c r="V748" s="11"/>
      <c r="W748" s="11"/>
      <c r="X748" s="11"/>
      <c r="Y748" s="11"/>
    </row>
    <row r="749" spans="7:25" x14ac:dyDescent="0.2">
      <c r="G749" s="42"/>
      <c r="H749" s="134"/>
      <c r="I749" s="134"/>
      <c r="J749" s="134"/>
      <c r="K749" s="42"/>
      <c r="L749" s="42"/>
      <c r="M749" s="11"/>
      <c r="N749" s="11"/>
      <c r="O749" s="11"/>
      <c r="P749" s="11"/>
      <c r="Q749" s="11"/>
      <c r="R749" s="11"/>
      <c r="S749" s="11"/>
      <c r="T749" s="11"/>
      <c r="U749" s="11"/>
      <c r="V749" s="11"/>
      <c r="W749" s="11"/>
      <c r="X749" s="11"/>
      <c r="Y749" s="11"/>
    </row>
    <row r="750" spans="7:25" x14ac:dyDescent="0.2">
      <c r="G750" s="42"/>
      <c r="H750" s="134"/>
      <c r="I750" s="134"/>
      <c r="J750" s="134"/>
      <c r="K750" s="42"/>
      <c r="L750" s="42"/>
      <c r="M750" s="11"/>
      <c r="N750" s="11"/>
      <c r="O750" s="11"/>
      <c r="P750" s="11"/>
      <c r="Q750" s="11"/>
      <c r="R750" s="11"/>
      <c r="S750" s="11"/>
      <c r="T750" s="11"/>
      <c r="U750" s="11"/>
      <c r="V750" s="11"/>
      <c r="W750" s="11"/>
      <c r="X750" s="11"/>
      <c r="Y750" s="11"/>
    </row>
    <row r="751" spans="7:25" x14ac:dyDescent="0.2">
      <c r="G751" s="42"/>
      <c r="H751" s="134"/>
      <c r="I751" s="134"/>
      <c r="J751" s="134"/>
      <c r="K751" s="42"/>
      <c r="L751" s="42"/>
      <c r="M751" s="11"/>
      <c r="N751" s="11"/>
      <c r="O751" s="11"/>
      <c r="P751" s="11"/>
      <c r="Q751" s="11"/>
      <c r="R751" s="11"/>
      <c r="S751" s="11"/>
      <c r="T751" s="11"/>
      <c r="U751" s="11"/>
      <c r="V751" s="11"/>
      <c r="W751" s="11"/>
      <c r="X751" s="11"/>
      <c r="Y751" s="11"/>
    </row>
    <row r="752" spans="7:25" x14ac:dyDescent="0.2">
      <c r="G752" s="42"/>
      <c r="H752" s="134"/>
      <c r="I752" s="134"/>
      <c r="J752" s="134"/>
      <c r="K752" s="42"/>
      <c r="L752" s="42"/>
      <c r="M752" s="11"/>
      <c r="N752" s="11"/>
      <c r="O752" s="11"/>
      <c r="P752" s="11"/>
      <c r="Q752" s="11"/>
      <c r="R752" s="11"/>
      <c r="S752" s="11"/>
      <c r="T752" s="11"/>
      <c r="U752" s="11"/>
      <c r="V752" s="11"/>
      <c r="W752" s="11"/>
      <c r="X752" s="11"/>
      <c r="Y752" s="11"/>
    </row>
    <row r="753" spans="7:25" x14ac:dyDescent="0.2">
      <c r="G753" s="42"/>
      <c r="H753" s="134"/>
      <c r="I753" s="134"/>
      <c r="J753" s="134"/>
      <c r="K753" s="42"/>
      <c r="L753" s="42"/>
      <c r="M753" s="11"/>
      <c r="N753" s="11"/>
      <c r="O753" s="11"/>
      <c r="P753" s="11"/>
      <c r="Q753" s="11"/>
      <c r="R753" s="11"/>
      <c r="S753" s="11"/>
      <c r="T753" s="11"/>
      <c r="U753" s="11"/>
      <c r="V753" s="11"/>
      <c r="W753" s="11"/>
      <c r="X753" s="11"/>
      <c r="Y753" s="11"/>
    </row>
    <row r="754" spans="7:25" x14ac:dyDescent="0.2">
      <c r="G754" s="42"/>
      <c r="H754" s="134"/>
      <c r="I754" s="134"/>
      <c r="J754" s="134"/>
      <c r="K754" s="42"/>
      <c r="L754" s="42"/>
      <c r="M754" s="11"/>
      <c r="N754" s="11"/>
      <c r="O754" s="11"/>
      <c r="P754" s="11"/>
      <c r="Q754" s="11"/>
      <c r="R754" s="11"/>
      <c r="S754" s="11"/>
      <c r="T754" s="11"/>
      <c r="U754" s="11"/>
      <c r="V754" s="11"/>
      <c r="W754" s="11"/>
      <c r="X754" s="11"/>
      <c r="Y754" s="11"/>
    </row>
    <row r="755" spans="7:25" x14ac:dyDescent="0.2">
      <c r="G755" s="42"/>
      <c r="H755" s="134"/>
      <c r="I755" s="134"/>
      <c r="J755" s="134"/>
      <c r="K755" s="42"/>
      <c r="L755" s="42"/>
      <c r="M755" s="11"/>
      <c r="N755" s="11"/>
      <c r="O755" s="11"/>
      <c r="P755" s="11"/>
      <c r="Q755" s="11"/>
      <c r="R755" s="11"/>
      <c r="S755" s="11"/>
      <c r="T755" s="11"/>
      <c r="U755" s="11"/>
      <c r="V755" s="11"/>
      <c r="W755" s="11"/>
      <c r="X755" s="11"/>
      <c r="Y755" s="11"/>
    </row>
    <row r="756" spans="7:25" x14ac:dyDescent="0.2">
      <c r="G756" s="42"/>
      <c r="H756" s="134"/>
      <c r="I756" s="134"/>
      <c r="J756" s="134"/>
      <c r="K756" s="42"/>
      <c r="L756" s="42"/>
      <c r="M756" s="11"/>
      <c r="N756" s="11"/>
      <c r="O756" s="11"/>
      <c r="P756" s="11"/>
      <c r="Q756" s="11"/>
      <c r="R756" s="11"/>
      <c r="S756" s="11"/>
      <c r="T756" s="11"/>
      <c r="U756" s="11"/>
      <c r="V756" s="11"/>
      <c r="W756" s="11"/>
      <c r="X756" s="11"/>
      <c r="Y756" s="11"/>
    </row>
    <row r="757" spans="7:25" x14ac:dyDescent="0.2">
      <c r="G757" s="42"/>
      <c r="H757" s="134"/>
      <c r="I757" s="134"/>
      <c r="J757" s="134"/>
      <c r="K757" s="42"/>
      <c r="L757" s="42"/>
      <c r="M757" s="11"/>
      <c r="N757" s="11"/>
      <c r="O757" s="11"/>
      <c r="P757" s="11"/>
      <c r="Q757" s="11"/>
      <c r="R757" s="11"/>
      <c r="S757" s="11"/>
      <c r="T757" s="11"/>
      <c r="U757" s="11"/>
      <c r="V757" s="11"/>
      <c r="W757" s="11"/>
      <c r="X757" s="11"/>
      <c r="Y757" s="11"/>
    </row>
    <row r="758" spans="7:25" x14ac:dyDescent="0.2">
      <c r="G758" s="42"/>
      <c r="H758" s="134"/>
      <c r="I758" s="134"/>
      <c r="J758" s="134"/>
      <c r="K758" s="42"/>
      <c r="L758" s="42"/>
      <c r="M758" s="11"/>
      <c r="N758" s="11"/>
      <c r="O758" s="11"/>
      <c r="P758" s="11"/>
      <c r="Q758" s="11"/>
      <c r="R758" s="11"/>
      <c r="S758" s="11"/>
      <c r="T758" s="11"/>
      <c r="U758" s="11"/>
      <c r="V758" s="11"/>
      <c r="W758" s="11"/>
      <c r="X758" s="11"/>
      <c r="Y758" s="11"/>
    </row>
    <row r="759" spans="7:25" x14ac:dyDescent="0.2">
      <c r="G759" s="42"/>
      <c r="H759" s="134"/>
      <c r="I759" s="134"/>
      <c r="J759" s="134"/>
      <c r="K759" s="42"/>
      <c r="L759" s="42"/>
      <c r="M759" s="11"/>
      <c r="N759" s="11"/>
      <c r="O759" s="11"/>
      <c r="P759" s="11"/>
      <c r="Q759" s="11"/>
      <c r="R759" s="11"/>
      <c r="S759" s="11"/>
      <c r="T759" s="11"/>
      <c r="U759" s="11"/>
      <c r="V759" s="11"/>
      <c r="W759" s="11"/>
      <c r="X759" s="11"/>
      <c r="Y759" s="11"/>
    </row>
    <row r="760" spans="7:25" x14ac:dyDescent="0.2">
      <c r="G760" s="42"/>
      <c r="H760" s="134"/>
      <c r="I760" s="134"/>
      <c r="J760" s="134"/>
      <c r="K760" s="42"/>
      <c r="L760" s="42"/>
      <c r="M760" s="11"/>
      <c r="N760" s="11"/>
      <c r="O760" s="11"/>
      <c r="P760" s="11"/>
      <c r="Q760" s="11"/>
      <c r="R760" s="11"/>
      <c r="S760" s="11"/>
      <c r="T760" s="11"/>
      <c r="U760" s="11"/>
      <c r="V760" s="11"/>
      <c r="W760" s="11"/>
      <c r="X760" s="11"/>
      <c r="Y760" s="11"/>
    </row>
    <row r="761" spans="7:25" x14ac:dyDescent="0.2">
      <c r="G761" s="42"/>
      <c r="H761" s="134"/>
      <c r="I761" s="134"/>
      <c r="J761" s="134"/>
      <c r="K761" s="42"/>
      <c r="L761" s="42"/>
      <c r="M761" s="11"/>
      <c r="N761" s="11"/>
      <c r="O761" s="11"/>
      <c r="P761" s="11"/>
      <c r="Q761" s="11"/>
      <c r="R761" s="11"/>
      <c r="S761" s="11"/>
      <c r="T761" s="11"/>
      <c r="U761" s="11"/>
      <c r="V761" s="11"/>
      <c r="W761" s="11"/>
      <c r="X761" s="11"/>
      <c r="Y761" s="11"/>
    </row>
    <row r="762" spans="7:25" x14ac:dyDescent="0.2">
      <c r="G762" s="42"/>
      <c r="H762" s="134"/>
      <c r="I762" s="134"/>
      <c r="J762" s="134"/>
      <c r="K762" s="42"/>
      <c r="L762" s="42"/>
      <c r="M762" s="11"/>
      <c r="N762" s="11"/>
      <c r="O762" s="11"/>
      <c r="P762" s="11"/>
      <c r="Q762" s="11"/>
      <c r="R762" s="11"/>
      <c r="S762" s="11"/>
      <c r="T762" s="11"/>
      <c r="U762" s="11"/>
      <c r="V762" s="11"/>
      <c r="W762" s="11"/>
      <c r="X762" s="11"/>
      <c r="Y762" s="11"/>
    </row>
    <row r="763" spans="7:25" x14ac:dyDescent="0.2">
      <c r="G763" s="42"/>
      <c r="H763" s="134"/>
      <c r="I763" s="134"/>
      <c r="J763" s="134"/>
      <c r="K763" s="42"/>
      <c r="L763" s="42"/>
      <c r="M763" s="11"/>
      <c r="N763" s="11"/>
      <c r="O763" s="11"/>
      <c r="P763" s="11"/>
      <c r="Q763" s="11"/>
      <c r="R763" s="11"/>
      <c r="S763" s="11"/>
      <c r="T763" s="11"/>
      <c r="U763" s="11"/>
      <c r="V763" s="11"/>
      <c r="W763" s="11"/>
      <c r="X763" s="11"/>
      <c r="Y763" s="11"/>
    </row>
    <row r="764" spans="7:25" x14ac:dyDescent="0.2">
      <c r="G764" s="42"/>
      <c r="H764" s="134"/>
      <c r="I764" s="134"/>
      <c r="J764" s="134"/>
      <c r="K764" s="42"/>
      <c r="L764" s="42"/>
      <c r="M764" s="11"/>
      <c r="N764" s="11"/>
      <c r="O764" s="11"/>
      <c r="P764" s="11"/>
      <c r="Q764" s="11"/>
      <c r="R764" s="11"/>
      <c r="S764" s="11"/>
      <c r="T764" s="11"/>
      <c r="U764" s="11"/>
      <c r="V764" s="11"/>
      <c r="W764" s="11"/>
      <c r="X764" s="11"/>
      <c r="Y764" s="11"/>
    </row>
    <row r="765" spans="7:25" x14ac:dyDescent="0.2">
      <c r="G765" s="42"/>
      <c r="H765" s="134"/>
      <c r="I765" s="134"/>
      <c r="J765" s="134"/>
      <c r="K765" s="42"/>
      <c r="L765" s="42"/>
      <c r="M765" s="11"/>
      <c r="N765" s="11"/>
      <c r="O765" s="11"/>
      <c r="P765" s="11"/>
      <c r="Q765" s="11"/>
      <c r="R765" s="11"/>
      <c r="S765" s="11"/>
      <c r="T765" s="11"/>
      <c r="U765" s="11"/>
      <c r="V765" s="11"/>
      <c r="W765" s="11"/>
      <c r="X765" s="11"/>
      <c r="Y765" s="11"/>
    </row>
    <row r="766" spans="7:25" x14ac:dyDescent="0.2">
      <c r="G766" s="42"/>
      <c r="H766" s="134"/>
      <c r="I766" s="134"/>
      <c r="J766" s="134"/>
      <c r="K766" s="42"/>
      <c r="L766" s="42"/>
      <c r="M766" s="11"/>
      <c r="N766" s="11"/>
      <c r="O766" s="11"/>
      <c r="P766" s="11"/>
      <c r="Q766" s="11"/>
      <c r="R766" s="11"/>
      <c r="S766" s="11"/>
      <c r="T766" s="11"/>
      <c r="U766" s="11"/>
      <c r="V766" s="11"/>
      <c r="W766" s="11"/>
      <c r="X766" s="11"/>
      <c r="Y766" s="11"/>
    </row>
    <row r="767" spans="7:25" x14ac:dyDescent="0.2">
      <c r="G767" s="42"/>
      <c r="H767" s="134"/>
      <c r="I767" s="134"/>
      <c r="J767" s="134"/>
      <c r="K767" s="42"/>
      <c r="L767" s="42"/>
      <c r="M767" s="11"/>
      <c r="N767" s="11"/>
      <c r="O767" s="11"/>
      <c r="P767" s="11"/>
      <c r="Q767" s="11"/>
      <c r="R767" s="11"/>
      <c r="S767" s="11"/>
      <c r="T767" s="11"/>
      <c r="U767" s="11"/>
      <c r="V767" s="11"/>
      <c r="W767" s="11"/>
      <c r="X767" s="11"/>
      <c r="Y767" s="11"/>
    </row>
    <row r="768" spans="7:25" x14ac:dyDescent="0.2">
      <c r="G768" s="42"/>
      <c r="H768" s="134"/>
      <c r="I768" s="134"/>
      <c r="J768" s="134"/>
      <c r="K768" s="42"/>
      <c r="L768" s="42"/>
      <c r="M768" s="11"/>
      <c r="N768" s="11"/>
      <c r="O768" s="11"/>
      <c r="P768" s="11"/>
      <c r="Q768" s="11"/>
      <c r="R768" s="11"/>
      <c r="S768" s="11"/>
      <c r="T768" s="11"/>
      <c r="U768" s="11"/>
      <c r="V768" s="11"/>
      <c r="W768" s="11"/>
      <c r="X768" s="11"/>
      <c r="Y768" s="11"/>
    </row>
    <row r="769" spans="7:25" x14ac:dyDescent="0.2">
      <c r="G769" s="42"/>
      <c r="H769" s="134"/>
      <c r="I769" s="134"/>
      <c r="J769" s="134"/>
      <c r="K769" s="42"/>
      <c r="L769" s="42"/>
      <c r="M769" s="11"/>
      <c r="N769" s="11"/>
      <c r="O769" s="11"/>
      <c r="P769" s="11"/>
      <c r="Q769" s="11"/>
      <c r="R769" s="11"/>
      <c r="S769" s="11"/>
      <c r="T769" s="11"/>
      <c r="U769" s="11"/>
      <c r="V769" s="11"/>
      <c r="W769" s="11"/>
      <c r="X769" s="11"/>
      <c r="Y769" s="11"/>
    </row>
    <row r="770" spans="7:25" x14ac:dyDescent="0.2">
      <c r="G770" s="42"/>
      <c r="H770" s="134"/>
      <c r="I770" s="134"/>
      <c r="J770" s="134"/>
      <c r="K770" s="42"/>
      <c r="L770" s="42"/>
      <c r="M770" s="11"/>
      <c r="N770" s="11"/>
      <c r="O770" s="11"/>
      <c r="P770" s="11"/>
      <c r="Q770" s="11"/>
      <c r="R770" s="11"/>
      <c r="S770" s="11"/>
      <c r="T770" s="11"/>
      <c r="U770" s="11"/>
      <c r="V770" s="11"/>
      <c r="W770" s="11"/>
      <c r="X770" s="11"/>
      <c r="Y770" s="11"/>
    </row>
    <row r="771" spans="7:25" x14ac:dyDescent="0.2">
      <c r="G771" s="42"/>
      <c r="H771" s="134"/>
      <c r="I771" s="134"/>
      <c r="J771" s="134"/>
      <c r="K771" s="42"/>
      <c r="L771" s="42"/>
      <c r="M771" s="11"/>
      <c r="N771" s="11"/>
      <c r="O771" s="11"/>
      <c r="P771" s="11"/>
      <c r="Q771" s="11"/>
      <c r="R771" s="11"/>
      <c r="S771" s="11"/>
      <c r="T771" s="11"/>
      <c r="U771" s="11"/>
      <c r="V771" s="11"/>
      <c r="W771" s="11"/>
      <c r="X771" s="11"/>
      <c r="Y771" s="11"/>
    </row>
    <row r="772" spans="7:25" x14ac:dyDescent="0.2">
      <c r="G772" s="42"/>
      <c r="H772" s="134"/>
      <c r="I772" s="134"/>
      <c r="J772" s="134"/>
      <c r="K772" s="42"/>
      <c r="L772" s="42"/>
      <c r="M772" s="11"/>
      <c r="N772" s="11"/>
      <c r="O772" s="11"/>
      <c r="P772" s="11"/>
      <c r="Q772" s="11"/>
      <c r="R772" s="11"/>
      <c r="S772" s="11"/>
      <c r="T772" s="11"/>
      <c r="U772" s="11"/>
      <c r="V772" s="11"/>
      <c r="W772" s="11"/>
      <c r="X772" s="11"/>
      <c r="Y772" s="11"/>
    </row>
    <row r="773" spans="7:25" x14ac:dyDescent="0.2">
      <c r="G773" s="42"/>
      <c r="H773" s="134"/>
      <c r="I773" s="134"/>
      <c r="J773" s="134"/>
      <c r="K773" s="42"/>
      <c r="L773" s="42"/>
      <c r="M773" s="11"/>
      <c r="N773" s="11"/>
      <c r="O773" s="11"/>
      <c r="P773" s="11"/>
      <c r="Q773" s="11"/>
      <c r="R773" s="11"/>
      <c r="S773" s="11"/>
      <c r="T773" s="11"/>
      <c r="U773" s="11"/>
      <c r="V773" s="11"/>
      <c r="W773" s="11"/>
      <c r="X773" s="11"/>
      <c r="Y773" s="11"/>
    </row>
    <row r="774" spans="7:25" x14ac:dyDescent="0.2">
      <c r="G774" s="42"/>
      <c r="H774" s="134"/>
      <c r="I774" s="134"/>
      <c r="J774" s="134"/>
      <c r="K774" s="42"/>
      <c r="L774" s="42"/>
      <c r="M774" s="11"/>
      <c r="N774" s="11"/>
      <c r="O774" s="11"/>
      <c r="P774" s="11"/>
      <c r="Q774" s="11"/>
      <c r="R774" s="11"/>
      <c r="S774" s="11"/>
      <c r="T774" s="11"/>
      <c r="U774" s="11"/>
      <c r="V774" s="11"/>
      <c r="W774" s="11"/>
      <c r="X774" s="11"/>
      <c r="Y774" s="11"/>
    </row>
    <row r="775" spans="7:25" x14ac:dyDescent="0.2">
      <c r="G775" s="42"/>
      <c r="H775" s="134"/>
      <c r="I775" s="134"/>
      <c r="J775" s="134"/>
      <c r="K775" s="42"/>
      <c r="L775" s="42"/>
      <c r="M775" s="11"/>
      <c r="N775" s="11"/>
      <c r="O775" s="11"/>
      <c r="P775" s="11"/>
      <c r="Q775" s="11"/>
      <c r="R775" s="11"/>
      <c r="S775" s="11"/>
      <c r="T775" s="11"/>
      <c r="U775" s="11"/>
      <c r="V775" s="11"/>
      <c r="W775" s="11"/>
      <c r="X775" s="11"/>
      <c r="Y775" s="11"/>
    </row>
    <row r="776" spans="7:25" x14ac:dyDescent="0.2">
      <c r="G776" s="42"/>
      <c r="H776" s="134"/>
      <c r="I776" s="134"/>
      <c r="J776" s="134"/>
      <c r="K776" s="42"/>
      <c r="L776" s="42"/>
      <c r="M776" s="11"/>
      <c r="N776" s="11"/>
      <c r="O776" s="11"/>
      <c r="P776" s="11"/>
      <c r="Q776" s="11"/>
      <c r="R776" s="11"/>
      <c r="S776" s="11"/>
      <c r="T776" s="11"/>
      <c r="U776" s="11"/>
      <c r="V776" s="11"/>
      <c r="W776" s="11"/>
      <c r="X776" s="11"/>
      <c r="Y776" s="11"/>
    </row>
    <row r="777" spans="7:25" x14ac:dyDescent="0.2">
      <c r="G777" s="42"/>
      <c r="H777" s="134"/>
      <c r="I777" s="134"/>
      <c r="J777" s="134"/>
      <c r="K777" s="42"/>
      <c r="L777" s="42"/>
      <c r="M777" s="11"/>
      <c r="N777" s="11"/>
      <c r="O777" s="11"/>
      <c r="P777" s="11"/>
      <c r="Q777" s="11"/>
      <c r="R777" s="11"/>
      <c r="S777" s="11"/>
      <c r="T777" s="11"/>
      <c r="U777" s="11"/>
      <c r="V777" s="11"/>
      <c r="W777" s="11"/>
      <c r="X777" s="11"/>
      <c r="Y777" s="11"/>
    </row>
    <row r="778" spans="7:25" x14ac:dyDescent="0.2">
      <c r="G778" s="42"/>
      <c r="H778" s="134"/>
      <c r="I778" s="134"/>
      <c r="J778" s="134"/>
      <c r="K778" s="42"/>
      <c r="L778" s="42"/>
      <c r="M778" s="11"/>
      <c r="N778" s="11"/>
      <c r="O778" s="11"/>
      <c r="P778" s="11"/>
      <c r="Q778" s="11"/>
      <c r="R778" s="11"/>
      <c r="S778" s="11"/>
      <c r="T778" s="11"/>
      <c r="U778" s="11"/>
      <c r="V778" s="11"/>
      <c r="W778" s="11"/>
      <c r="X778" s="11"/>
      <c r="Y778" s="11"/>
    </row>
    <row r="779" spans="7:25" x14ac:dyDescent="0.2">
      <c r="G779" s="42"/>
      <c r="H779" s="134"/>
      <c r="I779" s="134"/>
      <c r="J779" s="134"/>
      <c r="K779" s="42"/>
      <c r="L779" s="42"/>
      <c r="M779" s="11"/>
      <c r="N779" s="11"/>
      <c r="O779" s="11"/>
      <c r="P779" s="11"/>
      <c r="Q779" s="11"/>
      <c r="R779" s="11"/>
      <c r="S779" s="11"/>
      <c r="T779" s="11"/>
      <c r="U779" s="11"/>
      <c r="V779" s="11"/>
      <c r="W779" s="11"/>
      <c r="X779" s="11"/>
      <c r="Y779" s="11"/>
    </row>
    <row r="780" spans="7:25" x14ac:dyDescent="0.2">
      <c r="G780" s="42"/>
      <c r="H780" s="134"/>
      <c r="I780" s="134"/>
      <c r="J780" s="134"/>
      <c r="K780" s="42"/>
      <c r="L780" s="42"/>
      <c r="M780" s="11"/>
      <c r="N780" s="11"/>
      <c r="O780" s="11"/>
      <c r="P780" s="11"/>
      <c r="Q780" s="11"/>
      <c r="R780" s="11"/>
      <c r="S780" s="11"/>
      <c r="T780" s="11"/>
      <c r="U780" s="11"/>
      <c r="V780" s="11"/>
      <c r="W780" s="11"/>
      <c r="X780" s="11"/>
      <c r="Y780" s="11"/>
    </row>
    <row r="781" spans="7:25" x14ac:dyDescent="0.2">
      <c r="G781" s="42"/>
      <c r="H781" s="134"/>
      <c r="I781" s="134"/>
      <c r="J781" s="134"/>
      <c r="K781" s="42"/>
      <c r="L781" s="42"/>
      <c r="M781" s="11"/>
      <c r="N781" s="11"/>
      <c r="O781" s="11"/>
      <c r="P781" s="11"/>
      <c r="Q781" s="11"/>
      <c r="R781" s="11"/>
      <c r="S781" s="11"/>
      <c r="T781" s="11"/>
      <c r="U781" s="11"/>
      <c r="V781" s="11"/>
      <c r="W781" s="11"/>
      <c r="X781" s="11"/>
      <c r="Y781" s="11"/>
    </row>
    <row r="782" spans="7:25" x14ac:dyDescent="0.2">
      <c r="G782" s="42"/>
      <c r="H782" s="134"/>
      <c r="I782" s="134"/>
      <c r="J782" s="134"/>
      <c r="K782" s="42"/>
      <c r="L782" s="42"/>
      <c r="M782" s="11"/>
      <c r="N782" s="11"/>
      <c r="O782" s="11"/>
      <c r="P782" s="11"/>
      <c r="Q782" s="11"/>
      <c r="R782" s="11"/>
      <c r="S782" s="11"/>
      <c r="T782" s="11"/>
      <c r="U782" s="11"/>
      <c r="V782" s="11"/>
      <c r="W782" s="11"/>
      <c r="X782" s="11"/>
      <c r="Y782" s="11"/>
    </row>
    <row r="783" spans="7:25" x14ac:dyDescent="0.2">
      <c r="G783" s="42"/>
      <c r="H783" s="134"/>
      <c r="I783" s="134"/>
      <c r="J783" s="134"/>
      <c r="K783" s="42"/>
      <c r="L783" s="42"/>
      <c r="M783" s="11"/>
      <c r="N783" s="11"/>
      <c r="O783" s="11"/>
      <c r="P783" s="11"/>
      <c r="Q783" s="11"/>
      <c r="R783" s="11"/>
      <c r="S783" s="11"/>
      <c r="T783" s="11"/>
      <c r="U783" s="11"/>
      <c r="V783" s="11"/>
      <c r="W783" s="11"/>
      <c r="X783" s="11"/>
      <c r="Y783" s="11"/>
    </row>
    <row r="784" spans="7:25" x14ac:dyDescent="0.2">
      <c r="G784" s="42"/>
      <c r="H784" s="134"/>
      <c r="I784" s="134"/>
      <c r="J784" s="134"/>
      <c r="K784" s="42"/>
      <c r="L784" s="42"/>
      <c r="M784" s="11"/>
      <c r="N784" s="11"/>
      <c r="O784" s="11"/>
      <c r="P784" s="11"/>
      <c r="Q784" s="11"/>
      <c r="R784" s="11"/>
      <c r="S784" s="11"/>
      <c r="T784" s="11"/>
      <c r="U784" s="11"/>
      <c r="V784" s="11"/>
      <c r="W784" s="11"/>
      <c r="X784" s="11"/>
      <c r="Y784" s="11"/>
    </row>
    <row r="785" spans="7:25" x14ac:dyDescent="0.2">
      <c r="G785" s="42"/>
      <c r="H785" s="134"/>
      <c r="I785" s="134"/>
      <c r="J785" s="134"/>
      <c r="K785" s="42"/>
      <c r="L785" s="42"/>
      <c r="M785" s="11"/>
      <c r="N785" s="11"/>
      <c r="O785" s="11"/>
      <c r="P785" s="11"/>
      <c r="Q785" s="11"/>
      <c r="R785" s="11"/>
      <c r="S785" s="11"/>
      <c r="T785" s="11"/>
      <c r="U785" s="11"/>
      <c r="V785" s="11"/>
      <c r="W785" s="11"/>
      <c r="X785" s="11"/>
      <c r="Y785" s="11"/>
    </row>
    <row r="786" spans="7:25" x14ac:dyDescent="0.2">
      <c r="G786" s="42"/>
      <c r="H786" s="134"/>
      <c r="I786" s="134"/>
      <c r="J786" s="134"/>
      <c r="K786" s="42"/>
      <c r="L786" s="42"/>
      <c r="M786" s="11"/>
      <c r="N786" s="11"/>
      <c r="O786" s="11"/>
      <c r="P786" s="11"/>
      <c r="Q786" s="11"/>
      <c r="R786" s="11"/>
      <c r="S786" s="11"/>
      <c r="T786" s="11"/>
      <c r="U786" s="11"/>
      <c r="V786" s="11"/>
      <c r="W786" s="11"/>
      <c r="X786" s="11"/>
      <c r="Y786" s="11"/>
    </row>
    <row r="787" spans="7:25" x14ac:dyDescent="0.2">
      <c r="G787" s="42"/>
      <c r="H787" s="134"/>
      <c r="I787" s="134"/>
      <c r="J787" s="134"/>
      <c r="K787" s="42"/>
      <c r="L787" s="42"/>
      <c r="M787" s="11"/>
      <c r="N787" s="11"/>
      <c r="O787" s="11"/>
      <c r="P787" s="11"/>
      <c r="Q787" s="11"/>
      <c r="R787" s="11"/>
      <c r="S787" s="11"/>
      <c r="T787" s="11"/>
      <c r="U787" s="11"/>
      <c r="V787" s="11"/>
      <c r="W787" s="11"/>
      <c r="X787" s="11"/>
      <c r="Y787" s="11"/>
    </row>
    <row r="788" spans="7:25" x14ac:dyDescent="0.2">
      <c r="G788" s="42"/>
      <c r="H788" s="134"/>
      <c r="I788" s="134"/>
      <c r="J788" s="134"/>
      <c r="K788" s="42"/>
      <c r="L788" s="42"/>
      <c r="M788" s="11"/>
      <c r="N788" s="11"/>
      <c r="O788" s="11"/>
      <c r="P788" s="11"/>
      <c r="Q788" s="11"/>
      <c r="R788" s="11"/>
      <c r="S788" s="11"/>
      <c r="T788" s="11"/>
      <c r="U788" s="11"/>
      <c r="V788" s="11"/>
      <c r="W788" s="11"/>
      <c r="X788" s="11"/>
      <c r="Y788" s="11"/>
    </row>
    <row r="789" spans="7:25" x14ac:dyDescent="0.2">
      <c r="G789" s="42"/>
      <c r="H789" s="134"/>
      <c r="I789" s="134"/>
      <c r="J789" s="134"/>
      <c r="K789" s="42"/>
      <c r="L789" s="42"/>
      <c r="M789" s="11"/>
      <c r="N789" s="11"/>
      <c r="O789" s="11"/>
      <c r="P789" s="11"/>
      <c r="Q789" s="11"/>
      <c r="R789" s="11"/>
      <c r="S789" s="11"/>
      <c r="T789" s="11"/>
      <c r="U789" s="11"/>
      <c r="V789" s="11"/>
      <c r="W789" s="11"/>
      <c r="X789" s="11"/>
      <c r="Y789" s="11"/>
    </row>
    <row r="790" spans="7:25" x14ac:dyDescent="0.2">
      <c r="G790" s="42"/>
      <c r="H790" s="134"/>
      <c r="I790" s="134"/>
      <c r="J790" s="134"/>
      <c r="K790" s="42"/>
      <c r="L790" s="42"/>
      <c r="M790" s="11"/>
      <c r="N790" s="11"/>
      <c r="O790" s="11"/>
      <c r="P790" s="11"/>
      <c r="Q790" s="11"/>
      <c r="R790" s="11"/>
      <c r="S790" s="11"/>
      <c r="T790" s="11"/>
      <c r="U790" s="11"/>
      <c r="V790" s="11"/>
      <c r="W790" s="11"/>
      <c r="X790" s="11"/>
      <c r="Y790" s="11"/>
    </row>
    <row r="791" spans="7:25" x14ac:dyDescent="0.2">
      <c r="G791" s="42"/>
      <c r="H791" s="134"/>
      <c r="I791" s="134"/>
      <c r="J791" s="134"/>
      <c r="K791" s="42"/>
      <c r="L791" s="42"/>
      <c r="M791" s="11"/>
      <c r="N791" s="11"/>
      <c r="O791" s="11"/>
      <c r="P791" s="11"/>
      <c r="Q791" s="11"/>
      <c r="R791" s="11"/>
      <c r="S791" s="11"/>
      <c r="T791" s="11"/>
      <c r="U791" s="11"/>
      <c r="V791" s="11"/>
      <c r="W791" s="11"/>
      <c r="X791" s="11"/>
      <c r="Y791" s="11"/>
    </row>
    <row r="792" spans="7:25" x14ac:dyDescent="0.2">
      <c r="G792" s="42"/>
      <c r="H792" s="134"/>
      <c r="I792" s="134"/>
      <c r="J792" s="134"/>
      <c r="K792" s="42"/>
      <c r="L792" s="42"/>
      <c r="M792" s="11"/>
      <c r="N792" s="11"/>
      <c r="O792" s="11"/>
      <c r="P792" s="11"/>
      <c r="Q792" s="11"/>
      <c r="R792" s="11"/>
      <c r="S792" s="11"/>
      <c r="T792" s="11"/>
      <c r="U792" s="11"/>
      <c r="V792" s="11"/>
      <c r="W792" s="11"/>
      <c r="X792" s="11"/>
      <c r="Y792" s="11"/>
    </row>
    <row r="793" spans="7:25" x14ac:dyDescent="0.2">
      <c r="G793" s="42"/>
      <c r="H793" s="134"/>
      <c r="I793" s="134"/>
      <c r="J793" s="134"/>
      <c r="K793" s="42"/>
      <c r="L793" s="42"/>
      <c r="M793" s="11"/>
      <c r="N793" s="11"/>
      <c r="O793" s="11"/>
      <c r="P793" s="11"/>
      <c r="Q793" s="11"/>
      <c r="R793" s="11"/>
      <c r="S793" s="11"/>
      <c r="T793" s="11"/>
      <c r="U793" s="11"/>
      <c r="V793" s="11"/>
      <c r="W793" s="11"/>
      <c r="X793" s="11"/>
      <c r="Y793" s="11"/>
    </row>
    <row r="794" spans="7:25" x14ac:dyDescent="0.2">
      <c r="G794" s="42"/>
      <c r="H794" s="134"/>
      <c r="I794" s="134"/>
      <c r="J794" s="134"/>
      <c r="K794" s="42"/>
      <c r="L794" s="42"/>
      <c r="M794" s="11"/>
      <c r="N794" s="11"/>
      <c r="O794" s="11"/>
      <c r="P794" s="11"/>
      <c r="Q794" s="11"/>
      <c r="R794" s="11"/>
      <c r="S794" s="11"/>
      <c r="T794" s="11"/>
      <c r="U794" s="11"/>
      <c r="V794" s="11"/>
      <c r="W794" s="11"/>
      <c r="X794" s="11"/>
      <c r="Y794" s="11"/>
    </row>
    <row r="795" spans="7:25" x14ac:dyDescent="0.2">
      <c r="G795" s="42"/>
      <c r="H795" s="134"/>
      <c r="I795" s="134"/>
      <c r="J795" s="134"/>
      <c r="K795" s="42"/>
      <c r="L795" s="42"/>
      <c r="M795" s="11"/>
      <c r="N795" s="11"/>
      <c r="O795" s="11"/>
      <c r="P795" s="11"/>
      <c r="Q795" s="11"/>
      <c r="R795" s="11"/>
      <c r="S795" s="11"/>
      <c r="T795" s="11"/>
      <c r="U795" s="11"/>
      <c r="V795" s="11"/>
      <c r="W795" s="11"/>
      <c r="X795" s="11"/>
      <c r="Y795" s="11"/>
    </row>
    <row r="796" spans="7:25" x14ac:dyDescent="0.2">
      <c r="G796" s="42"/>
      <c r="H796" s="134"/>
      <c r="I796" s="134"/>
      <c r="J796" s="134"/>
      <c r="K796" s="42"/>
      <c r="L796" s="42"/>
      <c r="M796" s="11"/>
      <c r="N796" s="11"/>
      <c r="O796" s="11"/>
      <c r="P796" s="11"/>
      <c r="Q796" s="11"/>
      <c r="R796" s="11"/>
      <c r="S796" s="11"/>
      <c r="T796" s="11"/>
      <c r="U796" s="11"/>
      <c r="V796" s="11"/>
      <c r="W796" s="11"/>
      <c r="X796" s="11"/>
      <c r="Y796" s="11"/>
    </row>
    <row r="797" spans="7:25" x14ac:dyDescent="0.2">
      <c r="G797" s="42"/>
      <c r="H797" s="134"/>
      <c r="I797" s="134"/>
      <c r="J797" s="134"/>
      <c r="K797" s="42"/>
      <c r="L797" s="42"/>
      <c r="M797" s="11"/>
      <c r="N797" s="11"/>
      <c r="O797" s="11"/>
      <c r="P797" s="11"/>
      <c r="Q797" s="11"/>
      <c r="R797" s="11"/>
      <c r="S797" s="11"/>
      <c r="T797" s="11"/>
      <c r="U797" s="11"/>
      <c r="V797" s="11"/>
      <c r="W797" s="11"/>
      <c r="X797" s="11"/>
      <c r="Y797" s="11"/>
    </row>
    <row r="798" spans="7:25" x14ac:dyDescent="0.2">
      <c r="G798" s="42"/>
      <c r="H798" s="134"/>
      <c r="I798" s="134"/>
      <c r="J798" s="134"/>
      <c r="K798" s="42"/>
      <c r="L798" s="42"/>
      <c r="M798" s="11"/>
      <c r="N798" s="11"/>
      <c r="O798" s="11"/>
      <c r="P798" s="11"/>
      <c r="Q798" s="11"/>
      <c r="R798" s="11"/>
      <c r="S798" s="11"/>
      <c r="T798" s="11"/>
      <c r="U798" s="11"/>
      <c r="V798" s="11"/>
      <c r="W798" s="11"/>
      <c r="X798" s="11"/>
      <c r="Y798" s="11"/>
    </row>
    <row r="799" spans="7:25" x14ac:dyDescent="0.2">
      <c r="G799" s="42"/>
      <c r="H799" s="134"/>
      <c r="I799" s="134"/>
      <c r="J799" s="134"/>
      <c r="K799" s="42"/>
      <c r="L799" s="42"/>
      <c r="M799" s="11"/>
      <c r="N799" s="11"/>
      <c r="O799" s="11"/>
      <c r="P799" s="11"/>
      <c r="Q799" s="11"/>
      <c r="R799" s="11"/>
      <c r="S799" s="11"/>
      <c r="T799" s="11"/>
      <c r="U799" s="11"/>
      <c r="V799" s="11"/>
      <c r="W799" s="11"/>
      <c r="X799" s="11"/>
      <c r="Y799" s="11"/>
    </row>
    <row r="800" spans="7:25" x14ac:dyDescent="0.2">
      <c r="G800" s="42"/>
      <c r="H800" s="134"/>
      <c r="I800" s="134"/>
      <c r="J800" s="134"/>
      <c r="K800" s="42"/>
      <c r="L800" s="42"/>
      <c r="M800" s="11"/>
      <c r="N800" s="11"/>
      <c r="O800" s="11"/>
      <c r="P800" s="11"/>
      <c r="Q800" s="11"/>
      <c r="R800" s="11"/>
      <c r="S800" s="11"/>
      <c r="T800" s="11"/>
      <c r="U800" s="11"/>
      <c r="V800" s="11"/>
      <c r="W800" s="11"/>
      <c r="X800" s="11"/>
      <c r="Y800" s="11"/>
    </row>
    <row r="801" spans="7:25" x14ac:dyDescent="0.2">
      <c r="G801" s="42"/>
      <c r="H801" s="134"/>
      <c r="I801" s="134"/>
      <c r="J801" s="134"/>
      <c r="K801" s="42"/>
      <c r="L801" s="42"/>
      <c r="M801" s="11"/>
      <c r="N801" s="11"/>
      <c r="O801" s="11"/>
      <c r="P801" s="11"/>
      <c r="Q801" s="11"/>
      <c r="R801" s="11"/>
      <c r="S801" s="11"/>
      <c r="T801" s="11"/>
      <c r="U801" s="11"/>
      <c r="V801" s="11"/>
      <c r="W801" s="11"/>
      <c r="X801" s="11"/>
      <c r="Y801" s="11"/>
    </row>
    <row r="802" spans="7:25" x14ac:dyDescent="0.2">
      <c r="G802" s="42"/>
      <c r="H802" s="134"/>
      <c r="I802" s="134"/>
      <c r="J802" s="134"/>
      <c r="K802" s="42"/>
      <c r="L802" s="42"/>
      <c r="M802" s="11"/>
      <c r="N802" s="11"/>
      <c r="O802" s="11"/>
      <c r="P802" s="11"/>
      <c r="Q802" s="11"/>
      <c r="R802" s="11"/>
      <c r="S802" s="11"/>
      <c r="T802" s="11"/>
      <c r="U802" s="11"/>
      <c r="V802" s="11"/>
      <c r="W802" s="11"/>
      <c r="X802" s="11"/>
      <c r="Y802" s="11"/>
    </row>
    <row r="803" spans="7:25" x14ac:dyDescent="0.2">
      <c r="G803" s="42"/>
      <c r="H803" s="134"/>
      <c r="I803" s="134"/>
      <c r="J803" s="134"/>
      <c r="K803" s="42"/>
      <c r="L803" s="42"/>
      <c r="M803" s="11"/>
      <c r="N803" s="11"/>
      <c r="O803" s="11"/>
      <c r="P803" s="11"/>
      <c r="Q803" s="11"/>
      <c r="R803" s="11"/>
      <c r="S803" s="11"/>
      <c r="T803" s="11"/>
      <c r="U803" s="11"/>
      <c r="V803" s="11"/>
      <c r="W803" s="11"/>
      <c r="X803" s="11"/>
      <c r="Y803" s="11"/>
    </row>
    <row r="804" spans="7:25" x14ac:dyDescent="0.2">
      <c r="G804" s="42"/>
      <c r="H804" s="134"/>
      <c r="I804" s="134"/>
      <c r="J804" s="134"/>
      <c r="K804" s="42"/>
      <c r="L804" s="42"/>
      <c r="M804" s="11"/>
      <c r="N804" s="11"/>
      <c r="O804" s="11"/>
      <c r="P804" s="11"/>
      <c r="Q804" s="11"/>
      <c r="R804" s="11"/>
      <c r="S804" s="11"/>
      <c r="T804" s="11"/>
      <c r="U804" s="11"/>
      <c r="V804" s="11"/>
      <c r="W804" s="11"/>
      <c r="X804" s="11"/>
      <c r="Y804" s="11"/>
    </row>
    <row r="805" spans="7:25" x14ac:dyDescent="0.2">
      <c r="G805" s="42"/>
      <c r="H805" s="134"/>
      <c r="I805" s="134"/>
      <c r="J805" s="134"/>
      <c r="K805" s="42"/>
      <c r="L805" s="42"/>
      <c r="M805" s="11"/>
      <c r="N805" s="11"/>
      <c r="O805" s="11"/>
      <c r="P805" s="11"/>
      <c r="Q805" s="11"/>
      <c r="R805" s="11"/>
      <c r="S805" s="11"/>
      <c r="T805" s="11"/>
      <c r="U805" s="11"/>
      <c r="V805" s="11"/>
      <c r="W805" s="11"/>
      <c r="X805" s="11"/>
      <c r="Y805" s="11"/>
    </row>
    <row r="806" spans="7:25" x14ac:dyDescent="0.2">
      <c r="G806" s="42"/>
      <c r="H806" s="134"/>
      <c r="I806" s="134"/>
      <c r="J806" s="134"/>
      <c r="K806" s="42"/>
      <c r="L806" s="42"/>
      <c r="M806" s="11"/>
      <c r="N806" s="11"/>
      <c r="O806" s="11"/>
      <c r="P806" s="11"/>
      <c r="Q806" s="11"/>
      <c r="R806" s="11"/>
      <c r="S806" s="11"/>
      <c r="T806" s="11"/>
      <c r="U806" s="11"/>
      <c r="V806" s="11"/>
      <c r="W806" s="11"/>
      <c r="X806" s="11"/>
      <c r="Y806" s="11"/>
    </row>
    <row r="807" spans="7:25" x14ac:dyDescent="0.2">
      <c r="G807" s="42"/>
      <c r="H807" s="134"/>
      <c r="I807" s="134"/>
      <c r="J807" s="134"/>
      <c r="K807" s="42"/>
      <c r="L807" s="42"/>
      <c r="M807" s="11"/>
      <c r="N807" s="11"/>
      <c r="O807" s="11"/>
      <c r="P807" s="11"/>
      <c r="Q807" s="11"/>
      <c r="R807" s="11"/>
      <c r="S807" s="11"/>
      <c r="T807" s="11"/>
      <c r="U807" s="11"/>
      <c r="V807" s="11"/>
      <c r="W807" s="11"/>
      <c r="X807" s="11"/>
      <c r="Y807" s="11"/>
    </row>
    <row r="808" spans="7:25" x14ac:dyDescent="0.2">
      <c r="G808" s="42"/>
      <c r="H808" s="134"/>
      <c r="I808" s="134"/>
      <c r="J808" s="134"/>
      <c r="K808" s="42"/>
      <c r="L808" s="42"/>
      <c r="M808" s="11"/>
      <c r="N808" s="11"/>
      <c r="O808" s="11"/>
      <c r="P808" s="11"/>
      <c r="Q808" s="11"/>
      <c r="R808" s="11"/>
      <c r="S808" s="11"/>
      <c r="T808" s="11"/>
      <c r="U808" s="11"/>
      <c r="V808" s="11"/>
      <c r="W808" s="11"/>
      <c r="X808" s="11"/>
      <c r="Y808" s="11"/>
    </row>
    <row r="809" spans="7:25" x14ac:dyDescent="0.2">
      <c r="G809" s="42"/>
      <c r="H809" s="134"/>
      <c r="I809" s="134"/>
      <c r="J809" s="134"/>
      <c r="K809" s="42"/>
      <c r="L809" s="42"/>
      <c r="M809" s="11"/>
      <c r="N809" s="11"/>
      <c r="O809" s="11"/>
      <c r="P809" s="11"/>
      <c r="Q809" s="11"/>
      <c r="R809" s="11"/>
      <c r="S809" s="11"/>
      <c r="T809" s="11"/>
      <c r="U809" s="11"/>
      <c r="V809" s="11"/>
      <c r="W809" s="11"/>
      <c r="X809" s="11"/>
      <c r="Y809" s="11"/>
    </row>
    <row r="810" spans="7:25" x14ac:dyDescent="0.2">
      <c r="G810" s="42"/>
      <c r="H810" s="134"/>
      <c r="I810" s="134"/>
      <c r="J810" s="134"/>
      <c r="K810" s="42"/>
      <c r="L810" s="42"/>
      <c r="M810" s="11"/>
      <c r="N810" s="11"/>
      <c r="O810" s="11"/>
      <c r="P810" s="11"/>
      <c r="Q810" s="11"/>
      <c r="R810" s="11"/>
      <c r="S810" s="11"/>
      <c r="T810" s="11"/>
      <c r="U810" s="11"/>
      <c r="V810" s="11"/>
      <c r="W810" s="11"/>
      <c r="X810" s="11"/>
      <c r="Y810" s="11"/>
    </row>
    <row r="811" spans="7:25" x14ac:dyDescent="0.2">
      <c r="G811" s="42"/>
      <c r="H811" s="134"/>
      <c r="I811" s="134"/>
      <c r="J811" s="134"/>
      <c r="K811" s="42"/>
      <c r="L811" s="42"/>
      <c r="M811" s="11"/>
      <c r="N811" s="11"/>
      <c r="O811" s="11"/>
      <c r="P811" s="11"/>
      <c r="Q811" s="11"/>
      <c r="R811" s="11"/>
      <c r="S811" s="11"/>
      <c r="T811" s="11"/>
      <c r="U811" s="11"/>
      <c r="V811" s="11"/>
      <c r="W811" s="11"/>
      <c r="X811" s="11"/>
      <c r="Y811" s="11"/>
    </row>
    <row r="812" spans="7:25" x14ac:dyDescent="0.2">
      <c r="G812" s="42"/>
      <c r="H812" s="134"/>
      <c r="I812" s="134"/>
      <c r="J812" s="134"/>
      <c r="K812" s="42"/>
      <c r="L812" s="42"/>
      <c r="M812" s="11"/>
      <c r="N812" s="11"/>
      <c r="O812" s="11"/>
      <c r="P812" s="11"/>
      <c r="Q812" s="11"/>
      <c r="R812" s="11"/>
      <c r="S812" s="11"/>
      <c r="T812" s="11"/>
      <c r="U812" s="11"/>
      <c r="V812" s="11"/>
      <c r="W812" s="11"/>
      <c r="X812" s="11"/>
      <c r="Y812" s="11"/>
    </row>
    <row r="813" spans="7:25" x14ac:dyDescent="0.2">
      <c r="G813" s="42"/>
      <c r="H813" s="134"/>
      <c r="I813" s="134"/>
      <c r="J813" s="134"/>
      <c r="K813" s="42"/>
      <c r="L813" s="42"/>
      <c r="M813" s="11"/>
      <c r="N813" s="11"/>
      <c r="O813" s="11"/>
      <c r="P813" s="11"/>
      <c r="Q813" s="11"/>
      <c r="R813" s="11"/>
      <c r="S813" s="11"/>
      <c r="T813" s="11"/>
      <c r="U813" s="11"/>
      <c r="V813" s="11"/>
      <c r="W813" s="11"/>
      <c r="X813" s="11"/>
      <c r="Y813" s="11"/>
    </row>
    <row r="814" spans="7:25" x14ac:dyDescent="0.2">
      <c r="G814" s="42"/>
      <c r="H814" s="134"/>
      <c r="I814" s="134"/>
      <c r="J814" s="134"/>
      <c r="K814" s="42"/>
      <c r="L814" s="42"/>
      <c r="M814" s="11"/>
      <c r="N814" s="11"/>
      <c r="O814" s="11"/>
      <c r="P814" s="11"/>
      <c r="Q814" s="11"/>
      <c r="R814" s="11"/>
      <c r="S814" s="11"/>
      <c r="T814" s="11"/>
      <c r="U814" s="11"/>
      <c r="V814" s="11"/>
      <c r="W814" s="11"/>
      <c r="X814" s="11"/>
      <c r="Y814" s="11"/>
    </row>
    <row r="815" spans="7:25" x14ac:dyDescent="0.2">
      <c r="G815" s="42"/>
      <c r="H815" s="134"/>
      <c r="I815" s="134"/>
      <c r="J815" s="134"/>
      <c r="K815" s="42"/>
      <c r="L815" s="42"/>
      <c r="M815" s="11"/>
      <c r="N815" s="11"/>
      <c r="O815" s="11"/>
      <c r="P815" s="11"/>
      <c r="Q815" s="11"/>
      <c r="R815" s="11"/>
      <c r="S815" s="11"/>
      <c r="T815" s="11"/>
      <c r="U815" s="11"/>
      <c r="V815" s="11"/>
      <c r="W815" s="11"/>
      <c r="X815" s="11"/>
      <c r="Y815" s="11"/>
    </row>
    <row r="816" spans="7:25" x14ac:dyDescent="0.2">
      <c r="G816" s="42"/>
      <c r="H816" s="134"/>
      <c r="I816" s="134"/>
      <c r="J816" s="134"/>
      <c r="K816" s="42"/>
      <c r="L816" s="42"/>
      <c r="M816" s="11"/>
      <c r="N816" s="11"/>
      <c r="O816" s="11"/>
      <c r="P816" s="11"/>
      <c r="Q816" s="11"/>
      <c r="R816" s="11"/>
      <c r="S816" s="11"/>
      <c r="T816" s="11"/>
      <c r="U816" s="11"/>
      <c r="V816" s="11"/>
      <c r="W816" s="11"/>
      <c r="X816" s="11"/>
      <c r="Y816" s="11"/>
    </row>
    <row r="817" spans="7:25" x14ac:dyDescent="0.2">
      <c r="G817" s="42"/>
      <c r="H817" s="134"/>
      <c r="I817" s="134"/>
      <c r="J817" s="134"/>
      <c r="K817" s="42"/>
      <c r="L817" s="42"/>
      <c r="M817" s="11"/>
      <c r="N817" s="11"/>
      <c r="O817" s="11"/>
      <c r="P817" s="11"/>
      <c r="Q817" s="11"/>
      <c r="R817" s="11"/>
      <c r="S817" s="11"/>
      <c r="T817" s="11"/>
      <c r="U817" s="11"/>
      <c r="V817" s="11"/>
      <c r="W817" s="11"/>
      <c r="X817" s="11"/>
      <c r="Y817" s="11"/>
    </row>
    <row r="818" spans="7:25" x14ac:dyDescent="0.2">
      <c r="G818" s="42"/>
      <c r="H818" s="134"/>
      <c r="I818" s="134"/>
      <c r="J818" s="134"/>
      <c r="K818" s="42"/>
      <c r="L818" s="42"/>
      <c r="M818" s="11"/>
      <c r="N818" s="11"/>
      <c r="O818" s="11"/>
      <c r="P818" s="11"/>
      <c r="Q818" s="11"/>
      <c r="R818" s="11"/>
      <c r="S818" s="11"/>
      <c r="T818" s="11"/>
      <c r="U818" s="11"/>
      <c r="V818" s="11"/>
      <c r="W818" s="11"/>
      <c r="X818" s="11"/>
      <c r="Y818" s="11"/>
    </row>
    <row r="819" spans="7:25" x14ac:dyDescent="0.2">
      <c r="G819" s="42"/>
      <c r="H819" s="134"/>
      <c r="I819" s="134"/>
      <c r="J819" s="134"/>
      <c r="K819" s="42"/>
      <c r="L819" s="42"/>
      <c r="M819" s="11"/>
      <c r="N819" s="11"/>
      <c r="O819" s="11"/>
      <c r="P819" s="11"/>
      <c r="Q819" s="11"/>
      <c r="R819" s="11"/>
      <c r="S819" s="11"/>
      <c r="T819" s="11"/>
      <c r="U819" s="11"/>
      <c r="V819" s="11"/>
      <c r="W819" s="11"/>
      <c r="X819" s="11"/>
      <c r="Y819" s="11"/>
    </row>
    <row r="820" spans="7:25" x14ac:dyDescent="0.2">
      <c r="G820" s="42"/>
      <c r="H820" s="134"/>
      <c r="I820" s="134"/>
      <c r="J820" s="134"/>
      <c r="K820" s="42"/>
      <c r="L820" s="42"/>
      <c r="M820" s="11"/>
      <c r="N820" s="11"/>
      <c r="O820" s="11"/>
      <c r="P820" s="11"/>
      <c r="Q820" s="11"/>
      <c r="R820" s="11"/>
      <c r="S820" s="11"/>
      <c r="T820" s="11"/>
      <c r="U820" s="11"/>
      <c r="V820" s="11"/>
      <c r="W820" s="11"/>
      <c r="X820" s="11"/>
      <c r="Y820" s="11"/>
    </row>
    <row r="821" spans="7:25" x14ac:dyDescent="0.2">
      <c r="G821" s="42"/>
      <c r="H821" s="134"/>
      <c r="I821" s="134"/>
      <c r="J821" s="134"/>
      <c r="K821" s="42"/>
      <c r="L821" s="42"/>
      <c r="M821" s="11"/>
      <c r="N821" s="11"/>
      <c r="O821" s="11"/>
      <c r="P821" s="11"/>
      <c r="Q821" s="11"/>
      <c r="R821" s="11"/>
      <c r="S821" s="11"/>
      <c r="T821" s="11"/>
      <c r="U821" s="11"/>
      <c r="V821" s="11"/>
      <c r="W821" s="11"/>
      <c r="X821" s="11"/>
      <c r="Y821" s="11"/>
    </row>
    <row r="822" spans="7:25" x14ac:dyDescent="0.2">
      <c r="G822" s="42"/>
      <c r="H822" s="134"/>
      <c r="I822" s="134"/>
      <c r="J822" s="134"/>
      <c r="K822" s="42"/>
      <c r="L822" s="42"/>
      <c r="M822" s="11"/>
      <c r="N822" s="11"/>
      <c r="O822" s="11"/>
      <c r="P822" s="11"/>
      <c r="Q822" s="11"/>
      <c r="R822" s="11"/>
      <c r="S822" s="11"/>
      <c r="T822" s="11"/>
      <c r="U822" s="11"/>
      <c r="V822" s="11"/>
      <c r="W822" s="11"/>
      <c r="X822" s="11"/>
      <c r="Y822" s="11"/>
    </row>
    <row r="823" spans="7:25" x14ac:dyDescent="0.2">
      <c r="G823" s="42"/>
      <c r="H823" s="134"/>
      <c r="I823" s="134"/>
      <c r="J823" s="134"/>
      <c r="K823" s="42"/>
      <c r="L823" s="42"/>
      <c r="M823" s="11"/>
      <c r="N823" s="11"/>
      <c r="O823" s="11"/>
      <c r="P823" s="11"/>
      <c r="Q823" s="11"/>
      <c r="R823" s="11"/>
      <c r="S823" s="11"/>
      <c r="T823" s="11"/>
      <c r="U823" s="11"/>
      <c r="V823" s="11"/>
      <c r="W823" s="11"/>
      <c r="X823" s="11"/>
      <c r="Y823" s="11"/>
    </row>
    <row r="824" spans="7:25" x14ac:dyDescent="0.2">
      <c r="G824" s="42"/>
      <c r="H824" s="134"/>
      <c r="I824" s="134"/>
      <c r="J824" s="134"/>
      <c r="K824" s="42"/>
      <c r="L824" s="42"/>
      <c r="M824" s="11"/>
      <c r="N824" s="11"/>
      <c r="O824" s="11"/>
      <c r="P824" s="11"/>
      <c r="Q824" s="11"/>
      <c r="R824" s="11"/>
      <c r="S824" s="11"/>
      <c r="T824" s="11"/>
      <c r="U824" s="11"/>
      <c r="V824" s="11"/>
      <c r="W824" s="11"/>
      <c r="X824" s="11"/>
      <c r="Y824" s="11"/>
    </row>
    <row r="825" spans="7:25" x14ac:dyDescent="0.2">
      <c r="G825" s="42"/>
      <c r="H825" s="134"/>
      <c r="I825" s="134"/>
      <c r="J825" s="134"/>
      <c r="K825" s="42"/>
      <c r="L825" s="42"/>
      <c r="M825" s="11"/>
      <c r="N825" s="11"/>
      <c r="O825" s="11"/>
      <c r="P825" s="11"/>
      <c r="Q825" s="11"/>
      <c r="R825" s="11"/>
      <c r="S825" s="11"/>
      <c r="T825" s="11"/>
      <c r="U825" s="11"/>
      <c r="V825" s="11"/>
      <c r="W825" s="11"/>
      <c r="X825" s="11"/>
      <c r="Y825" s="11"/>
    </row>
    <row r="826" spans="7:25" x14ac:dyDescent="0.2">
      <c r="G826" s="42"/>
      <c r="H826" s="134"/>
      <c r="I826" s="134"/>
      <c r="J826" s="134"/>
      <c r="K826" s="42"/>
      <c r="L826" s="42"/>
      <c r="M826" s="11"/>
      <c r="N826" s="11"/>
      <c r="O826" s="11"/>
      <c r="P826" s="11"/>
      <c r="Q826" s="11"/>
      <c r="R826" s="11"/>
      <c r="S826" s="11"/>
      <c r="T826" s="11"/>
      <c r="U826" s="11"/>
      <c r="V826" s="11"/>
      <c r="W826" s="11"/>
      <c r="X826" s="11"/>
      <c r="Y826" s="11"/>
    </row>
    <row r="827" spans="7:25" x14ac:dyDescent="0.2">
      <c r="G827" s="42"/>
      <c r="H827" s="134"/>
      <c r="I827" s="134"/>
      <c r="J827" s="134"/>
      <c r="K827" s="42"/>
      <c r="L827" s="42"/>
      <c r="M827" s="11"/>
      <c r="N827" s="11"/>
      <c r="O827" s="11"/>
      <c r="P827" s="11"/>
      <c r="Q827" s="11"/>
      <c r="R827" s="11"/>
      <c r="S827" s="11"/>
      <c r="T827" s="11"/>
      <c r="U827" s="11"/>
      <c r="V827" s="11"/>
      <c r="W827" s="11"/>
      <c r="X827" s="11"/>
      <c r="Y827" s="11"/>
    </row>
    <row r="828" spans="7:25" x14ac:dyDescent="0.2">
      <c r="G828" s="42"/>
      <c r="H828" s="134"/>
      <c r="I828" s="134"/>
      <c r="J828" s="134"/>
      <c r="K828" s="42"/>
      <c r="L828" s="42"/>
      <c r="M828" s="11"/>
      <c r="N828" s="11"/>
      <c r="O828" s="11"/>
      <c r="P828" s="11"/>
      <c r="Q828" s="11"/>
      <c r="R828" s="11"/>
      <c r="S828" s="11"/>
      <c r="T828" s="11"/>
      <c r="U828" s="11"/>
      <c r="V828" s="11"/>
      <c r="W828" s="11"/>
      <c r="X828" s="11"/>
      <c r="Y828" s="11"/>
    </row>
    <row r="829" spans="7:25" x14ac:dyDescent="0.2">
      <c r="G829" s="42"/>
      <c r="H829" s="134"/>
      <c r="I829" s="134"/>
      <c r="J829" s="134"/>
      <c r="K829" s="42"/>
      <c r="L829" s="42"/>
      <c r="M829" s="11"/>
      <c r="N829" s="11"/>
      <c r="O829" s="11"/>
      <c r="P829" s="11"/>
      <c r="Q829" s="11"/>
      <c r="R829" s="11"/>
      <c r="S829" s="11"/>
      <c r="T829" s="11"/>
      <c r="U829" s="11"/>
      <c r="V829" s="11"/>
      <c r="W829" s="11"/>
      <c r="X829" s="11"/>
      <c r="Y829" s="11"/>
    </row>
    <row r="830" spans="7:25" x14ac:dyDescent="0.2">
      <c r="G830" s="42"/>
      <c r="H830" s="134"/>
      <c r="I830" s="134"/>
      <c r="J830" s="134"/>
      <c r="K830" s="42"/>
      <c r="L830" s="42"/>
      <c r="M830" s="11"/>
      <c r="N830" s="11"/>
      <c r="O830" s="11"/>
      <c r="P830" s="11"/>
      <c r="Q830" s="11"/>
      <c r="R830" s="11"/>
      <c r="S830" s="11"/>
      <c r="T830" s="11"/>
      <c r="U830" s="11"/>
      <c r="V830" s="11"/>
      <c r="W830" s="11"/>
      <c r="X830" s="11"/>
      <c r="Y830" s="11"/>
    </row>
    <row r="831" spans="7:25" x14ac:dyDescent="0.2">
      <c r="G831" s="42"/>
      <c r="H831" s="134"/>
      <c r="I831" s="134"/>
      <c r="J831" s="134"/>
      <c r="K831" s="42"/>
      <c r="L831" s="42"/>
      <c r="M831" s="11"/>
      <c r="N831" s="11"/>
      <c r="O831" s="11"/>
      <c r="P831" s="11"/>
      <c r="Q831" s="11"/>
      <c r="R831" s="11"/>
      <c r="S831" s="11"/>
      <c r="T831" s="11"/>
      <c r="U831" s="11"/>
      <c r="V831" s="11"/>
      <c r="W831" s="11"/>
      <c r="X831" s="11"/>
      <c r="Y831" s="11"/>
    </row>
    <row r="832" spans="7:25" x14ac:dyDescent="0.2">
      <c r="G832" s="42"/>
      <c r="H832" s="134"/>
      <c r="I832" s="134"/>
      <c r="J832" s="134"/>
      <c r="K832" s="42"/>
      <c r="L832" s="42"/>
      <c r="M832" s="11"/>
      <c r="N832" s="11"/>
      <c r="O832" s="11"/>
      <c r="P832" s="11"/>
      <c r="Q832" s="11"/>
      <c r="R832" s="11"/>
      <c r="S832" s="11"/>
      <c r="T832" s="11"/>
      <c r="U832" s="11"/>
      <c r="V832" s="11"/>
      <c r="W832" s="11"/>
      <c r="X832" s="11"/>
      <c r="Y832" s="11"/>
    </row>
    <row r="833" spans="7:25" x14ac:dyDescent="0.2">
      <c r="G833" s="42"/>
      <c r="H833" s="134"/>
      <c r="I833" s="134"/>
      <c r="J833" s="134"/>
      <c r="K833" s="42"/>
      <c r="L833" s="42"/>
      <c r="M833" s="11"/>
      <c r="N833" s="11"/>
      <c r="O833" s="11"/>
      <c r="P833" s="11"/>
      <c r="Q833" s="11"/>
      <c r="R833" s="11"/>
      <c r="S833" s="11"/>
      <c r="T833" s="11"/>
      <c r="U833" s="11"/>
      <c r="V833" s="11"/>
      <c r="W833" s="11"/>
      <c r="X833" s="11"/>
      <c r="Y833" s="11"/>
    </row>
    <row r="834" spans="7:25" x14ac:dyDescent="0.2">
      <c r="G834" s="42"/>
      <c r="H834" s="134"/>
      <c r="I834" s="134"/>
      <c r="J834" s="134"/>
      <c r="K834" s="42"/>
      <c r="L834" s="42"/>
      <c r="M834" s="11"/>
      <c r="N834" s="11"/>
      <c r="O834" s="11"/>
      <c r="P834" s="11"/>
      <c r="Q834" s="11"/>
      <c r="R834" s="11"/>
      <c r="S834" s="11"/>
      <c r="T834" s="11"/>
      <c r="U834" s="11"/>
      <c r="V834" s="11"/>
      <c r="W834" s="11"/>
      <c r="X834" s="11"/>
      <c r="Y834" s="11"/>
    </row>
    <row r="835" spans="7:25" x14ac:dyDescent="0.2">
      <c r="G835" s="42"/>
      <c r="H835" s="134"/>
      <c r="I835" s="134"/>
      <c r="J835" s="134"/>
      <c r="K835" s="42"/>
      <c r="L835" s="42"/>
      <c r="M835" s="11"/>
      <c r="N835" s="11"/>
      <c r="O835" s="11"/>
      <c r="P835" s="11"/>
      <c r="Q835" s="11"/>
      <c r="R835" s="11"/>
      <c r="S835" s="11"/>
      <c r="T835" s="11"/>
      <c r="U835" s="11"/>
      <c r="V835" s="11"/>
      <c r="W835" s="11"/>
      <c r="X835" s="11"/>
      <c r="Y835" s="11"/>
    </row>
    <row r="836" spans="7:25" x14ac:dyDescent="0.2">
      <c r="G836" s="42"/>
      <c r="H836" s="134"/>
      <c r="I836" s="134"/>
      <c r="J836" s="134"/>
      <c r="K836" s="42"/>
      <c r="L836" s="42"/>
      <c r="M836" s="11"/>
      <c r="N836" s="11"/>
      <c r="O836" s="11"/>
      <c r="P836" s="11"/>
      <c r="Q836" s="11"/>
      <c r="R836" s="11"/>
      <c r="S836" s="11"/>
      <c r="T836" s="11"/>
      <c r="U836" s="11"/>
      <c r="V836" s="11"/>
      <c r="W836" s="11"/>
      <c r="X836" s="11"/>
      <c r="Y836" s="11"/>
    </row>
    <row r="837" spans="7:25" x14ac:dyDescent="0.2">
      <c r="G837" s="42"/>
      <c r="H837" s="134"/>
      <c r="I837" s="134"/>
      <c r="J837" s="134"/>
      <c r="K837" s="42"/>
      <c r="L837" s="42"/>
      <c r="M837" s="11"/>
      <c r="N837" s="11"/>
      <c r="O837" s="11"/>
      <c r="P837" s="11"/>
      <c r="Q837" s="11"/>
      <c r="R837" s="11"/>
      <c r="S837" s="11"/>
      <c r="T837" s="11"/>
      <c r="U837" s="11"/>
      <c r="V837" s="11"/>
      <c r="W837" s="11"/>
      <c r="X837" s="11"/>
      <c r="Y837" s="11"/>
    </row>
    <row r="838" spans="7:25" x14ac:dyDescent="0.2">
      <c r="G838" s="42"/>
      <c r="H838" s="134"/>
      <c r="I838" s="134"/>
      <c r="J838" s="134"/>
      <c r="K838" s="42"/>
      <c r="L838" s="42"/>
      <c r="M838" s="11"/>
      <c r="N838" s="11"/>
      <c r="O838" s="11"/>
      <c r="P838" s="11"/>
      <c r="Q838" s="11"/>
      <c r="R838" s="11"/>
      <c r="S838" s="11"/>
      <c r="T838" s="11"/>
      <c r="U838" s="11"/>
      <c r="V838" s="11"/>
      <c r="W838" s="11"/>
      <c r="X838" s="11"/>
      <c r="Y838" s="11"/>
    </row>
    <row r="839" spans="7:25" x14ac:dyDescent="0.2">
      <c r="G839" s="42"/>
      <c r="H839" s="134"/>
      <c r="I839" s="134"/>
      <c r="J839" s="134"/>
      <c r="K839" s="42"/>
      <c r="L839" s="42"/>
      <c r="M839" s="11"/>
      <c r="N839" s="11"/>
      <c r="O839" s="11"/>
      <c r="P839" s="11"/>
      <c r="Q839" s="11"/>
      <c r="R839" s="11"/>
      <c r="S839" s="11"/>
      <c r="T839" s="11"/>
      <c r="U839" s="11"/>
      <c r="V839" s="11"/>
      <c r="W839" s="11"/>
      <c r="X839" s="11"/>
      <c r="Y839" s="11"/>
    </row>
    <row r="840" spans="7:25" x14ac:dyDescent="0.2">
      <c r="G840" s="42"/>
      <c r="H840" s="134"/>
      <c r="I840" s="134"/>
      <c r="J840" s="134"/>
      <c r="K840" s="42"/>
      <c r="L840" s="42"/>
      <c r="M840" s="11"/>
      <c r="N840" s="11"/>
      <c r="O840" s="11"/>
      <c r="P840" s="11"/>
      <c r="Q840" s="11"/>
      <c r="R840" s="11"/>
      <c r="S840" s="11"/>
      <c r="T840" s="11"/>
      <c r="U840" s="11"/>
      <c r="V840" s="11"/>
      <c r="W840" s="11"/>
      <c r="X840" s="11"/>
      <c r="Y840" s="11"/>
    </row>
    <row r="841" spans="7:25" x14ac:dyDescent="0.2">
      <c r="G841" s="42"/>
      <c r="H841" s="134"/>
      <c r="I841" s="134"/>
      <c r="J841" s="134"/>
      <c r="K841" s="42"/>
      <c r="L841" s="42"/>
      <c r="M841" s="11"/>
      <c r="N841" s="11"/>
      <c r="O841" s="11"/>
      <c r="P841" s="11"/>
      <c r="Q841" s="11"/>
      <c r="R841" s="11"/>
      <c r="S841" s="11"/>
      <c r="T841" s="11"/>
      <c r="U841" s="11"/>
      <c r="V841" s="11"/>
      <c r="W841" s="11"/>
      <c r="X841" s="11"/>
      <c r="Y841" s="11"/>
    </row>
    <row r="842" spans="7:25" x14ac:dyDescent="0.2">
      <c r="G842" s="42"/>
      <c r="H842" s="134"/>
      <c r="I842" s="134"/>
      <c r="J842" s="134"/>
      <c r="K842" s="42"/>
      <c r="L842" s="42"/>
      <c r="M842" s="11"/>
      <c r="N842" s="11"/>
      <c r="O842" s="11"/>
      <c r="P842" s="11"/>
      <c r="Q842" s="11"/>
      <c r="R842" s="11"/>
      <c r="S842" s="11"/>
      <c r="T842" s="11"/>
      <c r="U842" s="11"/>
      <c r="V842" s="11"/>
      <c r="W842" s="11"/>
      <c r="X842" s="11"/>
      <c r="Y842" s="11"/>
    </row>
    <row r="843" spans="7:25" x14ac:dyDescent="0.2">
      <c r="G843" s="42"/>
      <c r="H843" s="134"/>
      <c r="I843" s="134"/>
      <c r="J843" s="134"/>
      <c r="K843" s="42"/>
      <c r="L843" s="42"/>
      <c r="M843" s="11"/>
      <c r="N843" s="11"/>
      <c r="O843" s="11"/>
      <c r="P843" s="11"/>
      <c r="Q843" s="11"/>
      <c r="R843" s="11"/>
      <c r="S843" s="11"/>
      <c r="T843" s="11"/>
      <c r="U843" s="11"/>
      <c r="V843" s="11"/>
      <c r="W843" s="11"/>
      <c r="X843" s="11"/>
      <c r="Y843" s="11"/>
    </row>
    <row r="844" spans="7:25" x14ac:dyDescent="0.2">
      <c r="G844" s="42"/>
      <c r="H844" s="134"/>
      <c r="I844" s="134"/>
      <c r="J844" s="134"/>
      <c r="K844" s="42"/>
      <c r="L844" s="42"/>
      <c r="M844" s="11"/>
      <c r="N844" s="11"/>
      <c r="O844" s="11"/>
      <c r="P844" s="11"/>
      <c r="Q844" s="11"/>
      <c r="R844" s="11"/>
      <c r="S844" s="11"/>
      <c r="T844" s="11"/>
      <c r="U844" s="11"/>
      <c r="V844" s="11"/>
      <c r="W844" s="11"/>
      <c r="X844" s="11"/>
      <c r="Y844" s="11"/>
    </row>
    <row r="845" spans="7:25" x14ac:dyDescent="0.2">
      <c r="G845" s="42"/>
      <c r="H845" s="134"/>
      <c r="I845" s="134"/>
      <c r="J845" s="134"/>
      <c r="K845" s="42"/>
      <c r="L845" s="42"/>
      <c r="M845" s="11"/>
      <c r="N845" s="11"/>
      <c r="O845" s="11"/>
      <c r="P845" s="11"/>
      <c r="Q845" s="11"/>
      <c r="R845" s="11"/>
      <c r="S845" s="11"/>
      <c r="T845" s="11"/>
      <c r="U845" s="11"/>
      <c r="V845" s="11"/>
      <c r="W845" s="11"/>
      <c r="X845" s="11"/>
      <c r="Y845" s="11"/>
    </row>
    <row r="846" spans="7:25" x14ac:dyDescent="0.2">
      <c r="G846" s="42"/>
      <c r="H846" s="134"/>
      <c r="I846" s="134"/>
      <c r="J846" s="134"/>
      <c r="K846" s="42"/>
      <c r="L846" s="42"/>
      <c r="M846" s="11"/>
      <c r="N846" s="11"/>
      <c r="O846" s="11"/>
      <c r="P846" s="11"/>
      <c r="Q846" s="11"/>
      <c r="R846" s="11"/>
      <c r="S846" s="11"/>
      <c r="T846" s="11"/>
      <c r="U846" s="11"/>
      <c r="V846" s="11"/>
      <c r="W846" s="11"/>
      <c r="X846" s="11"/>
      <c r="Y846" s="11"/>
    </row>
    <row r="847" spans="7:25" x14ac:dyDescent="0.2">
      <c r="G847" s="42"/>
      <c r="H847" s="134"/>
      <c r="I847" s="134"/>
      <c r="J847" s="134"/>
      <c r="K847" s="42"/>
      <c r="L847" s="42"/>
      <c r="M847" s="11"/>
      <c r="N847" s="11"/>
      <c r="O847" s="11"/>
      <c r="P847" s="11"/>
      <c r="Q847" s="11"/>
      <c r="R847" s="11"/>
      <c r="S847" s="11"/>
      <c r="T847" s="11"/>
      <c r="U847" s="11"/>
      <c r="V847" s="11"/>
      <c r="W847" s="11"/>
      <c r="X847" s="11"/>
      <c r="Y847" s="11"/>
    </row>
    <row r="848" spans="7:25" x14ac:dyDescent="0.2">
      <c r="G848" s="42"/>
      <c r="H848" s="134"/>
      <c r="I848" s="134"/>
      <c r="J848" s="134"/>
      <c r="K848" s="42"/>
      <c r="L848" s="42"/>
      <c r="M848" s="11"/>
      <c r="N848" s="11"/>
      <c r="O848" s="11"/>
      <c r="P848" s="11"/>
      <c r="Q848" s="11"/>
      <c r="R848" s="11"/>
      <c r="S848" s="11"/>
      <c r="T848" s="11"/>
      <c r="U848" s="11"/>
      <c r="V848" s="11"/>
      <c r="W848" s="11"/>
      <c r="X848" s="11"/>
      <c r="Y848" s="11"/>
    </row>
    <row r="849" spans="7:25" x14ac:dyDescent="0.2">
      <c r="G849" s="42"/>
      <c r="H849" s="134"/>
      <c r="I849" s="134"/>
      <c r="J849" s="134"/>
      <c r="K849" s="42"/>
      <c r="L849" s="42"/>
      <c r="M849" s="11"/>
      <c r="N849" s="11"/>
      <c r="O849" s="11"/>
      <c r="P849" s="11"/>
      <c r="Q849" s="11"/>
      <c r="R849" s="11"/>
      <c r="S849" s="11"/>
      <c r="T849" s="11"/>
      <c r="U849" s="11"/>
      <c r="V849" s="11"/>
      <c r="W849" s="11"/>
      <c r="X849" s="11"/>
      <c r="Y849" s="11"/>
    </row>
    <row r="850" spans="7:25" x14ac:dyDescent="0.2">
      <c r="G850" s="42"/>
      <c r="H850" s="134"/>
      <c r="I850" s="134"/>
      <c r="J850" s="134"/>
      <c r="K850" s="42"/>
      <c r="L850" s="42"/>
      <c r="M850" s="11"/>
      <c r="N850" s="11"/>
      <c r="O850" s="11"/>
      <c r="P850" s="11"/>
      <c r="Q850" s="11"/>
      <c r="R850" s="11"/>
      <c r="S850" s="11"/>
      <c r="T850" s="11"/>
      <c r="U850" s="11"/>
      <c r="V850" s="11"/>
      <c r="W850" s="11"/>
      <c r="X850" s="11"/>
      <c r="Y850" s="11"/>
    </row>
    <row r="851" spans="7:25" x14ac:dyDescent="0.2">
      <c r="G851" s="42"/>
      <c r="H851" s="134"/>
      <c r="I851" s="134"/>
      <c r="J851" s="134"/>
      <c r="K851" s="42"/>
      <c r="L851" s="42"/>
      <c r="M851" s="11"/>
      <c r="N851" s="11"/>
      <c r="O851" s="11"/>
      <c r="P851" s="11"/>
      <c r="Q851" s="11"/>
      <c r="R851" s="11"/>
      <c r="S851" s="11"/>
      <c r="T851" s="11"/>
      <c r="U851" s="11"/>
      <c r="V851" s="11"/>
      <c r="W851" s="11"/>
      <c r="X851" s="11"/>
      <c r="Y851" s="11"/>
    </row>
    <row r="852" spans="7:25" x14ac:dyDescent="0.2">
      <c r="G852" s="42"/>
      <c r="H852" s="134"/>
      <c r="I852" s="134"/>
      <c r="J852" s="134"/>
      <c r="K852" s="42"/>
      <c r="L852" s="42"/>
      <c r="M852" s="11"/>
      <c r="N852" s="11"/>
      <c r="O852" s="11"/>
      <c r="P852" s="11"/>
      <c r="Q852" s="11"/>
      <c r="R852" s="11"/>
      <c r="S852" s="11"/>
      <c r="T852" s="11"/>
      <c r="U852" s="11"/>
      <c r="V852" s="11"/>
      <c r="W852" s="11"/>
      <c r="X852" s="11"/>
      <c r="Y852" s="11"/>
    </row>
    <row r="853" spans="7:25" x14ac:dyDescent="0.2">
      <c r="G853" s="42"/>
      <c r="H853" s="134"/>
      <c r="I853" s="134"/>
      <c r="J853" s="134"/>
      <c r="K853" s="42"/>
      <c r="L853" s="42"/>
      <c r="M853" s="11"/>
      <c r="N853" s="11"/>
      <c r="O853" s="11"/>
      <c r="P853" s="11"/>
      <c r="Q853" s="11"/>
      <c r="R853" s="11"/>
      <c r="S853" s="11"/>
      <c r="T853" s="11"/>
      <c r="U853" s="11"/>
      <c r="V853" s="11"/>
      <c r="W853" s="11"/>
      <c r="X853" s="11"/>
      <c r="Y853" s="11"/>
    </row>
    <row r="854" spans="7:25" x14ac:dyDescent="0.2">
      <c r="G854" s="42"/>
      <c r="H854" s="134"/>
      <c r="I854" s="134"/>
      <c r="J854" s="134"/>
      <c r="K854" s="42"/>
      <c r="L854" s="42"/>
      <c r="M854" s="11"/>
      <c r="N854" s="11"/>
      <c r="O854" s="11"/>
      <c r="P854" s="11"/>
      <c r="Q854" s="11"/>
      <c r="R854" s="11"/>
      <c r="S854" s="11"/>
      <c r="T854" s="11"/>
      <c r="U854" s="11"/>
      <c r="V854" s="11"/>
      <c r="W854" s="11"/>
      <c r="X854" s="11"/>
      <c r="Y854" s="11"/>
    </row>
    <row r="855" spans="7:25" x14ac:dyDescent="0.2">
      <c r="G855" s="42"/>
      <c r="H855" s="134"/>
      <c r="I855" s="134"/>
      <c r="J855" s="134"/>
      <c r="K855" s="42"/>
      <c r="L855" s="42"/>
      <c r="M855" s="11"/>
      <c r="N855" s="11"/>
      <c r="O855" s="11"/>
      <c r="P855" s="11"/>
      <c r="Q855" s="11"/>
      <c r="R855" s="11"/>
      <c r="S855" s="11"/>
      <c r="T855" s="11"/>
      <c r="U855" s="11"/>
      <c r="V855" s="11"/>
      <c r="W855" s="11"/>
      <c r="X855" s="11"/>
      <c r="Y855" s="11"/>
    </row>
    <row r="856" spans="7:25" x14ac:dyDescent="0.2">
      <c r="G856" s="42"/>
      <c r="H856" s="134"/>
      <c r="I856" s="134"/>
      <c r="J856" s="134"/>
      <c r="K856" s="42"/>
      <c r="L856" s="42"/>
      <c r="M856" s="11"/>
      <c r="N856" s="11"/>
      <c r="O856" s="11"/>
      <c r="P856" s="11"/>
      <c r="Q856" s="11"/>
      <c r="R856" s="11"/>
      <c r="S856" s="11"/>
      <c r="T856" s="11"/>
      <c r="U856" s="11"/>
      <c r="V856" s="11"/>
      <c r="W856" s="11"/>
      <c r="X856" s="11"/>
      <c r="Y856" s="11"/>
    </row>
    <row r="857" spans="7:25" x14ac:dyDescent="0.2">
      <c r="G857" s="42"/>
      <c r="H857" s="134"/>
      <c r="I857" s="134"/>
      <c r="J857" s="134"/>
      <c r="K857" s="42"/>
      <c r="L857" s="42"/>
      <c r="M857" s="11"/>
      <c r="N857" s="11"/>
      <c r="O857" s="11"/>
      <c r="P857" s="11"/>
      <c r="Q857" s="11"/>
      <c r="R857" s="11"/>
      <c r="S857" s="11"/>
      <c r="T857" s="11"/>
      <c r="U857" s="11"/>
      <c r="V857" s="11"/>
      <c r="W857" s="11"/>
      <c r="X857" s="11"/>
      <c r="Y857" s="11"/>
    </row>
    <row r="858" spans="7:25" x14ac:dyDescent="0.2">
      <c r="G858" s="42"/>
      <c r="H858" s="134"/>
      <c r="I858" s="134"/>
      <c r="J858" s="134"/>
      <c r="K858" s="42"/>
      <c r="L858" s="42"/>
      <c r="M858" s="11"/>
      <c r="N858" s="11"/>
      <c r="O858" s="11"/>
      <c r="P858" s="11"/>
      <c r="Q858" s="11"/>
      <c r="R858" s="11"/>
      <c r="S858" s="11"/>
      <c r="T858" s="11"/>
      <c r="U858" s="11"/>
      <c r="V858" s="11"/>
      <c r="W858" s="11"/>
      <c r="X858" s="11"/>
      <c r="Y858" s="11"/>
    </row>
    <row r="859" spans="7:25" x14ac:dyDescent="0.2">
      <c r="G859" s="42"/>
      <c r="H859" s="134"/>
      <c r="I859" s="134"/>
      <c r="J859" s="134"/>
      <c r="K859" s="42"/>
      <c r="L859" s="42"/>
      <c r="M859" s="11"/>
      <c r="N859" s="11"/>
      <c r="O859" s="11"/>
      <c r="P859" s="11"/>
      <c r="Q859" s="11"/>
      <c r="R859" s="11"/>
      <c r="S859" s="11"/>
      <c r="T859" s="11"/>
      <c r="U859" s="11"/>
      <c r="V859" s="11"/>
      <c r="W859" s="11"/>
      <c r="X859" s="11"/>
      <c r="Y859" s="11"/>
    </row>
    <row r="860" spans="7:25" x14ac:dyDescent="0.2">
      <c r="G860" s="42"/>
      <c r="H860" s="134"/>
      <c r="I860" s="134"/>
      <c r="J860" s="134"/>
      <c r="K860" s="42"/>
      <c r="L860" s="42"/>
      <c r="M860" s="11"/>
      <c r="N860" s="11"/>
      <c r="O860" s="11"/>
      <c r="P860" s="11"/>
      <c r="Q860" s="11"/>
      <c r="R860" s="11"/>
      <c r="S860" s="11"/>
      <c r="T860" s="11"/>
      <c r="U860" s="11"/>
      <c r="V860" s="11"/>
      <c r="W860" s="11"/>
      <c r="X860" s="11"/>
      <c r="Y860" s="11"/>
    </row>
    <row r="861" spans="7:25" x14ac:dyDescent="0.2">
      <c r="G861" s="42"/>
      <c r="H861" s="134"/>
      <c r="I861" s="134"/>
      <c r="J861" s="134"/>
      <c r="K861" s="42"/>
      <c r="L861" s="42"/>
      <c r="M861" s="11"/>
      <c r="N861" s="11"/>
      <c r="O861" s="11"/>
      <c r="P861" s="11"/>
      <c r="Q861" s="11"/>
      <c r="R861" s="11"/>
      <c r="S861" s="11"/>
      <c r="T861" s="11"/>
      <c r="U861" s="11"/>
      <c r="V861" s="11"/>
      <c r="W861" s="11"/>
      <c r="X861" s="11"/>
      <c r="Y861" s="11"/>
    </row>
    <row r="862" spans="7:25" x14ac:dyDescent="0.2">
      <c r="G862" s="42"/>
      <c r="H862" s="134"/>
      <c r="I862" s="134"/>
      <c r="J862" s="134"/>
      <c r="K862" s="42"/>
      <c r="L862" s="42"/>
      <c r="M862" s="11"/>
      <c r="N862" s="11"/>
      <c r="O862" s="11"/>
      <c r="P862" s="11"/>
      <c r="Q862" s="11"/>
      <c r="R862" s="11"/>
      <c r="S862" s="11"/>
      <c r="T862" s="11"/>
      <c r="U862" s="11"/>
      <c r="V862" s="11"/>
      <c r="W862" s="11"/>
      <c r="X862" s="11"/>
      <c r="Y862" s="11"/>
    </row>
    <row r="863" spans="7:25" x14ac:dyDescent="0.2">
      <c r="G863" s="42"/>
      <c r="H863" s="134"/>
      <c r="I863" s="134"/>
      <c r="J863" s="134"/>
      <c r="K863" s="42"/>
      <c r="L863" s="42"/>
      <c r="M863" s="11"/>
      <c r="N863" s="11"/>
      <c r="O863" s="11"/>
      <c r="P863" s="11"/>
      <c r="Q863" s="11"/>
      <c r="R863" s="11"/>
      <c r="S863" s="11"/>
      <c r="T863" s="11"/>
      <c r="U863" s="11"/>
      <c r="V863" s="11"/>
      <c r="W863" s="11"/>
      <c r="X863" s="11"/>
      <c r="Y863" s="11"/>
    </row>
    <row r="864" spans="7:25" x14ac:dyDescent="0.2">
      <c r="G864" s="42"/>
      <c r="H864" s="134"/>
      <c r="I864" s="134"/>
      <c r="J864" s="134"/>
      <c r="K864" s="42"/>
      <c r="L864" s="42"/>
      <c r="M864" s="11"/>
      <c r="N864" s="11"/>
      <c r="O864" s="11"/>
      <c r="P864" s="11"/>
      <c r="Q864" s="11"/>
      <c r="R864" s="11"/>
      <c r="S864" s="11"/>
      <c r="T864" s="11"/>
      <c r="U864" s="11"/>
      <c r="V864" s="11"/>
      <c r="W864" s="11"/>
      <c r="X864" s="11"/>
      <c r="Y864" s="11"/>
    </row>
    <row r="865" spans="7:25" x14ac:dyDescent="0.2">
      <c r="G865" s="42"/>
      <c r="H865" s="134"/>
      <c r="I865" s="134"/>
      <c r="J865" s="134"/>
      <c r="K865" s="42"/>
      <c r="L865" s="42"/>
      <c r="M865" s="11"/>
      <c r="N865" s="11"/>
      <c r="O865" s="11"/>
      <c r="P865" s="11"/>
      <c r="Q865" s="11"/>
      <c r="R865" s="11"/>
      <c r="S865" s="11"/>
      <c r="T865" s="11"/>
      <c r="U865" s="11"/>
      <c r="V865" s="11"/>
      <c r="W865" s="11"/>
      <c r="X865" s="11"/>
      <c r="Y865" s="11"/>
    </row>
    <row r="866" spans="7:25" x14ac:dyDescent="0.2">
      <c r="G866" s="42"/>
      <c r="H866" s="134"/>
      <c r="I866" s="134"/>
      <c r="J866" s="134"/>
      <c r="K866" s="42"/>
      <c r="L866" s="42"/>
      <c r="M866" s="11"/>
      <c r="N866" s="11"/>
      <c r="O866" s="11"/>
      <c r="P866" s="11"/>
      <c r="Q866" s="11"/>
      <c r="R866" s="11"/>
      <c r="S866" s="11"/>
      <c r="T866" s="11"/>
      <c r="U866" s="11"/>
      <c r="V866" s="11"/>
      <c r="W866" s="11"/>
      <c r="X866" s="11"/>
      <c r="Y866" s="11"/>
    </row>
    <row r="867" spans="7:25" x14ac:dyDescent="0.2">
      <c r="G867" s="42"/>
      <c r="H867" s="134"/>
      <c r="I867" s="134"/>
      <c r="J867" s="134"/>
      <c r="K867" s="42"/>
      <c r="L867" s="42"/>
      <c r="M867" s="11"/>
      <c r="N867" s="11"/>
      <c r="O867" s="11"/>
      <c r="P867" s="11"/>
      <c r="Q867" s="11"/>
      <c r="R867" s="11"/>
      <c r="S867" s="11"/>
      <c r="T867" s="11"/>
      <c r="U867" s="11"/>
      <c r="V867" s="11"/>
      <c r="W867" s="11"/>
      <c r="X867" s="11"/>
      <c r="Y867" s="11"/>
    </row>
    <row r="868" spans="7:25" x14ac:dyDescent="0.2">
      <c r="G868" s="42"/>
      <c r="H868" s="134"/>
      <c r="I868" s="134"/>
      <c r="J868" s="134"/>
      <c r="K868" s="42"/>
      <c r="L868" s="42"/>
      <c r="M868" s="11"/>
      <c r="N868" s="11"/>
      <c r="O868" s="11"/>
      <c r="P868" s="11"/>
      <c r="Q868" s="11"/>
      <c r="R868" s="11"/>
      <c r="S868" s="11"/>
      <c r="T868" s="11"/>
      <c r="U868" s="11"/>
      <c r="V868" s="11"/>
      <c r="W868" s="11"/>
      <c r="X868" s="11"/>
      <c r="Y868" s="11"/>
    </row>
    <row r="869" spans="7:25" x14ac:dyDescent="0.2">
      <c r="G869" s="42"/>
      <c r="H869" s="134"/>
      <c r="I869" s="134"/>
      <c r="J869" s="134"/>
      <c r="K869" s="42"/>
      <c r="L869" s="42"/>
      <c r="M869" s="11"/>
      <c r="N869" s="11"/>
      <c r="O869" s="11"/>
      <c r="P869" s="11"/>
      <c r="Q869" s="11"/>
      <c r="R869" s="11"/>
      <c r="S869" s="11"/>
      <c r="T869" s="11"/>
      <c r="U869" s="11"/>
      <c r="V869" s="11"/>
      <c r="W869" s="11"/>
      <c r="X869" s="11"/>
      <c r="Y869" s="11"/>
    </row>
    <row r="870" spans="7:25" x14ac:dyDescent="0.2">
      <c r="G870" s="42"/>
      <c r="H870" s="134"/>
      <c r="I870" s="134"/>
      <c r="J870" s="134"/>
      <c r="K870" s="42"/>
      <c r="L870" s="42"/>
      <c r="M870" s="11"/>
      <c r="N870" s="11"/>
      <c r="O870" s="11"/>
      <c r="P870" s="11"/>
      <c r="Q870" s="11"/>
      <c r="R870" s="11"/>
      <c r="S870" s="11"/>
      <c r="T870" s="11"/>
      <c r="U870" s="11"/>
      <c r="V870" s="11"/>
      <c r="W870" s="11"/>
      <c r="X870" s="11"/>
      <c r="Y870" s="11"/>
    </row>
    <row r="871" spans="7:25" x14ac:dyDescent="0.2">
      <c r="G871" s="42"/>
      <c r="H871" s="134"/>
      <c r="I871" s="134"/>
      <c r="J871" s="134"/>
      <c r="K871" s="42"/>
      <c r="L871" s="42"/>
      <c r="M871" s="11"/>
      <c r="N871" s="11"/>
      <c r="O871" s="11"/>
      <c r="P871" s="11"/>
      <c r="Q871" s="11"/>
      <c r="R871" s="11"/>
      <c r="S871" s="11"/>
      <c r="T871" s="11"/>
      <c r="U871" s="11"/>
      <c r="V871" s="11"/>
      <c r="W871" s="11"/>
      <c r="X871" s="11"/>
      <c r="Y871" s="11"/>
    </row>
    <row r="872" spans="7:25" x14ac:dyDescent="0.2">
      <c r="G872" s="42"/>
      <c r="H872" s="134"/>
      <c r="I872" s="134"/>
      <c r="J872" s="134"/>
      <c r="K872" s="42"/>
      <c r="L872" s="42"/>
      <c r="M872" s="11"/>
      <c r="N872" s="11"/>
      <c r="O872" s="11"/>
      <c r="P872" s="11"/>
      <c r="Q872" s="11"/>
      <c r="R872" s="11"/>
      <c r="S872" s="11"/>
      <c r="T872" s="11"/>
      <c r="U872" s="11"/>
      <c r="V872" s="11"/>
      <c r="W872" s="11"/>
      <c r="X872" s="11"/>
      <c r="Y872" s="11"/>
    </row>
    <row r="873" spans="7:25" x14ac:dyDescent="0.2">
      <c r="G873" s="42"/>
      <c r="H873" s="134"/>
      <c r="I873" s="134"/>
      <c r="J873" s="134"/>
      <c r="K873" s="42"/>
      <c r="L873" s="42"/>
      <c r="M873" s="11"/>
      <c r="N873" s="11"/>
      <c r="O873" s="11"/>
      <c r="P873" s="11"/>
      <c r="Q873" s="11"/>
      <c r="R873" s="11"/>
      <c r="S873" s="11"/>
      <c r="T873" s="11"/>
      <c r="U873" s="11"/>
      <c r="V873" s="11"/>
      <c r="W873" s="11"/>
      <c r="X873" s="11"/>
      <c r="Y873" s="11"/>
    </row>
    <row r="874" spans="7:25" x14ac:dyDescent="0.2">
      <c r="G874" s="42"/>
      <c r="H874" s="134"/>
      <c r="I874" s="134"/>
      <c r="J874" s="134"/>
      <c r="K874" s="42"/>
      <c r="L874" s="42"/>
      <c r="M874" s="11"/>
      <c r="N874" s="11"/>
      <c r="O874" s="11"/>
      <c r="P874" s="11"/>
      <c r="Q874" s="11"/>
      <c r="R874" s="11"/>
      <c r="S874" s="11"/>
      <c r="T874" s="11"/>
      <c r="U874" s="11"/>
      <c r="V874" s="11"/>
      <c r="W874" s="11"/>
      <c r="X874" s="11"/>
      <c r="Y874" s="11"/>
    </row>
    <row r="875" spans="7:25" x14ac:dyDescent="0.2">
      <c r="G875" s="42"/>
      <c r="H875" s="134"/>
      <c r="I875" s="134"/>
      <c r="J875" s="134"/>
      <c r="K875" s="42"/>
      <c r="L875" s="42"/>
      <c r="M875" s="11"/>
      <c r="N875" s="11"/>
      <c r="O875" s="11"/>
      <c r="P875" s="11"/>
      <c r="Q875" s="11"/>
      <c r="R875" s="11"/>
      <c r="S875" s="11"/>
      <c r="T875" s="11"/>
      <c r="U875" s="11"/>
      <c r="V875" s="11"/>
      <c r="W875" s="11"/>
      <c r="X875" s="11"/>
      <c r="Y875" s="11"/>
    </row>
    <row r="876" spans="7:25" x14ac:dyDescent="0.2">
      <c r="G876" s="42"/>
      <c r="H876" s="134"/>
      <c r="I876" s="134"/>
      <c r="J876" s="134"/>
      <c r="K876" s="42"/>
      <c r="L876" s="42"/>
      <c r="M876" s="11"/>
      <c r="N876" s="11"/>
      <c r="O876" s="11"/>
      <c r="P876" s="11"/>
      <c r="Q876" s="11"/>
      <c r="R876" s="11"/>
      <c r="S876" s="11"/>
      <c r="T876" s="11"/>
      <c r="U876" s="11"/>
      <c r="V876" s="11"/>
      <c r="W876" s="11"/>
      <c r="X876" s="11"/>
      <c r="Y876" s="11"/>
    </row>
    <row r="877" spans="7:25" x14ac:dyDescent="0.2">
      <c r="G877" s="42"/>
      <c r="H877" s="134"/>
      <c r="I877" s="134"/>
      <c r="J877" s="134"/>
      <c r="K877" s="42"/>
      <c r="L877" s="42"/>
      <c r="M877" s="11"/>
      <c r="N877" s="11"/>
      <c r="O877" s="11"/>
      <c r="P877" s="11"/>
      <c r="Q877" s="11"/>
      <c r="R877" s="11"/>
      <c r="S877" s="11"/>
      <c r="T877" s="11"/>
      <c r="U877" s="11"/>
      <c r="V877" s="11"/>
      <c r="W877" s="11"/>
      <c r="X877" s="11"/>
      <c r="Y877" s="11"/>
    </row>
    <row r="878" spans="7:25" x14ac:dyDescent="0.2">
      <c r="G878" s="42"/>
      <c r="H878" s="134"/>
      <c r="I878" s="134"/>
      <c r="J878" s="134"/>
      <c r="K878" s="42"/>
      <c r="L878" s="42"/>
      <c r="M878" s="11"/>
      <c r="N878" s="11"/>
      <c r="O878" s="11"/>
      <c r="P878" s="11"/>
      <c r="Q878" s="11"/>
      <c r="R878" s="11"/>
      <c r="S878" s="11"/>
      <c r="T878" s="11"/>
      <c r="U878" s="11"/>
      <c r="V878" s="11"/>
      <c r="W878" s="11"/>
      <c r="X878" s="11"/>
      <c r="Y878" s="11"/>
    </row>
    <row r="879" spans="7:25" x14ac:dyDescent="0.2">
      <c r="G879" s="42"/>
      <c r="H879" s="134"/>
      <c r="I879" s="134"/>
      <c r="J879" s="134"/>
      <c r="K879" s="42"/>
      <c r="L879" s="42"/>
      <c r="M879" s="11"/>
      <c r="N879" s="11"/>
      <c r="O879" s="11"/>
      <c r="P879" s="11"/>
      <c r="Q879" s="11"/>
      <c r="R879" s="11"/>
      <c r="S879" s="11"/>
      <c r="T879" s="11"/>
      <c r="U879" s="11"/>
      <c r="V879" s="11"/>
      <c r="W879" s="11"/>
      <c r="X879" s="11"/>
      <c r="Y879" s="11"/>
    </row>
    <row r="880" spans="7:25" x14ac:dyDescent="0.2">
      <c r="G880" s="42"/>
      <c r="H880" s="134"/>
      <c r="I880" s="134"/>
      <c r="J880" s="134"/>
      <c r="K880" s="42"/>
      <c r="L880" s="42"/>
      <c r="M880" s="11"/>
      <c r="N880" s="11"/>
      <c r="O880" s="11"/>
      <c r="P880" s="11"/>
      <c r="Q880" s="11"/>
      <c r="R880" s="11"/>
      <c r="S880" s="11"/>
      <c r="T880" s="11"/>
      <c r="U880" s="11"/>
      <c r="V880" s="11"/>
      <c r="W880" s="11"/>
      <c r="X880" s="11"/>
      <c r="Y880" s="11"/>
    </row>
    <row r="881" spans="7:25" x14ac:dyDescent="0.2">
      <c r="G881" s="42"/>
      <c r="H881" s="134"/>
      <c r="I881" s="134"/>
      <c r="J881" s="134"/>
      <c r="K881" s="42"/>
      <c r="L881" s="42"/>
      <c r="M881" s="11"/>
      <c r="N881" s="11"/>
      <c r="O881" s="11"/>
      <c r="P881" s="11"/>
      <c r="Q881" s="11"/>
      <c r="R881" s="11"/>
      <c r="S881" s="11"/>
      <c r="T881" s="11"/>
      <c r="U881" s="11"/>
      <c r="V881" s="11"/>
      <c r="W881" s="11"/>
      <c r="X881" s="11"/>
      <c r="Y881" s="11"/>
    </row>
    <row r="882" spans="7:25" x14ac:dyDescent="0.2">
      <c r="G882" s="42"/>
      <c r="H882" s="134"/>
      <c r="I882" s="134"/>
      <c r="J882" s="134"/>
      <c r="K882" s="42"/>
      <c r="L882" s="42"/>
      <c r="M882" s="11"/>
      <c r="N882" s="11"/>
      <c r="O882" s="11"/>
      <c r="P882" s="11"/>
      <c r="Q882" s="11"/>
      <c r="R882" s="11"/>
      <c r="S882" s="11"/>
      <c r="T882" s="11"/>
      <c r="U882" s="11"/>
      <c r="V882" s="11"/>
      <c r="W882" s="11"/>
      <c r="X882" s="11"/>
      <c r="Y882" s="11"/>
    </row>
    <row r="883" spans="7:25" x14ac:dyDescent="0.2">
      <c r="G883" s="42"/>
      <c r="H883" s="134"/>
      <c r="I883" s="134"/>
      <c r="J883" s="134"/>
      <c r="K883" s="42"/>
      <c r="L883" s="42"/>
      <c r="M883" s="11"/>
      <c r="N883" s="11"/>
      <c r="O883" s="11"/>
      <c r="P883" s="11"/>
      <c r="Q883" s="11"/>
      <c r="R883" s="11"/>
      <c r="S883" s="11"/>
      <c r="T883" s="11"/>
      <c r="U883" s="11"/>
      <c r="V883" s="11"/>
      <c r="W883" s="11"/>
      <c r="X883" s="11"/>
      <c r="Y883" s="11"/>
    </row>
    <row r="884" spans="7:25" x14ac:dyDescent="0.2">
      <c r="G884" s="42"/>
      <c r="H884" s="134"/>
      <c r="I884" s="134"/>
      <c r="J884" s="134"/>
      <c r="K884" s="42"/>
      <c r="L884" s="42"/>
      <c r="M884" s="11"/>
      <c r="N884" s="11"/>
      <c r="O884" s="11"/>
      <c r="P884" s="11"/>
      <c r="Q884" s="11"/>
      <c r="R884" s="11"/>
      <c r="S884" s="11"/>
      <c r="T884" s="11"/>
      <c r="U884" s="11"/>
      <c r="V884" s="11"/>
      <c r="W884" s="11"/>
      <c r="X884" s="11"/>
      <c r="Y884" s="11"/>
    </row>
    <row r="885" spans="7:25" x14ac:dyDescent="0.2">
      <c r="G885" s="42"/>
      <c r="H885" s="134"/>
      <c r="I885" s="134"/>
      <c r="J885" s="134"/>
      <c r="K885" s="42"/>
      <c r="L885" s="42"/>
      <c r="M885" s="11"/>
      <c r="N885" s="11"/>
      <c r="O885" s="11"/>
      <c r="P885" s="11"/>
      <c r="Q885" s="11"/>
      <c r="R885" s="11"/>
      <c r="S885" s="11"/>
      <c r="T885" s="11"/>
      <c r="U885" s="11"/>
      <c r="V885" s="11"/>
      <c r="W885" s="11"/>
      <c r="X885" s="11"/>
      <c r="Y885" s="11"/>
    </row>
    <row r="886" spans="7:25" x14ac:dyDescent="0.2">
      <c r="G886" s="42"/>
      <c r="H886" s="134"/>
      <c r="I886" s="134"/>
      <c r="J886" s="134"/>
      <c r="K886" s="42"/>
      <c r="L886" s="42"/>
      <c r="M886" s="11"/>
      <c r="N886" s="11"/>
      <c r="O886" s="11"/>
      <c r="P886" s="11"/>
      <c r="Q886" s="11"/>
      <c r="R886" s="11"/>
      <c r="S886" s="11"/>
      <c r="T886" s="11"/>
      <c r="U886" s="11"/>
      <c r="V886" s="11"/>
      <c r="W886" s="11"/>
      <c r="X886" s="11"/>
      <c r="Y886" s="11"/>
    </row>
    <row r="887" spans="7:25" x14ac:dyDescent="0.2">
      <c r="G887" s="42"/>
      <c r="H887" s="134"/>
      <c r="I887" s="134"/>
      <c r="J887" s="134"/>
      <c r="K887" s="42"/>
      <c r="L887" s="42"/>
      <c r="M887" s="11"/>
      <c r="N887" s="11"/>
      <c r="O887" s="11"/>
      <c r="P887" s="11"/>
      <c r="Q887" s="11"/>
      <c r="R887" s="11"/>
      <c r="S887" s="11"/>
      <c r="T887" s="11"/>
      <c r="U887" s="11"/>
      <c r="V887" s="11"/>
      <c r="W887" s="11"/>
      <c r="X887" s="11"/>
      <c r="Y887" s="11"/>
    </row>
    <row r="888" spans="7:25" x14ac:dyDescent="0.2">
      <c r="G888" s="42"/>
      <c r="H888" s="134"/>
      <c r="I888" s="134"/>
      <c r="J888" s="134"/>
      <c r="K888" s="42"/>
      <c r="L888" s="42"/>
      <c r="M888" s="11"/>
      <c r="N888" s="11"/>
      <c r="O888" s="11"/>
      <c r="P888" s="11"/>
      <c r="Q888" s="11"/>
      <c r="R888" s="11"/>
      <c r="S888" s="11"/>
      <c r="T888" s="11"/>
      <c r="U888" s="11"/>
      <c r="V888" s="11"/>
      <c r="W888" s="11"/>
      <c r="X888" s="11"/>
      <c r="Y888" s="11"/>
    </row>
    <row r="889" spans="7:25" x14ac:dyDescent="0.2">
      <c r="G889" s="42"/>
      <c r="H889" s="134"/>
      <c r="I889" s="134"/>
      <c r="J889" s="134"/>
      <c r="K889" s="42"/>
      <c r="L889" s="42"/>
      <c r="M889" s="11"/>
      <c r="N889" s="11"/>
      <c r="O889" s="11"/>
      <c r="P889" s="11"/>
      <c r="Q889" s="11"/>
      <c r="R889" s="11"/>
      <c r="S889" s="11"/>
      <c r="T889" s="11"/>
      <c r="U889" s="11"/>
      <c r="V889" s="11"/>
      <c r="W889" s="11"/>
      <c r="X889" s="11"/>
      <c r="Y889" s="11"/>
    </row>
    <row r="890" spans="7:25" x14ac:dyDescent="0.2">
      <c r="G890" s="42"/>
      <c r="H890" s="134"/>
      <c r="I890" s="134"/>
      <c r="J890" s="134"/>
      <c r="K890" s="42"/>
      <c r="L890" s="42"/>
      <c r="M890" s="11"/>
      <c r="N890" s="11"/>
      <c r="O890" s="11"/>
      <c r="P890" s="11"/>
      <c r="Q890" s="11"/>
      <c r="R890" s="11"/>
      <c r="S890" s="11"/>
      <c r="T890" s="11"/>
      <c r="U890" s="11"/>
      <c r="V890" s="11"/>
      <c r="W890" s="11"/>
      <c r="X890" s="11"/>
      <c r="Y890" s="11"/>
    </row>
    <row r="891" spans="7:25" x14ac:dyDescent="0.2">
      <c r="G891" s="42"/>
      <c r="H891" s="134"/>
      <c r="I891" s="134"/>
      <c r="J891" s="134"/>
      <c r="K891" s="42"/>
      <c r="L891" s="42"/>
      <c r="M891" s="11"/>
      <c r="N891" s="11"/>
      <c r="O891" s="11"/>
      <c r="P891" s="11"/>
      <c r="Q891" s="11"/>
      <c r="R891" s="11"/>
      <c r="S891" s="11"/>
      <c r="T891" s="11"/>
      <c r="U891" s="11"/>
      <c r="V891" s="11"/>
      <c r="W891" s="11"/>
      <c r="X891" s="11"/>
      <c r="Y891" s="11"/>
    </row>
    <row r="892" spans="7:25" x14ac:dyDescent="0.2">
      <c r="G892" s="42"/>
      <c r="H892" s="134"/>
      <c r="I892" s="134"/>
      <c r="J892" s="134"/>
      <c r="K892" s="42"/>
      <c r="L892" s="42"/>
      <c r="M892" s="11"/>
      <c r="N892" s="11"/>
      <c r="O892" s="11"/>
      <c r="P892" s="11"/>
      <c r="Q892" s="11"/>
      <c r="R892" s="11"/>
      <c r="S892" s="11"/>
      <c r="T892" s="11"/>
      <c r="U892" s="11"/>
      <c r="V892" s="11"/>
      <c r="W892" s="11"/>
      <c r="X892" s="11"/>
      <c r="Y892" s="11"/>
    </row>
    <row r="893" spans="7:25" x14ac:dyDescent="0.2">
      <c r="G893" s="42"/>
      <c r="H893" s="134"/>
      <c r="I893" s="134"/>
      <c r="J893" s="134"/>
      <c r="K893" s="42"/>
      <c r="L893" s="42"/>
      <c r="M893" s="11"/>
      <c r="N893" s="11"/>
      <c r="O893" s="11"/>
      <c r="P893" s="11"/>
      <c r="Q893" s="11"/>
      <c r="R893" s="11"/>
      <c r="S893" s="11"/>
      <c r="T893" s="11"/>
      <c r="U893" s="11"/>
      <c r="V893" s="11"/>
      <c r="W893" s="11"/>
      <c r="X893" s="11"/>
      <c r="Y893" s="11"/>
    </row>
    <row r="894" spans="7:25" x14ac:dyDescent="0.2">
      <c r="G894" s="42"/>
      <c r="H894" s="134"/>
      <c r="I894" s="134"/>
      <c r="J894" s="134"/>
      <c r="K894" s="42"/>
      <c r="L894" s="42"/>
      <c r="M894" s="11"/>
      <c r="N894" s="11"/>
      <c r="O894" s="11"/>
      <c r="P894" s="11"/>
      <c r="Q894" s="11"/>
      <c r="R894" s="11"/>
      <c r="S894" s="11"/>
      <c r="T894" s="11"/>
      <c r="U894" s="11"/>
      <c r="V894" s="11"/>
      <c r="W894" s="11"/>
      <c r="X894" s="11"/>
      <c r="Y894" s="11"/>
    </row>
    <row r="895" spans="7:25" x14ac:dyDescent="0.2">
      <c r="G895" s="42"/>
      <c r="H895" s="134"/>
      <c r="I895" s="134"/>
      <c r="J895" s="134"/>
      <c r="K895" s="42"/>
      <c r="L895" s="42"/>
      <c r="M895" s="11"/>
      <c r="N895" s="11"/>
      <c r="O895" s="11"/>
      <c r="P895" s="11"/>
      <c r="Q895" s="11"/>
      <c r="R895" s="11"/>
      <c r="S895" s="11"/>
      <c r="T895" s="11"/>
      <c r="U895" s="11"/>
      <c r="V895" s="11"/>
      <c r="W895" s="11"/>
      <c r="X895" s="11"/>
      <c r="Y895" s="11"/>
    </row>
    <row r="896" spans="7:25" x14ac:dyDescent="0.2">
      <c r="G896" s="42"/>
      <c r="H896" s="134"/>
      <c r="I896" s="134"/>
      <c r="J896" s="134"/>
      <c r="K896" s="42"/>
      <c r="L896" s="42"/>
      <c r="M896" s="11"/>
      <c r="N896" s="11"/>
      <c r="O896" s="11"/>
      <c r="P896" s="11"/>
      <c r="Q896" s="11"/>
      <c r="R896" s="11"/>
      <c r="S896" s="11"/>
      <c r="T896" s="11"/>
      <c r="U896" s="11"/>
      <c r="V896" s="11"/>
      <c r="W896" s="11"/>
      <c r="X896" s="11"/>
      <c r="Y896" s="11"/>
    </row>
    <row r="897" spans="7:25" x14ac:dyDescent="0.2">
      <c r="G897" s="42"/>
      <c r="H897" s="134"/>
      <c r="I897" s="134"/>
      <c r="J897" s="134"/>
      <c r="K897" s="42"/>
      <c r="L897" s="42"/>
      <c r="M897" s="11"/>
      <c r="N897" s="11"/>
      <c r="O897" s="11"/>
      <c r="P897" s="11"/>
      <c r="Q897" s="11"/>
      <c r="R897" s="11"/>
      <c r="S897" s="11"/>
      <c r="T897" s="11"/>
      <c r="U897" s="11"/>
      <c r="V897" s="11"/>
      <c r="W897" s="11"/>
      <c r="X897" s="11"/>
      <c r="Y897" s="11"/>
    </row>
    <row r="898" spans="7:25" x14ac:dyDescent="0.2">
      <c r="G898" s="42"/>
      <c r="H898" s="134"/>
      <c r="I898" s="134"/>
      <c r="J898" s="134"/>
      <c r="K898" s="42"/>
      <c r="L898" s="42"/>
      <c r="M898" s="11"/>
      <c r="N898" s="11"/>
      <c r="O898" s="11"/>
      <c r="P898" s="11"/>
      <c r="Q898" s="11"/>
      <c r="R898" s="11"/>
      <c r="S898" s="11"/>
      <c r="T898" s="11"/>
      <c r="U898" s="11"/>
      <c r="V898" s="11"/>
      <c r="W898" s="11"/>
      <c r="X898" s="11"/>
      <c r="Y898" s="11"/>
    </row>
    <row r="899" spans="7:25" x14ac:dyDescent="0.2">
      <c r="G899" s="42"/>
      <c r="H899" s="134"/>
      <c r="I899" s="134"/>
      <c r="J899" s="134"/>
      <c r="K899" s="42"/>
      <c r="L899" s="42"/>
      <c r="M899" s="11"/>
      <c r="N899" s="11"/>
      <c r="O899" s="11"/>
      <c r="P899" s="11"/>
      <c r="Q899" s="11"/>
      <c r="R899" s="11"/>
      <c r="S899" s="11"/>
      <c r="T899" s="11"/>
      <c r="U899" s="11"/>
      <c r="V899" s="11"/>
      <c r="W899" s="11"/>
      <c r="X899" s="11"/>
      <c r="Y899" s="11"/>
    </row>
    <row r="900" spans="7:25" x14ac:dyDescent="0.2">
      <c r="G900" s="42"/>
      <c r="H900" s="134"/>
      <c r="I900" s="134"/>
      <c r="J900" s="134"/>
      <c r="K900" s="42"/>
      <c r="L900" s="42"/>
      <c r="M900" s="11"/>
      <c r="N900" s="11"/>
      <c r="O900" s="11"/>
      <c r="P900" s="11"/>
      <c r="Q900" s="11"/>
      <c r="R900" s="11"/>
      <c r="S900" s="11"/>
      <c r="T900" s="11"/>
      <c r="U900" s="11"/>
      <c r="V900" s="11"/>
      <c r="W900" s="11"/>
      <c r="X900" s="11"/>
      <c r="Y900" s="11"/>
    </row>
    <row r="901" spans="7:25" x14ac:dyDescent="0.2">
      <c r="G901" s="42"/>
      <c r="H901" s="134"/>
      <c r="I901" s="134"/>
      <c r="J901" s="134"/>
      <c r="K901" s="42"/>
      <c r="L901" s="42"/>
      <c r="M901" s="11"/>
      <c r="N901" s="11"/>
      <c r="O901" s="11"/>
      <c r="P901" s="11"/>
      <c r="Q901" s="11"/>
      <c r="R901" s="11"/>
      <c r="S901" s="11"/>
      <c r="T901" s="11"/>
      <c r="U901" s="11"/>
      <c r="V901" s="11"/>
      <c r="W901" s="11"/>
      <c r="X901" s="11"/>
      <c r="Y901" s="11"/>
    </row>
    <row r="902" spans="7:25" x14ac:dyDescent="0.2">
      <c r="G902" s="42"/>
      <c r="H902" s="134"/>
      <c r="I902" s="134"/>
      <c r="J902" s="134"/>
      <c r="K902" s="42"/>
      <c r="L902" s="42"/>
      <c r="M902" s="11"/>
      <c r="N902" s="11"/>
      <c r="O902" s="11"/>
      <c r="P902" s="11"/>
      <c r="Q902" s="11"/>
      <c r="R902" s="11"/>
      <c r="S902" s="11"/>
      <c r="T902" s="11"/>
      <c r="U902" s="11"/>
      <c r="V902" s="11"/>
      <c r="W902" s="11"/>
      <c r="X902" s="11"/>
      <c r="Y902" s="11"/>
    </row>
    <row r="903" spans="7:25" x14ac:dyDescent="0.2">
      <c r="G903" s="42"/>
      <c r="H903" s="134"/>
      <c r="I903" s="134"/>
      <c r="J903" s="134"/>
      <c r="K903" s="42"/>
      <c r="L903" s="42"/>
      <c r="M903" s="11"/>
      <c r="N903" s="11"/>
      <c r="O903" s="11"/>
      <c r="P903" s="11"/>
      <c r="Q903" s="11"/>
      <c r="R903" s="11"/>
      <c r="S903" s="11"/>
      <c r="T903" s="11"/>
      <c r="U903" s="11"/>
      <c r="V903" s="11"/>
      <c r="W903" s="11"/>
      <c r="X903" s="11"/>
      <c r="Y903" s="11"/>
    </row>
    <row r="904" spans="7:25" x14ac:dyDescent="0.2">
      <c r="G904" s="42"/>
      <c r="H904" s="134"/>
      <c r="I904" s="134"/>
      <c r="J904" s="134"/>
      <c r="K904" s="42"/>
      <c r="L904" s="42"/>
      <c r="M904" s="11"/>
      <c r="N904" s="11"/>
      <c r="O904" s="11"/>
      <c r="P904" s="11"/>
      <c r="Q904" s="11"/>
      <c r="R904" s="11"/>
      <c r="S904" s="11"/>
      <c r="T904" s="11"/>
      <c r="U904" s="11"/>
      <c r="V904" s="11"/>
      <c r="W904" s="11"/>
      <c r="X904" s="11"/>
      <c r="Y904" s="11"/>
    </row>
    <row r="905" spans="7:25" x14ac:dyDescent="0.2">
      <c r="G905" s="42"/>
      <c r="H905" s="134"/>
      <c r="I905" s="134"/>
      <c r="J905" s="134"/>
      <c r="K905" s="42"/>
      <c r="L905" s="42"/>
      <c r="M905" s="11"/>
      <c r="N905" s="11"/>
      <c r="O905" s="11"/>
      <c r="P905" s="11"/>
      <c r="Q905" s="11"/>
      <c r="R905" s="11"/>
      <c r="S905" s="11"/>
      <c r="T905" s="11"/>
      <c r="U905" s="11"/>
      <c r="V905" s="11"/>
      <c r="W905" s="11"/>
      <c r="X905" s="11"/>
      <c r="Y905" s="11"/>
    </row>
    <row r="906" spans="7:25" x14ac:dyDescent="0.2">
      <c r="G906" s="42"/>
      <c r="H906" s="134"/>
      <c r="I906" s="134"/>
      <c r="J906" s="134"/>
      <c r="K906" s="42"/>
      <c r="L906" s="42"/>
      <c r="M906" s="11"/>
      <c r="N906" s="11"/>
      <c r="O906" s="11"/>
      <c r="P906" s="11"/>
      <c r="Q906" s="11"/>
      <c r="R906" s="11"/>
      <c r="S906" s="11"/>
      <c r="T906" s="11"/>
      <c r="U906" s="11"/>
      <c r="V906" s="11"/>
      <c r="W906" s="11"/>
      <c r="X906" s="11"/>
      <c r="Y906" s="11"/>
    </row>
    <row r="907" spans="7:25" x14ac:dyDescent="0.2">
      <c r="G907" s="42"/>
      <c r="H907" s="134"/>
      <c r="I907" s="134"/>
      <c r="J907" s="134"/>
      <c r="K907" s="42"/>
      <c r="L907" s="42"/>
      <c r="M907" s="11"/>
      <c r="N907" s="11"/>
      <c r="O907" s="11"/>
      <c r="P907" s="11"/>
      <c r="Q907" s="11"/>
      <c r="R907" s="11"/>
      <c r="S907" s="11"/>
      <c r="T907" s="11"/>
      <c r="U907" s="11"/>
      <c r="V907" s="11"/>
      <c r="W907" s="11"/>
      <c r="X907" s="11"/>
      <c r="Y907" s="11"/>
    </row>
    <row r="908" spans="7:25" x14ac:dyDescent="0.2">
      <c r="G908" s="42"/>
      <c r="H908" s="134"/>
      <c r="I908" s="134"/>
      <c r="J908" s="134"/>
      <c r="K908" s="42"/>
      <c r="L908" s="42"/>
      <c r="M908" s="11"/>
      <c r="N908" s="11"/>
      <c r="O908" s="11"/>
      <c r="P908" s="11"/>
      <c r="Q908" s="11"/>
      <c r="R908" s="11"/>
      <c r="S908" s="11"/>
      <c r="T908" s="11"/>
      <c r="U908" s="11"/>
      <c r="V908" s="11"/>
      <c r="W908" s="11"/>
      <c r="X908" s="11"/>
      <c r="Y908" s="11"/>
    </row>
    <row r="909" spans="7:25" x14ac:dyDescent="0.2">
      <c r="G909" s="42"/>
      <c r="H909" s="134"/>
      <c r="I909" s="134"/>
      <c r="J909" s="134"/>
      <c r="K909" s="42"/>
      <c r="L909" s="42"/>
      <c r="M909" s="11"/>
      <c r="N909" s="11"/>
      <c r="O909" s="11"/>
      <c r="P909" s="11"/>
      <c r="Q909" s="11"/>
      <c r="R909" s="11"/>
      <c r="S909" s="11"/>
      <c r="T909" s="11"/>
      <c r="U909" s="11"/>
      <c r="V909" s="11"/>
      <c r="W909" s="11"/>
      <c r="X909" s="11"/>
      <c r="Y909" s="11"/>
    </row>
    <row r="910" spans="7:25" x14ac:dyDescent="0.2">
      <c r="G910" s="42"/>
      <c r="H910" s="134"/>
      <c r="I910" s="134"/>
      <c r="J910" s="134"/>
      <c r="K910" s="42"/>
      <c r="L910" s="42"/>
      <c r="M910" s="11"/>
      <c r="N910" s="11"/>
      <c r="O910" s="11"/>
      <c r="P910" s="11"/>
      <c r="Q910" s="11"/>
      <c r="R910" s="11"/>
      <c r="S910" s="11"/>
      <c r="T910" s="11"/>
      <c r="U910" s="11"/>
      <c r="V910" s="11"/>
      <c r="W910" s="11"/>
      <c r="X910" s="11"/>
      <c r="Y910" s="11"/>
    </row>
    <row r="911" spans="7:25" x14ac:dyDescent="0.2">
      <c r="G911" s="42"/>
      <c r="H911" s="134"/>
      <c r="I911" s="134"/>
      <c r="J911" s="134"/>
      <c r="K911" s="42"/>
      <c r="L911" s="42"/>
      <c r="M911" s="11"/>
      <c r="N911" s="11"/>
      <c r="O911" s="11"/>
      <c r="P911" s="11"/>
      <c r="Q911" s="11"/>
      <c r="R911" s="11"/>
      <c r="S911" s="11"/>
      <c r="T911" s="11"/>
      <c r="U911" s="11"/>
      <c r="V911" s="11"/>
      <c r="W911" s="11"/>
      <c r="X911" s="11"/>
      <c r="Y911" s="11"/>
    </row>
    <row r="912" spans="7:25" x14ac:dyDescent="0.2">
      <c r="G912" s="42"/>
      <c r="H912" s="134"/>
      <c r="I912" s="134"/>
      <c r="J912" s="134"/>
      <c r="K912" s="42"/>
      <c r="L912" s="42"/>
      <c r="M912" s="11"/>
      <c r="N912" s="11"/>
      <c r="O912" s="11"/>
      <c r="P912" s="11"/>
      <c r="Q912" s="11"/>
      <c r="R912" s="11"/>
      <c r="S912" s="11"/>
      <c r="T912" s="11"/>
      <c r="U912" s="11"/>
      <c r="V912" s="11"/>
      <c r="W912" s="11"/>
      <c r="X912" s="11"/>
      <c r="Y912" s="11"/>
    </row>
    <row r="913" spans="7:25" x14ac:dyDescent="0.2">
      <c r="G913" s="42"/>
      <c r="H913" s="134"/>
      <c r="I913" s="134"/>
      <c r="J913" s="134"/>
      <c r="K913" s="42"/>
      <c r="L913" s="42"/>
      <c r="M913" s="11"/>
      <c r="N913" s="11"/>
      <c r="O913" s="11"/>
      <c r="P913" s="11"/>
      <c r="Q913" s="11"/>
      <c r="R913" s="11"/>
      <c r="S913" s="11"/>
      <c r="T913" s="11"/>
      <c r="U913" s="11"/>
      <c r="V913" s="11"/>
      <c r="W913" s="11"/>
      <c r="X913" s="11"/>
      <c r="Y913" s="11"/>
    </row>
    <row r="914" spans="7:25" x14ac:dyDescent="0.2">
      <c r="G914" s="42"/>
      <c r="H914" s="134"/>
      <c r="I914" s="134"/>
      <c r="J914" s="134"/>
      <c r="K914" s="42"/>
      <c r="L914" s="42"/>
      <c r="M914" s="11"/>
      <c r="N914" s="11"/>
      <c r="O914" s="11"/>
      <c r="P914" s="11"/>
      <c r="Q914" s="11"/>
      <c r="R914" s="11"/>
      <c r="S914" s="11"/>
      <c r="T914" s="11"/>
      <c r="U914" s="11"/>
      <c r="V914" s="11"/>
      <c r="W914" s="11"/>
      <c r="X914" s="11"/>
      <c r="Y914" s="11"/>
    </row>
    <row r="915" spans="7:25" x14ac:dyDescent="0.2">
      <c r="G915" s="42"/>
      <c r="H915" s="134"/>
      <c r="I915" s="134"/>
      <c r="J915" s="134"/>
      <c r="K915" s="42"/>
      <c r="L915" s="42"/>
      <c r="M915" s="11"/>
      <c r="N915" s="11"/>
      <c r="O915" s="11"/>
      <c r="P915" s="11"/>
      <c r="Q915" s="11"/>
      <c r="R915" s="11"/>
      <c r="S915" s="11"/>
      <c r="T915" s="11"/>
      <c r="U915" s="11"/>
      <c r="V915" s="11"/>
      <c r="W915" s="11"/>
      <c r="X915" s="11"/>
      <c r="Y915" s="11"/>
    </row>
    <row r="916" spans="7:25" x14ac:dyDescent="0.2">
      <c r="G916" s="42"/>
      <c r="H916" s="134"/>
      <c r="I916" s="134"/>
      <c r="J916" s="134"/>
      <c r="K916" s="42"/>
      <c r="L916" s="42"/>
      <c r="M916" s="11"/>
      <c r="N916" s="11"/>
      <c r="O916" s="11"/>
      <c r="P916" s="11"/>
      <c r="Q916" s="11"/>
      <c r="R916" s="11"/>
      <c r="S916" s="11"/>
      <c r="T916" s="11"/>
      <c r="U916" s="11"/>
      <c r="V916" s="11"/>
      <c r="W916" s="11"/>
      <c r="X916" s="11"/>
      <c r="Y916" s="11"/>
    </row>
    <row r="917" spans="7:25" x14ac:dyDescent="0.2">
      <c r="G917" s="42"/>
      <c r="H917" s="134"/>
      <c r="I917" s="134"/>
      <c r="J917" s="134"/>
      <c r="K917" s="42"/>
      <c r="L917" s="42"/>
      <c r="M917" s="11"/>
      <c r="N917" s="11"/>
      <c r="O917" s="11"/>
      <c r="P917" s="11"/>
      <c r="Q917" s="11"/>
      <c r="R917" s="11"/>
      <c r="S917" s="11"/>
      <c r="T917" s="11"/>
      <c r="U917" s="11"/>
      <c r="V917" s="11"/>
      <c r="W917" s="11"/>
      <c r="X917" s="11"/>
      <c r="Y917" s="11"/>
    </row>
    <row r="918" spans="7:25" x14ac:dyDescent="0.2">
      <c r="G918" s="42"/>
      <c r="H918" s="134"/>
      <c r="I918" s="134"/>
      <c r="J918" s="134"/>
      <c r="K918" s="42"/>
      <c r="L918" s="42"/>
      <c r="M918" s="11"/>
      <c r="N918" s="11"/>
      <c r="O918" s="11"/>
      <c r="P918" s="11"/>
      <c r="Q918" s="11"/>
      <c r="R918" s="11"/>
      <c r="S918" s="11"/>
      <c r="T918" s="11"/>
      <c r="U918" s="11"/>
      <c r="V918" s="11"/>
      <c r="W918" s="11"/>
      <c r="X918" s="11"/>
      <c r="Y918" s="11"/>
    </row>
    <row r="919" spans="7:25" x14ac:dyDescent="0.2">
      <c r="G919" s="42"/>
      <c r="H919" s="134"/>
      <c r="I919" s="134"/>
      <c r="J919" s="134"/>
      <c r="K919" s="42"/>
      <c r="L919" s="42"/>
      <c r="M919" s="11"/>
      <c r="N919" s="11"/>
      <c r="O919" s="11"/>
      <c r="P919" s="11"/>
      <c r="Q919" s="11"/>
      <c r="R919" s="11"/>
      <c r="S919" s="11"/>
      <c r="T919" s="11"/>
      <c r="U919" s="11"/>
      <c r="V919" s="11"/>
      <c r="W919" s="11"/>
      <c r="X919" s="11"/>
      <c r="Y919" s="11"/>
    </row>
    <row r="920" spans="7:25" x14ac:dyDescent="0.2">
      <c r="G920" s="42"/>
      <c r="H920" s="134"/>
      <c r="I920" s="134"/>
      <c r="J920" s="134"/>
      <c r="K920" s="42"/>
      <c r="L920" s="42"/>
      <c r="M920" s="11"/>
      <c r="N920" s="11"/>
      <c r="O920" s="11"/>
      <c r="P920" s="11"/>
      <c r="Q920" s="11"/>
      <c r="R920" s="11"/>
      <c r="S920" s="11"/>
      <c r="T920" s="11"/>
      <c r="U920" s="11"/>
      <c r="V920" s="11"/>
      <c r="W920" s="11"/>
      <c r="X920" s="11"/>
      <c r="Y920" s="11"/>
    </row>
    <row r="921" spans="7:25" x14ac:dyDescent="0.2">
      <c r="G921" s="42"/>
      <c r="H921" s="134"/>
      <c r="I921" s="134"/>
      <c r="J921" s="134"/>
      <c r="K921" s="42"/>
      <c r="L921" s="42"/>
      <c r="M921" s="11"/>
      <c r="N921" s="11"/>
      <c r="O921" s="11"/>
      <c r="P921" s="11"/>
      <c r="Q921" s="11"/>
      <c r="R921" s="11"/>
      <c r="S921" s="11"/>
      <c r="T921" s="11"/>
      <c r="U921" s="11"/>
      <c r="V921" s="11"/>
      <c r="W921" s="11"/>
      <c r="X921" s="11"/>
      <c r="Y921" s="11"/>
    </row>
    <row r="922" spans="7:25" x14ac:dyDescent="0.2">
      <c r="G922" s="42"/>
      <c r="H922" s="134"/>
      <c r="I922" s="134"/>
      <c r="J922" s="134"/>
      <c r="K922" s="42"/>
      <c r="L922" s="42"/>
      <c r="M922" s="11"/>
      <c r="N922" s="11"/>
      <c r="O922" s="11"/>
      <c r="P922" s="11"/>
      <c r="Q922" s="11"/>
      <c r="R922" s="11"/>
      <c r="S922" s="11"/>
      <c r="T922" s="11"/>
      <c r="U922" s="11"/>
      <c r="V922" s="11"/>
      <c r="W922" s="11"/>
      <c r="X922" s="11"/>
      <c r="Y922" s="11"/>
    </row>
    <row r="923" spans="7:25" x14ac:dyDescent="0.2">
      <c r="G923" s="42"/>
      <c r="H923" s="134"/>
      <c r="I923" s="134"/>
      <c r="J923" s="134"/>
      <c r="K923" s="42"/>
      <c r="L923" s="42"/>
      <c r="M923" s="11"/>
      <c r="N923" s="11"/>
      <c r="O923" s="11"/>
      <c r="P923" s="11"/>
      <c r="Q923" s="11"/>
      <c r="R923" s="11"/>
      <c r="S923" s="11"/>
      <c r="T923" s="11"/>
      <c r="U923" s="11"/>
      <c r="V923" s="11"/>
      <c r="W923" s="11"/>
      <c r="X923" s="11"/>
      <c r="Y923" s="11"/>
    </row>
    <row r="924" spans="7:25" x14ac:dyDescent="0.2">
      <c r="G924" s="42"/>
      <c r="H924" s="134"/>
      <c r="I924" s="134"/>
      <c r="J924" s="134"/>
      <c r="K924" s="42"/>
      <c r="L924" s="42"/>
      <c r="M924" s="11"/>
      <c r="N924" s="11"/>
      <c r="O924" s="11"/>
      <c r="P924" s="11"/>
      <c r="Q924" s="11"/>
      <c r="R924" s="11"/>
      <c r="S924" s="11"/>
      <c r="T924" s="11"/>
      <c r="U924" s="11"/>
      <c r="V924" s="11"/>
      <c r="W924" s="11"/>
      <c r="X924" s="11"/>
      <c r="Y924" s="11"/>
    </row>
    <row r="925" spans="7:25" x14ac:dyDescent="0.2">
      <c r="G925" s="42"/>
      <c r="H925" s="134"/>
      <c r="I925" s="134"/>
      <c r="J925" s="134"/>
      <c r="K925" s="42"/>
      <c r="L925" s="42"/>
      <c r="M925" s="11"/>
      <c r="N925" s="11"/>
      <c r="O925" s="11"/>
      <c r="P925" s="11"/>
      <c r="Q925" s="11"/>
      <c r="R925" s="11"/>
      <c r="S925" s="11"/>
      <c r="T925" s="11"/>
      <c r="U925" s="11"/>
      <c r="V925" s="11"/>
      <c r="W925" s="11"/>
      <c r="X925" s="11"/>
      <c r="Y925" s="11"/>
    </row>
    <row r="926" spans="7:25" x14ac:dyDescent="0.2">
      <c r="G926" s="42"/>
      <c r="H926" s="134"/>
      <c r="I926" s="134"/>
      <c r="J926" s="134"/>
      <c r="K926" s="42"/>
      <c r="L926" s="42"/>
      <c r="M926" s="11"/>
      <c r="N926" s="11"/>
      <c r="O926" s="11"/>
      <c r="P926" s="11"/>
      <c r="Q926" s="11"/>
      <c r="R926" s="11"/>
      <c r="S926" s="11"/>
      <c r="T926" s="11"/>
      <c r="U926" s="11"/>
      <c r="V926" s="11"/>
      <c r="W926" s="11"/>
      <c r="X926" s="11"/>
      <c r="Y926" s="11"/>
    </row>
    <row r="927" spans="7:25" x14ac:dyDescent="0.2">
      <c r="G927" s="42"/>
      <c r="H927" s="134"/>
      <c r="I927" s="134"/>
      <c r="J927" s="134"/>
      <c r="K927" s="42"/>
      <c r="L927" s="42"/>
      <c r="M927" s="11"/>
      <c r="N927" s="11"/>
      <c r="O927" s="11"/>
      <c r="P927" s="11"/>
      <c r="Q927" s="11"/>
      <c r="R927" s="11"/>
      <c r="S927" s="11"/>
      <c r="T927" s="11"/>
      <c r="U927" s="11"/>
      <c r="V927" s="11"/>
      <c r="W927" s="11"/>
      <c r="X927" s="11"/>
      <c r="Y927" s="11"/>
    </row>
    <row r="928" spans="7:25" x14ac:dyDescent="0.2">
      <c r="G928" s="42"/>
      <c r="H928" s="134"/>
      <c r="I928" s="134"/>
      <c r="J928" s="134"/>
      <c r="K928" s="42"/>
      <c r="L928" s="42"/>
      <c r="M928" s="11"/>
      <c r="N928" s="11"/>
      <c r="O928" s="11"/>
      <c r="P928" s="11"/>
      <c r="Q928" s="11"/>
      <c r="R928" s="11"/>
      <c r="S928" s="11"/>
      <c r="T928" s="11"/>
      <c r="U928" s="11"/>
      <c r="V928" s="11"/>
      <c r="W928" s="11"/>
      <c r="X928" s="11"/>
      <c r="Y928" s="11"/>
    </row>
    <row r="929" spans="7:25" x14ac:dyDescent="0.2">
      <c r="G929" s="42"/>
      <c r="H929" s="134"/>
      <c r="I929" s="134"/>
      <c r="J929" s="134"/>
      <c r="K929" s="42"/>
      <c r="L929" s="42"/>
      <c r="M929" s="11"/>
      <c r="N929" s="11"/>
      <c r="O929" s="11"/>
      <c r="P929" s="11"/>
      <c r="Q929" s="11"/>
      <c r="R929" s="11"/>
      <c r="S929" s="11"/>
      <c r="T929" s="11"/>
      <c r="U929" s="11"/>
      <c r="V929" s="11"/>
      <c r="W929" s="11"/>
      <c r="X929" s="11"/>
      <c r="Y929" s="11"/>
    </row>
    <row r="930" spans="7:25" x14ac:dyDescent="0.2">
      <c r="G930" s="42"/>
      <c r="H930" s="134"/>
      <c r="I930" s="134"/>
      <c r="J930" s="134"/>
      <c r="K930" s="42"/>
      <c r="L930" s="42"/>
      <c r="M930" s="11"/>
      <c r="N930" s="11"/>
      <c r="O930" s="11"/>
      <c r="P930" s="11"/>
      <c r="Q930" s="11"/>
      <c r="R930" s="11"/>
      <c r="S930" s="11"/>
      <c r="T930" s="11"/>
      <c r="U930" s="11"/>
      <c r="V930" s="11"/>
      <c r="W930" s="11"/>
      <c r="X930" s="11"/>
      <c r="Y930" s="11"/>
    </row>
    <row r="931" spans="7:25" x14ac:dyDescent="0.2">
      <c r="G931" s="42"/>
      <c r="H931" s="134"/>
      <c r="I931" s="134"/>
      <c r="J931" s="134"/>
      <c r="K931" s="42"/>
      <c r="L931" s="42"/>
      <c r="M931" s="11"/>
      <c r="N931" s="11"/>
      <c r="O931" s="11"/>
      <c r="P931" s="11"/>
      <c r="Q931" s="11"/>
      <c r="R931" s="11"/>
      <c r="S931" s="11"/>
      <c r="T931" s="11"/>
      <c r="U931" s="11"/>
      <c r="V931" s="11"/>
      <c r="W931" s="11"/>
      <c r="X931" s="11"/>
      <c r="Y931" s="11"/>
    </row>
    <row r="932" spans="7:25" x14ac:dyDescent="0.2">
      <c r="G932" s="42"/>
      <c r="H932" s="134"/>
      <c r="I932" s="134"/>
      <c r="J932" s="134"/>
      <c r="K932" s="42"/>
      <c r="L932" s="42"/>
      <c r="M932" s="11"/>
      <c r="N932" s="11"/>
      <c r="O932" s="11"/>
      <c r="P932" s="11"/>
      <c r="Q932" s="11"/>
      <c r="R932" s="11"/>
      <c r="S932" s="11"/>
      <c r="T932" s="11"/>
      <c r="U932" s="11"/>
      <c r="V932" s="11"/>
      <c r="W932" s="11"/>
      <c r="X932" s="11"/>
      <c r="Y932" s="11"/>
    </row>
    <row r="933" spans="7:25" x14ac:dyDescent="0.2">
      <c r="G933" s="42"/>
      <c r="H933" s="134"/>
      <c r="I933" s="134"/>
      <c r="J933" s="134"/>
      <c r="K933" s="42"/>
      <c r="L933" s="42"/>
      <c r="M933" s="11"/>
      <c r="N933" s="11"/>
      <c r="O933" s="11"/>
      <c r="P933" s="11"/>
      <c r="Q933" s="11"/>
      <c r="R933" s="11"/>
      <c r="S933" s="11"/>
      <c r="T933" s="11"/>
      <c r="U933" s="11"/>
      <c r="V933" s="11"/>
      <c r="W933" s="11"/>
      <c r="X933" s="11"/>
      <c r="Y933" s="11"/>
    </row>
    <row r="934" spans="7:25" x14ac:dyDescent="0.2">
      <c r="G934" s="42"/>
      <c r="H934" s="134"/>
      <c r="I934" s="134"/>
      <c r="J934" s="134"/>
      <c r="K934" s="42"/>
      <c r="L934" s="42"/>
      <c r="M934" s="11"/>
      <c r="N934" s="11"/>
      <c r="O934" s="11"/>
      <c r="P934" s="11"/>
      <c r="Q934" s="11"/>
      <c r="R934" s="11"/>
      <c r="S934" s="11"/>
      <c r="T934" s="11"/>
      <c r="U934" s="11"/>
      <c r="V934" s="11"/>
      <c r="W934" s="11"/>
      <c r="X934" s="11"/>
      <c r="Y934" s="11"/>
    </row>
    <row r="935" spans="7:25" x14ac:dyDescent="0.2">
      <c r="G935" s="42"/>
      <c r="H935" s="134"/>
      <c r="I935" s="134"/>
      <c r="J935" s="134"/>
      <c r="K935" s="42"/>
      <c r="L935" s="42"/>
      <c r="M935" s="11"/>
      <c r="N935" s="11"/>
      <c r="O935" s="11"/>
      <c r="P935" s="11"/>
      <c r="Q935" s="11"/>
      <c r="R935" s="11"/>
      <c r="S935" s="11"/>
      <c r="T935" s="11"/>
      <c r="U935" s="11"/>
      <c r="V935" s="11"/>
      <c r="W935" s="11"/>
      <c r="X935" s="11"/>
      <c r="Y935" s="11"/>
    </row>
    <row r="936" spans="7:25" x14ac:dyDescent="0.2">
      <c r="G936" s="42"/>
      <c r="H936" s="134"/>
      <c r="I936" s="134"/>
      <c r="J936" s="134"/>
      <c r="K936" s="42"/>
      <c r="L936" s="42"/>
      <c r="M936" s="11"/>
      <c r="N936" s="11"/>
      <c r="O936" s="11"/>
      <c r="P936" s="11"/>
      <c r="Q936" s="11"/>
      <c r="R936" s="11"/>
      <c r="S936" s="11"/>
      <c r="T936" s="11"/>
      <c r="U936" s="11"/>
      <c r="V936" s="11"/>
      <c r="W936" s="11"/>
      <c r="X936" s="11"/>
      <c r="Y936" s="11"/>
    </row>
    <row r="937" spans="7:25" x14ac:dyDescent="0.2">
      <c r="G937" s="42"/>
      <c r="H937" s="134"/>
      <c r="I937" s="134"/>
      <c r="J937" s="134"/>
      <c r="K937" s="42"/>
      <c r="L937" s="42"/>
      <c r="M937" s="11"/>
      <c r="N937" s="11"/>
      <c r="O937" s="11"/>
      <c r="P937" s="11"/>
      <c r="Q937" s="11"/>
      <c r="R937" s="11"/>
      <c r="S937" s="11"/>
      <c r="T937" s="11"/>
      <c r="U937" s="11"/>
      <c r="V937" s="11"/>
      <c r="W937" s="11"/>
      <c r="X937" s="11"/>
      <c r="Y937" s="11"/>
    </row>
    <row r="938" spans="7:25" x14ac:dyDescent="0.2">
      <c r="G938" s="42"/>
      <c r="H938" s="134"/>
      <c r="I938" s="134"/>
      <c r="J938" s="134"/>
      <c r="K938" s="42"/>
      <c r="L938" s="42"/>
      <c r="M938" s="11"/>
      <c r="N938" s="11"/>
      <c r="O938" s="11"/>
      <c r="P938" s="11"/>
      <c r="Q938" s="11"/>
      <c r="R938" s="11"/>
      <c r="S938" s="11"/>
      <c r="T938" s="11"/>
      <c r="U938" s="11"/>
      <c r="V938" s="11"/>
      <c r="W938" s="11"/>
      <c r="X938" s="11"/>
      <c r="Y938" s="11"/>
    </row>
    <row r="939" spans="7:25" x14ac:dyDescent="0.2">
      <c r="G939" s="42"/>
      <c r="H939" s="134"/>
      <c r="I939" s="134"/>
      <c r="J939" s="134"/>
      <c r="K939" s="42"/>
      <c r="L939" s="42"/>
      <c r="M939" s="11"/>
      <c r="N939" s="11"/>
      <c r="O939" s="11"/>
      <c r="P939" s="11"/>
      <c r="Q939" s="11"/>
      <c r="R939" s="11"/>
      <c r="S939" s="11"/>
      <c r="T939" s="11"/>
      <c r="U939" s="11"/>
      <c r="V939" s="11"/>
      <c r="W939" s="11"/>
      <c r="X939" s="11"/>
      <c r="Y939" s="11"/>
    </row>
    <row r="940" spans="7:25" x14ac:dyDescent="0.2">
      <c r="G940" s="42"/>
      <c r="H940" s="134"/>
      <c r="I940" s="134"/>
      <c r="J940" s="134"/>
      <c r="K940" s="42"/>
      <c r="L940" s="42"/>
      <c r="M940" s="11"/>
      <c r="N940" s="11"/>
      <c r="O940" s="11"/>
      <c r="P940" s="11"/>
      <c r="Q940" s="11"/>
      <c r="R940" s="11"/>
      <c r="S940" s="11"/>
      <c r="T940" s="11"/>
      <c r="U940" s="11"/>
      <c r="V940" s="11"/>
      <c r="W940" s="11"/>
      <c r="X940" s="11"/>
      <c r="Y940" s="11"/>
    </row>
    <row r="941" spans="7:25" x14ac:dyDescent="0.2">
      <c r="G941" s="42"/>
      <c r="H941" s="134"/>
      <c r="I941" s="134"/>
      <c r="J941" s="134"/>
      <c r="K941" s="42"/>
      <c r="L941" s="42"/>
      <c r="M941" s="11"/>
      <c r="N941" s="11"/>
      <c r="O941" s="11"/>
      <c r="P941" s="11"/>
      <c r="Q941" s="11"/>
      <c r="R941" s="11"/>
      <c r="S941" s="11"/>
      <c r="T941" s="11"/>
      <c r="U941" s="11"/>
      <c r="V941" s="11"/>
      <c r="W941" s="11"/>
      <c r="X941" s="11"/>
      <c r="Y941" s="11"/>
    </row>
    <row r="942" spans="7:25" x14ac:dyDescent="0.2">
      <c r="G942" s="42"/>
      <c r="H942" s="134"/>
      <c r="I942" s="134"/>
      <c r="J942" s="134"/>
      <c r="K942" s="42"/>
      <c r="L942" s="42"/>
      <c r="M942" s="11"/>
      <c r="N942" s="11"/>
      <c r="O942" s="11"/>
      <c r="P942" s="11"/>
      <c r="Q942" s="11"/>
      <c r="R942" s="11"/>
      <c r="S942" s="11"/>
      <c r="T942" s="11"/>
      <c r="U942" s="11"/>
      <c r="V942" s="11"/>
      <c r="W942" s="11"/>
      <c r="X942" s="11"/>
      <c r="Y942" s="11"/>
    </row>
    <row r="943" spans="7:25" x14ac:dyDescent="0.2">
      <c r="G943" s="42"/>
      <c r="H943" s="134"/>
      <c r="I943" s="134"/>
      <c r="J943" s="134"/>
      <c r="K943" s="42"/>
      <c r="L943" s="42"/>
      <c r="M943" s="11"/>
      <c r="N943" s="11"/>
      <c r="O943" s="11"/>
      <c r="P943" s="11"/>
      <c r="Q943" s="11"/>
      <c r="R943" s="11"/>
      <c r="S943" s="11"/>
      <c r="T943" s="11"/>
      <c r="U943" s="11"/>
      <c r="V943" s="11"/>
      <c r="W943" s="11"/>
      <c r="X943" s="11"/>
      <c r="Y943" s="11"/>
    </row>
    <row r="944" spans="7:25" x14ac:dyDescent="0.2">
      <c r="G944" s="42"/>
      <c r="H944" s="134"/>
      <c r="I944" s="134"/>
      <c r="J944" s="134"/>
      <c r="K944" s="42"/>
      <c r="L944" s="42"/>
      <c r="M944" s="11"/>
      <c r="N944" s="11"/>
      <c r="O944" s="11"/>
      <c r="P944" s="11"/>
      <c r="Q944" s="11"/>
      <c r="R944" s="11"/>
      <c r="S944" s="11"/>
      <c r="T944" s="11"/>
      <c r="U944" s="11"/>
      <c r="V944" s="11"/>
      <c r="W944" s="11"/>
      <c r="X944" s="11"/>
      <c r="Y944" s="11"/>
    </row>
    <row r="945" spans="7:25" x14ac:dyDescent="0.2">
      <c r="G945" s="42"/>
      <c r="H945" s="134"/>
      <c r="I945" s="134"/>
      <c r="J945" s="134"/>
      <c r="K945" s="42"/>
      <c r="L945" s="42"/>
      <c r="M945" s="11"/>
      <c r="N945" s="11"/>
      <c r="O945" s="11"/>
      <c r="P945" s="11"/>
      <c r="Q945" s="11"/>
      <c r="R945" s="11"/>
      <c r="S945" s="11"/>
      <c r="T945" s="11"/>
      <c r="U945" s="11"/>
      <c r="V945" s="11"/>
      <c r="W945" s="11"/>
      <c r="X945" s="11"/>
      <c r="Y945" s="11"/>
    </row>
    <row r="946" spans="7:25" x14ac:dyDescent="0.2">
      <c r="G946" s="42"/>
      <c r="H946" s="134"/>
      <c r="I946" s="134"/>
      <c r="J946" s="134"/>
      <c r="K946" s="42"/>
      <c r="L946" s="42"/>
      <c r="M946" s="11"/>
      <c r="N946" s="11"/>
      <c r="O946" s="11"/>
      <c r="P946" s="11"/>
      <c r="Q946" s="11"/>
      <c r="R946" s="11"/>
      <c r="S946" s="11"/>
      <c r="T946" s="11"/>
      <c r="U946" s="11"/>
      <c r="V946" s="11"/>
      <c r="W946" s="11"/>
      <c r="X946" s="11"/>
      <c r="Y946" s="11"/>
    </row>
    <row r="947" spans="7:25" x14ac:dyDescent="0.2">
      <c r="G947" s="42"/>
      <c r="H947" s="134"/>
      <c r="I947" s="134"/>
      <c r="J947" s="134"/>
      <c r="K947" s="42"/>
      <c r="L947" s="42"/>
      <c r="M947" s="11"/>
      <c r="N947" s="11"/>
      <c r="O947" s="11"/>
      <c r="P947" s="11"/>
      <c r="Q947" s="11"/>
      <c r="R947" s="11"/>
      <c r="S947" s="11"/>
      <c r="T947" s="11"/>
      <c r="U947" s="11"/>
      <c r="V947" s="11"/>
      <c r="W947" s="11"/>
      <c r="X947" s="11"/>
      <c r="Y947" s="11"/>
    </row>
    <row r="948" spans="7:25" x14ac:dyDescent="0.2">
      <c r="G948" s="42"/>
      <c r="H948" s="134"/>
      <c r="I948" s="134"/>
      <c r="J948" s="134"/>
      <c r="K948" s="42"/>
      <c r="L948" s="42"/>
      <c r="M948" s="11"/>
      <c r="N948" s="11"/>
      <c r="O948" s="11"/>
      <c r="P948" s="11"/>
      <c r="Q948" s="11"/>
      <c r="R948" s="11"/>
      <c r="S948" s="11"/>
      <c r="T948" s="11"/>
      <c r="U948" s="11"/>
      <c r="V948" s="11"/>
      <c r="W948" s="11"/>
      <c r="X948" s="11"/>
      <c r="Y948" s="11"/>
    </row>
    <row r="949" spans="7:25" x14ac:dyDescent="0.2">
      <c r="G949" s="42"/>
      <c r="H949" s="134"/>
      <c r="I949" s="134"/>
      <c r="J949" s="134"/>
      <c r="K949" s="42"/>
      <c r="L949" s="42"/>
      <c r="M949" s="11"/>
      <c r="N949" s="11"/>
      <c r="O949" s="11"/>
      <c r="P949" s="11"/>
      <c r="Q949" s="11"/>
      <c r="R949" s="11"/>
      <c r="S949" s="11"/>
      <c r="T949" s="11"/>
      <c r="U949" s="11"/>
      <c r="V949" s="11"/>
      <c r="W949" s="11"/>
      <c r="X949" s="11"/>
      <c r="Y949" s="11"/>
    </row>
    <row r="950" spans="7:25" x14ac:dyDescent="0.2">
      <c r="G950" s="42"/>
      <c r="H950" s="134"/>
      <c r="I950" s="134"/>
      <c r="J950" s="134"/>
      <c r="K950" s="42"/>
      <c r="L950" s="42"/>
      <c r="M950" s="11"/>
      <c r="N950" s="11"/>
      <c r="O950" s="11"/>
      <c r="P950" s="11"/>
      <c r="Q950" s="11"/>
      <c r="R950" s="11"/>
      <c r="S950" s="11"/>
      <c r="T950" s="11"/>
      <c r="U950" s="11"/>
      <c r="V950" s="11"/>
      <c r="W950" s="11"/>
      <c r="X950" s="11"/>
      <c r="Y950" s="11"/>
    </row>
    <row r="951" spans="7:25" x14ac:dyDescent="0.2">
      <c r="G951" s="42"/>
      <c r="H951" s="134"/>
      <c r="I951" s="134"/>
      <c r="J951" s="134"/>
      <c r="K951" s="42"/>
      <c r="L951" s="42"/>
      <c r="M951" s="11"/>
      <c r="N951" s="11"/>
      <c r="O951" s="11"/>
      <c r="P951" s="11"/>
      <c r="Q951" s="11"/>
      <c r="R951" s="11"/>
      <c r="S951" s="11"/>
      <c r="T951" s="11"/>
      <c r="U951" s="11"/>
      <c r="V951" s="11"/>
      <c r="W951" s="11"/>
      <c r="X951" s="11"/>
      <c r="Y951" s="11"/>
    </row>
    <row r="952" spans="7:25" x14ac:dyDescent="0.2">
      <c r="G952" s="42"/>
      <c r="H952" s="134"/>
      <c r="I952" s="134"/>
      <c r="J952" s="134"/>
      <c r="K952" s="42"/>
      <c r="L952" s="42"/>
      <c r="M952" s="11"/>
      <c r="N952" s="11"/>
      <c r="O952" s="11"/>
      <c r="P952" s="11"/>
      <c r="Q952" s="11"/>
      <c r="R952" s="11"/>
      <c r="S952" s="11"/>
      <c r="T952" s="11"/>
      <c r="U952" s="11"/>
      <c r="V952" s="11"/>
      <c r="W952" s="11"/>
      <c r="X952" s="11"/>
      <c r="Y952" s="11"/>
    </row>
    <row r="953" spans="7:25" x14ac:dyDescent="0.2">
      <c r="G953" s="42"/>
      <c r="H953" s="134"/>
      <c r="I953" s="134"/>
      <c r="J953" s="134"/>
      <c r="K953" s="42"/>
      <c r="L953" s="42"/>
      <c r="M953" s="11"/>
      <c r="N953" s="11"/>
      <c r="O953" s="11"/>
      <c r="P953" s="11"/>
      <c r="Q953" s="11"/>
      <c r="R953" s="11"/>
      <c r="S953" s="11"/>
      <c r="T953" s="11"/>
      <c r="U953" s="11"/>
      <c r="V953" s="11"/>
      <c r="W953" s="11"/>
      <c r="X953" s="11"/>
      <c r="Y953" s="11"/>
    </row>
    <row r="954" spans="7:25" x14ac:dyDescent="0.2">
      <c r="G954" s="42"/>
      <c r="H954" s="134"/>
      <c r="I954" s="134"/>
      <c r="J954" s="134"/>
      <c r="K954" s="42"/>
      <c r="L954" s="42"/>
      <c r="M954" s="11"/>
      <c r="N954" s="11"/>
      <c r="O954" s="11"/>
      <c r="P954" s="11"/>
      <c r="Q954" s="11"/>
      <c r="R954" s="11"/>
      <c r="S954" s="11"/>
      <c r="T954" s="11"/>
      <c r="U954" s="11"/>
      <c r="V954" s="11"/>
      <c r="W954" s="11"/>
      <c r="X954" s="11"/>
      <c r="Y954" s="11"/>
    </row>
    <row r="955" spans="7:25" x14ac:dyDescent="0.2">
      <c r="G955" s="42"/>
      <c r="H955" s="134"/>
      <c r="I955" s="134"/>
      <c r="J955" s="134"/>
      <c r="K955" s="42"/>
      <c r="L955" s="42"/>
      <c r="M955" s="11"/>
      <c r="N955" s="11"/>
      <c r="O955" s="11"/>
      <c r="P955" s="11"/>
      <c r="Q955" s="11"/>
      <c r="R955" s="11"/>
      <c r="S955" s="11"/>
      <c r="T955" s="11"/>
      <c r="U955" s="11"/>
      <c r="V955" s="11"/>
      <c r="W955" s="11"/>
      <c r="X955" s="11"/>
      <c r="Y955" s="11"/>
    </row>
    <row r="956" spans="7:25" x14ac:dyDescent="0.2">
      <c r="G956" s="42"/>
      <c r="H956" s="134"/>
      <c r="I956" s="134"/>
      <c r="J956" s="134"/>
      <c r="K956" s="42"/>
      <c r="L956" s="42"/>
      <c r="M956" s="11"/>
      <c r="N956" s="11"/>
      <c r="O956" s="11"/>
      <c r="P956" s="11"/>
      <c r="Q956" s="11"/>
      <c r="R956" s="11"/>
      <c r="S956" s="11"/>
      <c r="T956" s="11"/>
      <c r="U956" s="11"/>
      <c r="V956" s="11"/>
      <c r="W956" s="11"/>
      <c r="X956" s="11"/>
      <c r="Y956" s="11"/>
    </row>
    <row r="957" spans="7:25" x14ac:dyDescent="0.2">
      <c r="G957" s="42"/>
      <c r="H957" s="134"/>
      <c r="I957" s="134"/>
      <c r="J957" s="134"/>
      <c r="K957" s="42"/>
      <c r="L957" s="42"/>
      <c r="M957" s="11"/>
      <c r="N957" s="11"/>
      <c r="O957" s="11"/>
      <c r="P957" s="11"/>
      <c r="Q957" s="11"/>
      <c r="R957" s="11"/>
      <c r="S957" s="11"/>
      <c r="T957" s="11"/>
      <c r="U957" s="11"/>
      <c r="V957" s="11"/>
      <c r="W957" s="11"/>
      <c r="X957" s="11"/>
      <c r="Y957" s="11"/>
    </row>
    <row r="958" spans="7:25" x14ac:dyDescent="0.2">
      <c r="G958" s="42"/>
      <c r="H958" s="134"/>
      <c r="I958" s="134"/>
      <c r="J958" s="134"/>
      <c r="K958" s="42"/>
      <c r="L958" s="42"/>
      <c r="M958" s="11"/>
      <c r="N958" s="11"/>
      <c r="O958" s="11"/>
      <c r="P958" s="11"/>
      <c r="Q958" s="11"/>
      <c r="R958" s="11"/>
      <c r="S958" s="11"/>
      <c r="T958" s="11"/>
      <c r="U958" s="11"/>
      <c r="V958" s="11"/>
      <c r="W958" s="11"/>
      <c r="X958" s="11"/>
      <c r="Y958" s="11"/>
    </row>
    <row r="959" spans="7:25" x14ac:dyDescent="0.2">
      <c r="G959" s="42"/>
      <c r="H959" s="134"/>
      <c r="I959" s="134"/>
      <c r="J959" s="134"/>
      <c r="K959" s="42"/>
      <c r="L959" s="42"/>
      <c r="M959" s="11"/>
      <c r="N959" s="11"/>
      <c r="O959" s="11"/>
      <c r="P959" s="11"/>
      <c r="Q959" s="11"/>
      <c r="R959" s="11"/>
      <c r="S959" s="11"/>
      <c r="T959" s="11"/>
      <c r="U959" s="11"/>
      <c r="V959" s="11"/>
      <c r="W959" s="11"/>
      <c r="X959" s="11"/>
      <c r="Y959" s="11"/>
    </row>
    <row r="960" spans="7:25" x14ac:dyDescent="0.2">
      <c r="G960" s="42"/>
      <c r="H960" s="134"/>
      <c r="I960" s="134"/>
      <c r="J960" s="134"/>
      <c r="K960" s="42"/>
      <c r="L960" s="42"/>
      <c r="M960" s="11"/>
      <c r="N960" s="11"/>
      <c r="O960" s="11"/>
      <c r="P960" s="11"/>
      <c r="Q960" s="11"/>
      <c r="R960" s="11"/>
      <c r="S960" s="11"/>
      <c r="T960" s="11"/>
      <c r="U960" s="11"/>
      <c r="V960" s="11"/>
      <c r="W960" s="11"/>
      <c r="X960" s="11"/>
      <c r="Y960" s="11"/>
    </row>
    <row r="961" spans="7:25" x14ac:dyDescent="0.2">
      <c r="G961" s="42"/>
      <c r="H961" s="134"/>
      <c r="I961" s="134"/>
      <c r="J961" s="134"/>
      <c r="K961" s="42"/>
      <c r="L961" s="42"/>
      <c r="M961" s="11"/>
      <c r="N961" s="11"/>
      <c r="O961" s="11"/>
      <c r="P961" s="11"/>
      <c r="Q961" s="11"/>
      <c r="R961" s="11"/>
      <c r="S961" s="11"/>
      <c r="T961" s="11"/>
      <c r="U961" s="11"/>
      <c r="V961" s="11"/>
      <c r="W961" s="11"/>
      <c r="X961" s="11"/>
      <c r="Y961" s="11"/>
    </row>
    <row r="962" spans="7:25" x14ac:dyDescent="0.2">
      <c r="G962" s="42"/>
      <c r="H962" s="134"/>
      <c r="I962" s="134"/>
      <c r="J962" s="134"/>
      <c r="K962" s="42"/>
      <c r="L962" s="42"/>
      <c r="M962" s="11"/>
      <c r="N962" s="11"/>
      <c r="O962" s="11"/>
      <c r="P962" s="11"/>
      <c r="Q962" s="11"/>
      <c r="R962" s="11"/>
      <c r="S962" s="11"/>
      <c r="T962" s="11"/>
      <c r="U962" s="11"/>
      <c r="V962" s="11"/>
      <c r="W962" s="11"/>
      <c r="X962" s="11"/>
      <c r="Y962" s="11"/>
    </row>
    <row r="963" spans="7:25" x14ac:dyDescent="0.2">
      <c r="G963" s="42"/>
      <c r="H963" s="134"/>
      <c r="I963" s="134"/>
      <c r="J963" s="134"/>
      <c r="K963" s="42"/>
      <c r="L963" s="42"/>
      <c r="M963" s="11"/>
      <c r="N963" s="11"/>
      <c r="O963" s="11"/>
      <c r="P963" s="11"/>
      <c r="Q963" s="11"/>
      <c r="R963" s="11"/>
      <c r="S963" s="11"/>
      <c r="T963" s="11"/>
      <c r="U963" s="11"/>
      <c r="V963" s="11"/>
      <c r="W963" s="11"/>
      <c r="X963" s="11"/>
      <c r="Y963" s="11"/>
    </row>
    <row r="964" spans="7:25" x14ac:dyDescent="0.2">
      <c r="G964" s="42"/>
      <c r="H964" s="134"/>
      <c r="I964" s="134"/>
      <c r="J964" s="134"/>
      <c r="K964" s="42"/>
      <c r="L964" s="42"/>
      <c r="M964" s="11"/>
      <c r="N964" s="11"/>
      <c r="O964" s="11"/>
      <c r="P964" s="11"/>
      <c r="Q964" s="11"/>
      <c r="R964" s="11"/>
      <c r="S964" s="11"/>
      <c r="T964" s="11"/>
      <c r="U964" s="11"/>
      <c r="V964" s="11"/>
      <c r="W964" s="11"/>
      <c r="X964" s="11"/>
      <c r="Y964" s="11"/>
    </row>
    <row r="965" spans="7:25" x14ac:dyDescent="0.2">
      <c r="G965" s="42"/>
      <c r="H965" s="134"/>
      <c r="I965" s="134"/>
      <c r="J965" s="134"/>
      <c r="K965" s="42"/>
      <c r="L965" s="42"/>
      <c r="M965" s="11"/>
      <c r="N965" s="11"/>
      <c r="O965" s="11"/>
      <c r="P965" s="11"/>
      <c r="Q965" s="11"/>
      <c r="R965" s="11"/>
      <c r="S965" s="11"/>
      <c r="T965" s="11"/>
      <c r="U965" s="11"/>
      <c r="V965" s="11"/>
      <c r="W965" s="11"/>
      <c r="X965" s="11"/>
      <c r="Y965" s="11"/>
    </row>
    <row r="966" spans="7:25" x14ac:dyDescent="0.2">
      <c r="G966" s="42"/>
      <c r="H966" s="134"/>
      <c r="I966" s="134"/>
      <c r="J966" s="134"/>
      <c r="K966" s="42"/>
      <c r="L966" s="42"/>
      <c r="M966" s="11"/>
      <c r="N966" s="11"/>
      <c r="O966" s="11"/>
      <c r="P966" s="11"/>
      <c r="Q966" s="11"/>
      <c r="R966" s="11"/>
      <c r="S966" s="11"/>
      <c r="T966" s="11"/>
      <c r="U966" s="11"/>
      <c r="V966" s="11"/>
      <c r="W966" s="11"/>
      <c r="X966" s="11"/>
      <c r="Y966" s="11"/>
    </row>
    <row r="967" spans="7:25" x14ac:dyDescent="0.2">
      <c r="G967" s="42"/>
      <c r="H967" s="134"/>
      <c r="I967" s="134"/>
      <c r="J967" s="134"/>
      <c r="K967" s="42"/>
      <c r="L967" s="42"/>
      <c r="M967" s="11"/>
      <c r="N967" s="11"/>
      <c r="O967" s="11"/>
      <c r="P967" s="11"/>
      <c r="Q967" s="11"/>
      <c r="R967" s="11"/>
      <c r="S967" s="11"/>
      <c r="T967" s="11"/>
      <c r="U967" s="11"/>
      <c r="V967" s="11"/>
      <c r="W967" s="11"/>
      <c r="X967" s="11"/>
      <c r="Y967" s="11"/>
    </row>
    <row r="968" spans="7:25" x14ac:dyDescent="0.2">
      <c r="G968" s="42"/>
      <c r="H968" s="134"/>
      <c r="I968" s="134"/>
      <c r="J968" s="134"/>
      <c r="K968" s="42"/>
      <c r="L968" s="42"/>
      <c r="M968" s="11"/>
      <c r="N968" s="11"/>
      <c r="O968" s="11"/>
      <c r="P968" s="11"/>
      <c r="Q968" s="11"/>
      <c r="R968" s="11"/>
      <c r="S968" s="11"/>
      <c r="T968" s="11"/>
      <c r="U968" s="11"/>
      <c r="V968" s="11"/>
      <c r="W968" s="11"/>
      <c r="X968" s="11"/>
      <c r="Y968" s="11"/>
    </row>
    <row r="969" spans="7:25" x14ac:dyDescent="0.2">
      <c r="G969" s="42"/>
      <c r="H969" s="134"/>
      <c r="I969" s="134"/>
      <c r="J969" s="134"/>
      <c r="K969" s="42"/>
      <c r="L969" s="42"/>
      <c r="M969" s="11"/>
      <c r="N969" s="11"/>
      <c r="O969" s="11"/>
      <c r="P969" s="11"/>
      <c r="Q969" s="11"/>
      <c r="R969" s="11"/>
      <c r="S969" s="11"/>
      <c r="T969" s="11"/>
      <c r="U969" s="11"/>
      <c r="V969" s="11"/>
      <c r="W969" s="11"/>
      <c r="X969" s="11"/>
      <c r="Y969" s="11"/>
    </row>
    <row r="970" spans="7:25" x14ac:dyDescent="0.2">
      <c r="G970" s="42"/>
      <c r="H970" s="134"/>
      <c r="I970" s="134"/>
      <c r="J970" s="134"/>
      <c r="K970" s="42"/>
      <c r="L970" s="42"/>
      <c r="M970" s="11"/>
      <c r="N970" s="11"/>
      <c r="O970" s="11"/>
      <c r="P970" s="11"/>
      <c r="Q970" s="11"/>
      <c r="R970" s="11"/>
      <c r="S970" s="11"/>
      <c r="T970" s="11"/>
      <c r="U970" s="11"/>
      <c r="V970" s="11"/>
      <c r="W970" s="11"/>
      <c r="X970" s="11"/>
      <c r="Y970" s="11"/>
    </row>
    <row r="971" spans="7:25" x14ac:dyDescent="0.2">
      <c r="G971" s="42"/>
      <c r="H971" s="134"/>
      <c r="I971" s="134"/>
      <c r="J971" s="134"/>
      <c r="K971" s="42"/>
      <c r="L971" s="42"/>
      <c r="M971" s="11"/>
      <c r="N971" s="11"/>
      <c r="O971" s="11"/>
      <c r="P971" s="11"/>
      <c r="Q971" s="11"/>
      <c r="R971" s="11"/>
      <c r="S971" s="11"/>
      <c r="T971" s="11"/>
      <c r="U971" s="11"/>
      <c r="V971" s="11"/>
      <c r="W971" s="11"/>
      <c r="X971" s="11"/>
      <c r="Y971" s="11"/>
    </row>
    <row r="972" spans="7:25" x14ac:dyDescent="0.2">
      <c r="G972" s="42"/>
      <c r="H972" s="134"/>
      <c r="I972" s="134"/>
      <c r="J972" s="134"/>
      <c r="K972" s="42"/>
      <c r="L972" s="42"/>
      <c r="M972" s="11"/>
      <c r="N972" s="11"/>
      <c r="O972" s="11"/>
      <c r="P972" s="11"/>
      <c r="Q972" s="11"/>
      <c r="R972" s="11"/>
      <c r="S972" s="11"/>
      <c r="T972" s="11"/>
      <c r="U972" s="11"/>
      <c r="V972" s="11"/>
      <c r="W972" s="11"/>
      <c r="X972" s="11"/>
      <c r="Y972" s="11"/>
    </row>
    <row r="973" spans="7:25" x14ac:dyDescent="0.2">
      <c r="G973" s="42"/>
      <c r="H973" s="134"/>
      <c r="I973" s="134"/>
      <c r="J973" s="134"/>
      <c r="K973" s="42"/>
      <c r="L973" s="42"/>
      <c r="M973" s="11"/>
      <c r="N973" s="11"/>
      <c r="O973" s="11"/>
      <c r="P973" s="11"/>
      <c r="Q973" s="11"/>
      <c r="R973" s="11"/>
      <c r="S973" s="11"/>
      <c r="T973" s="11"/>
      <c r="U973" s="11"/>
      <c r="V973" s="11"/>
      <c r="W973" s="11"/>
      <c r="X973" s="11"/>
      <c r="Y973" s="11"/>
    </row>
    <row r="974" spans="7:25" x14ac:dyDescent="0.2">
      <c r="G974" s="42"/>
      <c r="H974" s="134"/>
      <c r="I974" s="134"/>
      <c r="J974" s="134"/>
      <c r="K974" s="42"/>
      <c r="L974" s="42"/>
      <c r="M974" s="11"/>
      <c r="N974" s="11"/>
      <c r="O974" s="11"/>
      <c r="P974" s="11"/>
      <c r="Q974" s="11"/>
      <c r="R974" s="11"/>
      <c r="S974" s="11"/>
      <c r="T974" s="11"/>
      <c r="U974" s="11"/>
      <c r="V974" s="11"/>
      <c r="W974" s="11"/>
      <c r="X974" s="11"/>
      <c r="Y974" s="11"/>
    </row>
    <row r="975" spans="7:25" x14ac:dyDescent="0.2">
      <c r="G975" s="42"/>
      <c r="H975" s="134"/>
      <c r="I975" s="134"/>
      <c r="J975" s="134"/>
      <c r="K975" s="42"/>
      <c r="L975" s="42"/>
      <c r="M975" s="11"/>
      <c r="N975" s="11"/>
      <c r="O975" s="11"/>
      <c r="P975" s="11"/>
      <c r="Q975" s="11"/>
      <c r="R975" s="11"/>
      <c r="S975" s="11"/>
      <c r="T975" s="11"/>
      <c r="U975" s="11"/>
      <c r="V975" s="11"/>
      <c r="W975" s="11"/>
      <c r="X975" s="11"/>
      <c r="Y975" s="11"/>
    </row>
    <row r="976" spans="7:25" x14ac:dyDescent="0.2">
      <c r="G976" s="42"/>
      <c r="H976" s="134"/>
      <c r="I976" s="134"/>
      <c r="J976" s="134"/>
      <c r="K976" s="42"/>
      <c r="L976" s="42"/>
      <c r="M976" s="11"/>
      <c r="N976" s="11"/>
      <c r="O976" s="11"/>
      <c r="P976" s="11"/>
      <c r="Q976" s="11"/>
      <c r="R976" s="11"/>
      <c r="S976" s="11"/>
      <c r="T976" s="11"/>
      <c r="U976" s="11"/>
      <c r="V976" s="11"/>
      <c r="W976" s="11"/>
      <c r="X976" s="11"/>
      <c r="Y976" s="11"/>
    </row>
    <row r="977" spans="7:25" x14ac:dyDescent="0.2">
      <c r="G977" s="42"/>
      <c r="H977" s="134"/>
      <c r="I977" s="134"/>
      <c r="J977" s="134"/>
      <c r="K977" s="42"/>
      <c r="L977" s="42"/>
      <c r="M977" s="11"/>
      <c r="N977" s="11"/>
      <c r="O977" s="11"/>
      <c r="P977" s="11"/>
      <c r="Q977" s="11"/>
      <c r="R977" s="11"/>
      <c r="S977" s="11"/>
      <c r="T977" s="11"/>
      <c r="U977" s="11"/>
      <c r="V977" s="11"/>
      <c r="W977" s="11"/>
      <c r="X977" s="11"/>
      <c r="Y977" s="11"/>
    </row>
    <row r="978" spans="7:25" x14ac:dyDescent="0.2">
      <c r="G978" s="42"/>
      <c r="H978" s="134"/>
      <c r="I978" s="134"/>
      <c r="J978" s="134"/>
      <c r="K978" s="42"/>
      <c r="L978" s="42"/>
      <c r="M978" s="11"/>
      <c r="N978" s="11"/>
      <c r="O978" s="11"/>
      <c r="P978" s="11"/>
      <c r="Q978" s="11"/>
      <c r="R978" s="11"/>
      <c r="S978" s="11"/>
      <c r="T978" s="11"/>
      <c r="U978" s="11"/>
      <c r="V978" s="11"/>
      <c r="W978" s="11"/>
      <c r="X978" s="11"/>
      <c r="Y978" s="11"/>
    </row>
    <row r="979" spans="7:25" x14ac:dyDescent="0.2">
      <c r="G979" s="42"/>
      <c r="H979" s="134"/>
      <c r="I979" s="134"/>
      <c r="J979" s="134"/>
      <c r="K979" s="42"/>
      <c r="L979" s="42"/>
      <c r="M979" s="11"/>
      <c r="N979" s="11"/>
      <c r="O979" s="11"/>
      <c r="P979" s="11"/>
      <c r="Q979" s="11"/>
      <c r="R979" s="11"/>
      <c r="S979" s="11"/>
      <c r="T979" s="11"/>
      <c r="U979" s="11"/>
      <c r="V979" s="11"/>
      <c r="W979" s="11"/>
      <c r="X979" s="11"/>
      <c r="Y979" s="11"/>
    </row>
    <row r="980" spans="7:25" x14ac:dyDescent="0.2">
      <c r="G980" s="42"/>
      <c r="H980" s="134"/>
      <c r="I980" s="134"/>
      <c r="J980" s="134"/>
      <c r="K980" s="42"/>
      <c r="L980" s="42"/>
      <c r="M980" s="11"/>
      <c r="N980" s="11"/>
      <c r="O980" s="11"/>
      <c r="P980" s="11"/>
      <c r="Q980" s="11"/>
      <c r="R980" s="11"/>
      <c r="S980" s="11"/>
      <c r="T980" s="11"/>
      <c r="U980" s="11"/>
      <c r="V980" s="11"/>
      <c r="W980" s="11"/>
      <c r="X980" s="11"/>
      <c r="Y980" s="11"/>
    </row>
    <row r="981" spans="7:25" x14ac:dyDescent="0.2">
      <c r="G981" s="42"/>
      <c r="H981" s="134"/>
      <c r="I981" s="134"/>
      <c r="J981" s="134"/>
      <c r="K981" s="42"/>
      <c r="L981" s="42"/>
      <c r="M981" s="11"/>
      <c r="N981" s="11"/>
      <c r="O981" s="11"/>
      <c r="P981" s="11"/>
      <c r="Q981" s="11"/>
      <c r="R981" s="11"/>
      <c r="S981" s="11"/>
      <c r="T981" s="11"/>
      <c r="U981" s="11"/>
      <c r="V981" s="11"/>
      <c r="W981" s="11"/>
      <c r="X981" s="11"/>
      <c r="Y981" s="11"/>
    </row>
    <row r="982" spans="7:25" x14ac:dyDescent="0.2">
      <c r="G982" s="42"/>
      <c r="H982" s="134"/>
      <c r="I982" s="134"/>
      <c r="J982" s="134"/>
      <c r="K982" s="42"/>
      <c r="L982" s="42"/>
      <c r="M982" s="11"/>
      <c r="N982" s="11"/>
      <c r="O982" s="11"/>
      <c r="P982" s="11"/>
      <c r="Q982" s="11"/>
      <c r="R982" s="11"/>
      <c r="S982" s="11"/>
      <c r="T982" s="11"/>
      <c r="U982" s="11"/>
      <c r="V982" s="11"/>
      <c r="W982" s="11"/>
      <c r="X982" s="11"/>
      <c r="Y982" s="11"/>
    </row>
    <row r="983" spans="7:25" x14ac:dyDescent="0.2">
      <c r="G983" s="42"/>
      <c r="H983" s="134"/>
      <c r="I983" s="134"/>
      <c r="J983" s="134"/>
      <c r="K983" s="42"/>
      <c r="L983" s="42"/>
      <c r="M983" s="11"/>
      <c r="N983" s="11"/>
      <c r="O983" s="11"/>
      <c r="P983" s="11"/>
      <c r="Q983" s="11"/>
      <c r="R983" s="11"/>
      <c r="S983" s="11"/>
      <c r="T983" s="11"/>
      <c r="U983" s="11"/>
      <c r="V983" s="11"/>
      <c r="W983" s="11"/>
      <c r="X983" s="11"/>
      <c r="Y983" s="11"/>
    </row>
    <row r="984" spans="7:25" x14ac:dyDescent="0.2">
      <c r="G984" s="42"/>
      <c r="H984" s="134"/>
      <c r="I984" s="134"/>
      <c r="J984" s="134"/>
      <c r="K984" s="42"/>
      <c r="L984" s="42"/>
      <c r="M984" s="11"/>
      <c r="N984" s="11"/>
      <c r="O984" s="11"/>
      <c r="P984" s="11"/>
      <c r="Q984" s="11"/>
      <c r="R984" s="11"/>
      <c r="S984" s="11"/>
      <c r="T984" s="11"/>
      <c r="U984" s="11"/>
      <c r="V984" s="11"/>
      <c r="W984" s="11"/>
      <c r="X984" s="11"/>
      <c r="Y984" s="11"/>
    </row>
    <row r="985" spans="7:25" x14ac:dyDescent="0.2">
      <c r="G985" s="42"/>
      <c r="H985" s="134"/>
      <c r="I985" s="134"/>
      <c r="J985" s="134"/>
      <c r="K985" s="42"/>
      <c r="L985" s="42"/>
      <c r="M985" s="11"/>
      <c r="N985" s="11"/>
      <c r="O985" s="11"/>
      <c r="P985" s="11"/>
      <c r="Q985" s="11"/>
      <c r="R985" s="11"/>
      <c r="S985" s="11"/>
      <c r="T985" s="11"/>
      <c r="U985" s="11"/>
      <c r="V985" s="11"/>
      <c r="W985" s="11"/>
      <c r="X985" s="11"/>
      <c r="Y985" s="11"/>
    </row>
    <row r="986" spans="7:25" x14ac:dyDescent="0.2">
      <c r="G986" s="42"/>
      <c r="H986" s="134"/>
      <c r="I986" s="134"/>
      <c r="J986" s="134"/>
      <c r="K986" s="42"/>
      <c r="L986" s="42"/>
      <c r="M986" s="11"/>
      <c r="N986" s="11"/>
      <c r="O986" s="11"/>
      <c r="P986" s="11"/>
      <c r="Q986" s="11"/>
      <c r="R986" s="11"/>
      <c r="S986" s="11"/>
      <c r="T986" s="11"/>
      <c r="U986" s="11"/>
      <c r="V986" s="11"/>
      <c r="W986" s="11"/>
      <c r="X986" s="11"/>
      <c r="Y986" s="11"/>
    </row>
    <row r="987" spans="7:25" x14ac:dyDescent="0.2">
      <c r="G987" s="42"/>
      <c r="H987" s="134"/>
      <c r="I987" s="134"/>
      <c r="J987" s="134"/>
      <c r="K987" s="42"/>
      <c r="L987" s="42"/>
      <c r="M987" s="11"/>
      <c r="N987" s="11"/>
      <c r="O987" s="11"/>
      <c r="P987" s="11"/>
      <c r="Q987" s="11"/>
      <c r="R987" s="11"/>
      <c r="S987" s="11"/>
      <c r="T987" s="11"/>
      <c r="U987" s="11"/>
      <c r="V987" s="11"/>
      <c r="W987" s="11"/>
      <c r="X987" s="11"/>
      <c r="Y987" s="11"/>
    </row>
    <row r="988" spans="7:25" x14ac:dyDescent="0.2">
      <c r="G988" s="42"/>
      <c r="H988" s="134"/>
      <c r="I988" s="134"/>
      <c r="J988" s="134"/>
      <c r="K988" s="42"/>
      <c r="L988" s="42"/>
      <c r="M988" s="11"/>
      <c r="N988" s="11"/>
      <c r="O988" s="11"/>
      <c r="P988" s="11"/>
      <c r="Q988" s="11"/>
      <c r="R988" s="11"/>
      <c r="S988" s="11"/>
      <c r="T988" s="11"/>
      <c r="U988" s="11"/>
      <c r="V988" s="11"/>
      <c r="W988" s="11"/>
      <c r="X988" s="11"/>
      <c r="Y988" s="11"/>
    </row>
    <row r="989" spans="7:25" x14ac:dyDescent="0.2">
      <c r="G989" s="42"/>
      <c r="H989" s="134"/>
      <c r="I989" s="134"/>
      <c r="J989" s="134"/>
      <c r="K989" s="42"/>
      <c r="L989" s="42"/>
      <c r="M989" s="11"/>
      <c r="N989" s="11"/>
      <c r="O989" s="11"/>
      <c r="P989" s="11"/>
      <c r="Q989" s="11"/>
      <c r="R989" s="11"/>
      <c r="S989" s="11"/>
      <c r="T989" s="11"/>
      <c r="U989" s="11"/>
      <c r="V989" s="11"/>
      <c r="W989" s="11"/>
      <c r="X989" s="11"/>
      <c r="Y989" s="11"/>
    </row>
    <row r="990" spans="7:25" x14ac:dyDescent="0.2">
      <c r="G990" s="42"/>
      <c r="H990" s="134"/>
      <c r="I990" s="134"/>
      <c r="J990" s="134"/>
      <c r="K990" s="42"/>
      <c r="L990" s="42"/>
      <c r="M990" s="11"/>
      <c r="N990" s="11"/>
      <c r="O990" s="11"/>
      <c r="P990" s="11"/>
      <c r="Q990" s="11"/>
      <c r="R990" s="11"/>
      <c r="S990" s="11"/>
      <c r="T990" s="11"/>
      <c r="U990" s="11"/>
      <c r="V990" s="11"/>
      <c r="W990" s="11"/>
      <c r="X990" s="11"/>
      <c r="Y990" s="11"/>
    </row>
    <row r="991" spans="7:25" x14ac:dyDescent="0.2">
      <c r="G991" s="42"/>
      <c r="H991" s="134"/>
      <c r="I991" s="134"/>
      <c r="J991" s="134"/>
      <c r="K991" s="42"/>
      <c r="L991" s="42"/>
      <c r="M991" s="11"/>
      <c r="N991" s="11"/>
      <c r="O991" s="11"/>
      <c r="P991" s="11"/>
      <c r="Q991" s="11"/>
      <c r="R991" s="11"/>
      <c r="S991" s="11"/>
      <c r="T991" s="11"/>
      <c r="U991" s="11"/>
      <c r="V991" s="11"/>
      <c r="W991" s="11"/>
      <c r="X991" s="11"/>
      <c r="Y991" s="11"/>
    </row>
    <row r="992" spans="7:25" x14ac:dyDescent="0.2">
      <c r="G992" s="42"/>
      <c r="H992" s="134"/>
      <c r="I992" s="134"/>
      <c r="J992" s="134"/>
      <c r="K992" s="42"/>
      <c r="L992" s="42"/>
      <c r="M992" s="11"/>
      <c r="N992" s="11"/>
      <c r="O992" s="11"/>
      <c r="P992" s="11"/>
      <c r="Q992" s="11"/>
      <c r="R992" s="11"/>
      <c r="S992" s="11"/>
      <c r="T992" s="11"/>
      <c r="U992" s="11"/>
      <c r="V992" s="11"/>
      <c r="W992" s="11"/>
      <c r="X992" s="11"/>
      <c r="Y992" s="11"/>
    </row>
    <row r="993" spans="7:25" x14ac:dyDescent="0.2">
      <c r="G993" s="42"/>
      <c r="H993" s="134"/>
      <c r="I993" s="134"/>
      <c r="J993" s="134"/>
      <c r="K993" s="42"/>
      <c r="L993" s="42"/>
      <c r="M993" s="11"/>
      <c r="N993" s="11"/>
      <c r="O993" s="11"/>
      <c r="P993" s="11"/>
      <c r="Q993" s="11"/>
      <c r="R993" s="11"/>
      <c r="S993" s="11"/>
      <c r="T993" s="11"/>
      <c r="U993" s="11"/>
      <c r="V993" s="11"/>
      <c r="W993" s="11"/>
      <c r="X993" s="11"/>
      <c r="Y993" s="11"/>
    </row>
    <row r="994" spans="7:25" x14ac:dyDescent="0.2">
      <c r="G994" s="42"/>
      <c r="H994" s="134"/>
      <c r="I994" s="134"/>
      <c r="J994" s="134"/>
      <c r="K994" s="42"/>
      <c r="L994" s="42"/>
      <c r="M994" s="11"/>
      <c r="N994" s="11"/>
      <c r="O994" s="11"/>
      <c r="P994" s="11"/>
      <c r="Q994" s="11"/>
      <c r="R994" s="11"/>
      <c r="S994" s="11"/>
      <c r="T994" s="11"/>
      <c r="U994" s="11"/>
      <c r="V994" s="11"/>
      <c r="W994" s="11"/>
      <c r="X994" s="11"/>
      <c r="Y994" s="11"/>
    </row>
    <row r="995" spans="7:25" x14ac:dyDescent="0.2">
      <c r="G995" s="42"/>
      <c r="H995" s="134"/>
      <c r="I995" s="134"/>
      <c r="J995" s="134"/>
      <c r="K995" s="42"/>
      <c r="L995" s="42"/>
      <c r="M995" s="11"/>
      <c r="N995" s="11"/>
      <c r="O995" s="11"/>
      <c r="P995" s="11"/>
      <c r="Q995" s="11"/>
      <c r="R995" s="11"/>
      <c r="S995" s="11"/>
      <c r="T995" s="11"/>
      <c r="U995" s="11"/>
      <c r="V995" s="11"/>
      <c r="W995" s="11"/>
      <c r="X995" s="11"/>
      <c r="Y995" s="11"/>
    </row>
    <row r="996" spans="7:25" x14ac:dyDescent="0.2">
      <c r="G996" s="42"/>
      <c r="H996" s="134"/>
      <c r="I996" s="134"/>
      <c r="J996" s="134"/>
      <c r="K996" s="42"/>
      <c r="L996" s="42"/>
      <c r="M996" s="11"/>
      <c r="N996" s="11"/>
      <c r="O996" s="11"/>
      <c r="P996" s="11"/>
      <c r="Q996" s="11"/>
      <c r="R996" s="11"/>
      <c r="S996" s="11"/>
      <c r="T996" s="11"/>
      <c r="U996" s="11"/>
      <c r="V996" s="11"/>
      <c r="W996" s="11"/>
      <c r="X996" s="11"/>
      <c r="Y996" s="11"/>
    </row>
    <row r="997" spans="7:25" x14ac:dyDescent="0.2">
      <c r="G997" s="42"/>
      <c r="H997" s="134"/>
      <c r="I997" s="134"/>
      <c r="J997" s="134"/>
      <c r="K997" s="42"/>
      <c r="L997" s="42"/>
      <c r="M997" s="11"/>
      <c r="N997" s="11"/>
      <c r="O997" s="11"/>
      <c r="P997" s="11"/>
      <c r="Q997" s="11"/>
      <c r="R997" s="11"/>
      <c r="S997" s="11"/>
      <c r="T997" s="11"/>
      <c r="U997" s="11"/>
      <c r="V997" s="11"/>
      <c r="W997" s="11"/>
      <c r="X997" s="11"/>
      <c r="Y997" s="11"/>
    </row>
    <row r="998" spans="7:25" x14ac:dyDescent="0.2">
      <c r="G998" s="42"/>
      <c r="H998" s="134"/>
      <c r="I998" s="134"/>
      <c r="J998" s="134"/>
      <c r="K998" s="42"/>
      <c r="L998" s="42"/>
      <c r="M998" s="11"/>
      <c r="N998" s="11"/>
      <c r="O998" s="11"/>
      <c r="P998" s="11"/>
      <c r="Q998" s="11"/>
      <c r="R998" s="11"/>
      <c r="S998" s="11"/>
      <c r="T998" s="11"/>
      <c r="U998" s="11"/>
      <c r="V998" s="11"/>
      <c r="W998" s="11"/>
      <c r="X998" s="11"/>
      <c r="Y998" s="11"/>
    </row>
    <row r="999" spans="7:25" x14ac:dyDescent="0.2">
      <c r="G999" s="42"/>
      <c r="H999" s="134"/>
      <c r="I999" s="134"/>
      <c r="J999" s="134"/>
      <c r="K999" s="42"/>
      <c r="L999" s="42"/>
      <c r="M999" s="11"/>
      <c r="N999" s="11"/>
      <c r="O999" s="11"/>
      <c r="P999" s="11"/>
      <c r="Q999" s="11"/>
      <c r="R999" s="11"/>
      <c r="S999" s="11"/>
      <c r="T999" s="11"/>
      <c r="U999" s="11"/>
      <c r="V999" s="11"/>
      <c r="W999" s="11"/>
      <c r="X999" s="11"/>
      <c r="Y999" s="11"/>
    </row>
    <row r="1000" spans="7:25" x14ac:dyDescent="0.2">
      <c r="G1000" s="42"/>
      <c r="H1000" s="134"/>
      <c r="I1000" s="134"/>
      <c r="J1000" s="134"/>
      <c r="K1000" s="42"/>
      <c r="L1000" s="42"/>
      <c r="M1000" s="11"/>
      <c r="N1000" s="11"/>
      <c r="O1000" s="11"/>
      <c r="P1000" s="11"/>
      <c r="Q1000" s="11"/>
      <c r="R1000" s="11"/>
      <c r="S1000" s="11"/>
      <c r="T1000" s="11"/>
      <c r="U1000" s="11"/>
      <c r="V1000" s="11"/>
      <c r="W1000" s="11"/>
      <c r="X1000" s="11"/>
      <c r="Y1000" s="11"/>
    </row>
    <row r="1001" spans="7:25" x14ac:dyDescent="0.2">
      <c r="G1001" s="42"/>
      <c r="H1001" s="134"/>
      <c r="I1001" s="134"/>
      <c r="J1001" s="134"/>
      <c r="K1001" s="42"/>
      <c r="L1001" s="42"/>
      <c r="M1001" s="11"/>
      <c r="N1001" s="11"/>
      <c r="O1001" s="11"/>
      <c r="P1001" s="11"/>
      <c r="Q1001" s="11"/>
      <c r="R1001" s="11"/>
      <c r="S1001" s="11"/>
      <c r="T1001" s="11"/>
      <c r="U1001" s="11"/>
      <c r="V1001" s="11"/>
      <c r="W1001" s="11"/>
      <c r="X1001" s="11"/>
      <c r="Y1001" s="11"/>
    </row>
    <row r="1002" spans="7:25" x14ac:dyDescent="0.2">
      <c r="G1002" s="42"/>
      <c r="H1002" s="134"/>
      <c r="I1002" s="134"/>
      <c r="J1002" s="134"/>
      <c r="K1002" s="42"/>
      <c r="L1002" s="42"/>
      <c r="M1002" s="11"/>
      <c r="N1002" s="11"/>
      <c r="O1002" s="11"/>
      <c r="P1002" s="11"/>
      <c r="Q1002" s="11"/>
      <c r="R1002" s="11"/>
      <c r="S1002" s="11"/>
      <c r="T1002" s="11"/>
      <c r="U1002" s="11"/>
      <c r="V1002" s="11"/>
      <c r="W1002" s="11"/>
      <c r="X1002" s="11"/>
      <c r="Y1002" s="11"/>
    </row>
    <row r="1003" spans="7:25" x14ac:dyDescent="0.2">
      <c r="G1003" s="42"/>
      <c r="H1003" s="134"/>
      <c r="I1003" s="134"/>
      <c r="J1003" s="134"/>
      <c r="K1003" s="42"/>
      <c r="L1003" s="42"/>
      <c r="M1003" s="11"/>
      <c r="N1003" s="11"/>
      <c r="O1003" s="11"/>
      <c r="P1003" s="11"/>
      <c r="Q1003" s="11"/>
      <c r="R1003" s="11"/>
      <c r="S1003" s="11"/>
      <c r="T1003" s="11"/>
      <c r="U1003" s="11"/>
      <c r="V1003" s="11"/>
      <c r="W1003" s="11"/>
      <c r="X1003" s="11"/>
      <c r="Y1003" s="11"/>
    </row>
    <row r="1004" spans="7:25" x14ac:dyDescent="0.2">
      <c r="G1004" s="42"/>
      <c r="H1004" s="134"/>
      <c r="I1004" s="134"/>
      <c r="J1004" s="134"/>
      <c r="K1004" s="42"/>
      <c r="L1004" s="42"/>
      <c r="M1004" s="11"/>
      <c r="N1004" s="11"/>
      <c r="O1004" s="11"/>
      <c r="P1004" s="11"/>
      <c r="Q1004" s="11"/>
      <c r="R1004" s="11"/>
      <c r="S1004" s="11"/>
      <c r="T1004" s="11"/>
      <c r="U1004" s="11"/>
      <c r="V1004" s="11"/>
      <c r="W1004" s="11"/>
      <c r="X1004" s="11"/>
      <c r="Y1004" s="11"/>
    </row>
    <row r="1005" spans="7:25" x14ac:dyDescent="0.2">
      <c r="G1005" s="42"/>
      <c r="H1005" s="134"/>
      <c r="I1005" s="134"/>
      <c r="J1005" s="134"/>
      <c r="K1005" s="42"/>
      <c r="L1005" s="42"/>
      <c r="M1005" s="11"/>
      <c r="N1005" s="11"/>
      <c r="O1005" s="11"/>
      <c r="P1005" s="11"/>
      <c r="Q1005" s="11"/>
      <c r="R1005" s="11"/>
      <c r="S1005" s="11"/>
      <c r="T1005" s="11"/>
      <c r="U1005" s="11"/>
      <c r="V1005" s="11"/>
      <c r="W1005" s="11"/>
      <c r="X1005" s="11"/>
      <c r="Y1005" s="11"/>
    </row>
    <row r="1006" spans="7:25" x14ac:dyDescent="0.2">
      <c r="G1006" s="42"/>
      <c r="H1006" s="134"/>
      <c r="I1006" s="134"/>
      <c r="J1006" s="134"/>
      <c r="K1006" s="42"/>
      <c r="L1006" s="42"/>
      <c r="M1006" s="11"/>
      <c r="N1006" s="11"/>
      <c r="O1006" s="11"/>
      <c r="P1006" s="11"/>
      <c r="Q1006" s="11"/>
      <c r="R1006" s="11"/>
      <c r="S1006" s="11"/>
      <c r="T1006" s="11"/>
      <c r="U1006" s="11"/>
      <c r="V1006" s="11"/>
      <c r="W1006" s="11"/>
      <c r="X1006" s="11"/>
      <c r="Y1006" s="11"/>
    </row>
    <row r="1007" spans="7:25" x14ac:dyDescent="0.2">
      <c r="G1007" s="42"/>
      <c r="H1007" s="134"/>
      <c r="I1007" s="134"/>
      <c r="J1007" s="134"/>
      <c r="K1007" s="42"/>
      <c r="L1007" s="42"/>
      <c r="M1007" s="11"/>
      <c r="N1007" s="11"/>
      <c r="O1007" s="11"/>
      <c r="P1007" s="11"/>
      <c r="Q1007" s="11"/>
      <c r="R1007" s="11"/>
      <c r="S1007" s="11"/>
      <c r="T1007" s="11"/>
      <c r="U1007" s="11"/>
      <c r="V1007" s="11"/>
      <c r="W1007" s="11"/>
      <c r="X1007" s="11"/>
      <c r="Y1007" s="11"/>
    </row>
    <row r="1008" spans="7:25" x14ac:dyDescent="0.2">
      <c r="G1008" s="42"/>
      <c r="H1008" s="134"/>
      <c r="I1008" s="134"/>
      <c r="J1008" s="134"/>
      <c r="K1008" s="42"/>
      <c r="L1008" s="42"/>
      <c r="M1008" s="11"/>
      <c r="N1008" s="11"/>
      <c r="O1008" s="11"/>
      <c r="P1008" s="11"/>
      <c r="Q1008" s="11"/>
      <c r="R1008" s="11"/>
      <c r="S1008" s="11"/>
      <c r="T1008" s="11"/>
      <c r="U1008" s="11"/>
      <c r="V1008" s="11"/>
      <c r="W1008" s="11"/>
      <c r="X1008" s="11"/>
      <c r="Y1008" s="11"/>
    </row>
    <row r="1009" spans="7:25" x14ac:dyDescent="0.2">
      <c r="G1009" s="42"/>
      <c r="H1009" s="134"/>
      <c r="I1009" s="134"/>
      <c r="J1009" s="134"/>
      <c r="K1009" s="42"/>
      <c r="L1009" s="42"/>
      <c r="M1009" s="11"/>
      <c r="N1009" s="11"/>
      <c r="O1009" s="11"/>
      <c r="P1009" s="11"/>
      <c r="Q1009" s="11"/>
      <c r="R1009" s="11"/>
      <c r="S1009" s="11"/>
      <c r="T1009" s="11"/>
      <c r="U1009" s="11"/>
      <c r="V1009" s="11"/>
      <c r="W1009" s="11"/>
      <c r="X1009" s="11"/>
      <c r="Y1009" s="11"/>
    </row>
    <row r="1010" spans="7:25" x14ac:dyDescent="0.2">
      <c r="G1010" s="42"/>
      <c r="H1010" s="134"/>
      <c r="I1010" s="134"/>
      <c r="J1010" s="134"/>
      <c r="K1010" s="42"/>
      <c r="L1010" s="42"/>
      <c r="M1010" s="11"/>
      <c r="N1010" s="11"/>
      <c r="O1010" s="11"/>
      <c r="P1010" s="11"/>
      <c r="Q1010" s="11"/>
      <c r="R1010" s="11"/>
      <c r="S1010" s="11"/>
      <c r="T1010" s="11"/>
      <c r="U1010" s="11"/>
      <c r="V1010" s="11"/>
      <c r="W1010" s="11"/>
      <c r="X1010" s="11"/>
      <c r="Y1010" s="11"/>
    </row>
    <row r="1011" spans="7:25" x14ac:dyDescent="0.2">
      <c r="G1011" s="42"/>
      <c r="H1011" s="134"/>
      <c r="I1011" s="134"/>
      <c r="J1011" s="134"/>
      <c r="K1011" s="42"/>
      <c r="L1011" s="42"/>
      <c r="M1011" s="11"/>
      <c r="N1011" s="11"/>
      <c r="O1011" s="11"/>
      <c r="P1011" s="11"/>
      <c r="Q1011" s="11"/>
      <c r="R1011" s="11"/>
      <c r="S1011" s="11"/>
      <c r="T1011" s="11"/>
      <c r="U1011" s="11"/>
      <c r="V1011" s="11"/>
      <c r="W1011" s="11"/>
      <c r="X1011" s="11"/>
      <c r="Y1011" s="11"/>
    </row>
    <row r="1012" spans="7:25" x14ac:dyDescent="0.2">
      <c r="G1012" s="42"/>
      <c r="H1012" s="134"/>
      <c r="I1012" s="134"/>
      <c r="J1012" s="134"/>
      <c r="K1012" s="42"/>
      <c r="L1012" s="42"/>
      <c r="M1012" s="11"/>
      <c r="N1012" s="11"/>
      <c r="O1012" s="11"/>
      <c r="P1012" s="11"/>
      <c r="Q1012" s="11"/>
      <c r="R1012" s="11"/>
      <c r="S1012" s="11"/>
      <c r="T1012" s="11"/>
      <c r="U1012" s="11"/>
      <c r="V1012" s="11"/>
      <c r="W1012" s="11"/>
      <c r="X1012" s="11"/>
      <c r="Y1012" s="11"/>
    </row>
    <row r="1013" spans="7:25" x14ac:dyDescent="0.2">
      <c r="G1013" s="42"/>
      <c r="H1013" s="134"/>
      <c r="I1013" s="134"/>
      <c r="J1013" s="134"/>
      <c r="K1013" s="42"/>
      <c r="L1013" s="42"/>
      <c r="M1013" s="11"/>
      <c r="N1013" s="11"/>
      <c r="O1013" s="11"/>
      <c r="P1013" s="11"/>
      <c r="Q1013" s="11"/>
      <c r="R1013" s="11"/>
      <c r="S1013" s="11"/>
      <c r="T1013" s="11"/>
      <c r="U1013" s="11"/>
      <c r="V1013" s="11"/>
      <c r="W1013" s="11"/>
      <c r="X1013" s="11"/>
      <c r="Y1013" s="11"/>
    </row>
    <row r="1014" spans="7:25" x14ac:dyDescent="0.2">
      <c r="G1014" s="42"/>
      <c r="H1014" s="134"/>
      <c r="I1014" s="134"/>
      <c r="J1014" s="134"/>
      <c r="K1014" s="42"/>
      <c r="L1014" s="42"/>
      <c r="M1014" s="11"/>
      <c r="N1014" s="11"/>
      <c r="O1014" s="11"/>
      <c r="P1014" s="11"/>
      <c r="Q1014" s="11"/>
      <c r="R1014" s="11"/>
      <c r="S1014" s="11"/>
      <c r="T1014" s="11"/>
      <c r="U1014" s="11"/>
      <c r="V1014" s="11"/>
      <c r="W1014" s="11"/>
      <c r="X1014" s="11"/>
      <c r="Y1014" s="11"/>
    </row>
    <row r="1015" spans="7:25" x14ac:dyDescent="0.2">
      <c r="G1015" s="42"/>
      <c r="H1015" s="134"/>
      <c r="I1015" s="134"/>
      <c r="J1015" s="134"/>
      <c r="K1015" s="42"/>
      <c r="L1015" s="42"/>
      <c r="M1015" s="11"/>
      <c r="N1015" s="11"/>
      <c r="O1015" s="11"/>
      <c r="P1015" s="11"/>
      <c r="Q1015" s="11"/>
      <c r="R1015" s="11"/>
      <c r="S1015" s="11"/>
      <c r="T1015" s="11"/>
      <c r="U1015" s="11"/>
      <c r="V1015" s="11"/>
      <c r="W1015" s="11"/>
      <c r="X1015" s="11"/>
      <c r="Y1015" s="11"/>
    </row>
    <row r="1016" spans="7:25" x14ac:dyDescent="0.2">
      <c r="G1016" s="42"/>
      <c r="H1016" s="134"/>
      <c r="I1016" s="134"/>
      <c r="J1016" s="134"/>
      <c r="K1016" s="42"/>
      <c r="L1016" s="42"/>
      <c r="M1016" s="11"/>
      <c r="N1016" s="11"/>
      <c r="O1016" s="11"/>
      <c r="P1016" s="11"/>
      <c r="Q1016" s="11"/>
      <c r="R1016" s="11"/>
      <c r="S1016" s="11"/>
      <c r="T1016" s="11"/>
      <c r="U1016" s="11"/>
      <c r="V1016" s="11"/>
      <c r="W1016" s="11"/>
      <c r="X1016" s="11"/>
      <c r="Y1016" s="11"/>
    </row>
    <row r="1017" spans="7:25" x14ac:dyDescent="0.2">
      <c r="G1017" s="42"/>
      <c r="H1017" s="134"/>
      <c r="I1017" s="134"/>
      <c r="J1017" s="134"/>
      <c r="K1017" s="42"/>
      <c r="L1017" s="42"/>
      <c r="M1017" s="11"/>
      <c r="N1017" s="11"/>
      <c r="O1017" s="11"/>
      <c r="P1017" s="11"/>
      <c r="Q1017" s="11"/>
      <c r="R1017" s="11"/>
      <c r="S1017" s="11"/>
      <c r="T1017" s="11"/>
      <c r="U1017" s="11"/>
      <c r="V1017" s="11"/>
      <c r="W1017" s="11"/>
      <c r="X1017" s="11"/>
      <c r="Y1017" s="11"/>
    </row>
    <row r="1018" spans="7:25" x14ac:dyDescent="0.2">
      <c r="G1018" s="42"/>
      <c r="H1018" s="134"/>
      <c r="I1018" s="134"/>
      <c r="J1018" s="134"/>
      <c r="K1018" s="42"/>
      <c r="L1018" s="42"/>
      <c r="M1018" s="11"/>
      <c r="N1018" s="11"/>
      <c r="O1018" s="11"/>
      <c r="P1018" s="11"/>
      <c r="Q1018" s="11"/>
      <c r="R1018" s="11"/>
      <c r="S1018" s="11"/>
      <c r="T1018" s="11"/>
      <c r="U1018" s="11"/>
      <c r="V1018" s="11"/>
      <c r="W1018" s="11"/>
      <c r="X1018" s="11"/>
      <c r="Y1018" s="11"/>
    </row>
    <row r="1019" spans="7:25" x14ac:dyDescent="0.2">
      <c r="G1019" s="42"/>
      <c r="H1019" s="134"/>
      <c r="I1019" s="134"/>
      <c r="J1019" s="134"/>
      <c r="K1019" s="42"/>
      <c r="L1019" s="42"/>
      <c r="M1019" s="11"/>
      <c r="N1019" s="11"/>
      <c r="O1019" s="11"/>
      <c r="P1019" s="11"/>
      <c r="Q1019" s="11"/>
      <c r="R1019" s="11"/>
      <c r="S1019" s="11"/>
      <c r="T1019" s="11"/>
      <c r="U1019" s="11"/>
      <c r="V1019" s="11"/>
      <c r="W1019" s="11"/>
      <c r="X1019" s="11"/>
      <c r="Y1019" s="11"/>
    </row>
    <row r="1020" spans="7:25" x14ac:dyDescent="0.2">
      <c r="G1020" s="42"/>
      <c r="H1020" s="134"/>
      <c r="I1020" s="134"/>
      <c r="J1020" s="134"/>
      <c r="K1020" s="42"/>
      <c r="L1020" s="42"/>
      <c r="M1020" s="11"/>
      <c r="N1020" s="11"/>
      <c r="O1020" s="11"/>
      <c r="P1020" s="11"/>
      <c r="Q1020" s="11"/>
      <c r="R1020" s="11"/>
      <c r="S1020" s="11"/>
      <c r="T1020" s="11"/>
      <c r="U1020" s="11"/>
      <c r="V1020" s="11"/>
      <c r="W1020" s="11"/>
      <c r="X1020" s="11"/>
      <c r="Y1020" s="11"/>
    </row>
    <row r="1021" spans="7:25" x14ac:dyDescent="0.2">
      <c r="G1021" s="42"/>
      <c r="H1021" s="134"/>
      <c r="I1021" s="134"/>
      <c r="J1021" s="134"/>
      <c r="K1021" s="42"/>
      <c r="L1021" s="42"/>
      <c r="M1021" s="11"/>
      <c r="N1021" s="11"/>
      <c r="O1021" s="11"/>
      <c r="P1021" s="11"/>
      <c r="Q1021" s="11"/>
      <c r="R1021" s="11"/>
      <c r="S1021" s="11"/>
      <c r="T1021" s="11"/>
      <c r="U1021" s="11"/>
      <c r="V1021" s="11"/>
      <c r="W1021" s="11"/>
      <c r="X1021" s="11"/>
      <c r="Y1021" s="11"/>
    </row>
    <row r="1022" spans="7:25" x14ac:dyDescent="0.2">
      <c r="G1022" s="42"/>
      <c r="H1022" s="134"/>
      <c r="I1022" s="134"/>
      <c r="J1022" s="134"/>
      <c r="K1022" s="42"/>
      <c r="L1022" s="42"/>
      <c r="M1022" s="11"/>
      <c r="N1022" s="11"/>
      <c r="O1022" s="11"/>
      <c r="P1022" s="11"/>
      <c r="Q1022" s="11"/>
      <c r="R1022" s="11"/>
      <c r="S1022" s="11"/>
      <c r="T1022" s="11"/>
      <c r="U1022" s="11"/>
      <c r="V1022" s="11"/>
      <c r="W1022" s="11"/>
      <c r="X1022" s="11"/>
      <c r="Y1022" s="11"/>
    </row>
    <row r="1023" spans="7:25" x14ac:dyDescent="0.2">
      <c r="G1023" s="42"/>
      <c r="H1023" s="134"/>
      <c r="I1023" s="134"/>
      <c r="J1023" s="134"/>
      <c r="K1023" s="42"/>
      <c r="L1023" s="42"/>
      <c r="M1023" s="11"/>
      <c r="N1023" s="11"/>
      <c r="O1023" s="11"/>
      <c r="P1023" s="11"/>
      <c r="Q1023" s="11"/>
      <c r="R1023" s="11"/>
      <c r="S1023" s="11"/>
      <c r="T1023" s="11"/>
      <c r="U1023" s="11"/>
      <c r="V1023" s="11"/>
      <c r="W1023" s="11"/>
      <c r="X1023" s="11"/>
      <c r="Y1023" s="11"/>
    </row>
    <row r="1024" spans="7:25" x14ac:dyDescent="0.2">
      <c r="G1024" s="42"/>
      <c r="H1024" s="134"/>
      <c r="I1024" s="134"/>
      <c r="J1024" s="134"/>
      <c r="K1024" s="42"/>
      <c r="L1024" s="42"/>
      <c r="M1024" s="11"/>
      <c r="N1024" s="11"/>
      <c r="O1024" s="11"/>
      <c r="P1024" s="11"/>
      <c r="Q1024" s="11"/>
      <c r="R1024" s="11"/>
      <c r="S1024" s="11"/>
      <c r="T1024" s="11"/>
      <c r="U1024" s="11"/>
      <c r="V1024" s="11"/>
      <c r="W1024" s="11"/>
      <c r="X1024" s="11"/>
      <c r="Y1024" s="11"/>
    </row>
    <row r="1025" spans="7:25" x14ac:dyDescent="0.2">
      <c r="G1025" s="42"/>
      <c r="H1025" s="134"/>
      <c r="I1025" s="134"/>
      <c r="J1025" s="134"/>
      <c r="K1025" s="42"/>
      <c r="L1025" s="42"/>
      <c r="M1025" s="11"/>
      <c r="N1025" s="11"/>
      <c r="O1025" s="11"/>
      <c r="P1025" s="11"/>
      <c r="Q1025" s="11"/>
      <c r="R1025" s="11"/>
      <c r="S1025" s="11"/>
      <c r="T1025" s="11"/>
      <c r="U1025" s="11"/>
      <c r="V1025" s="11"/>
      <c r="W1025" s="11"/>
      <c r="X1025" s="11"/>
      <c r="Y1025" s="11"/>
    </row>
    <row r="1026" spans="7:25" x14ac:dyDescent="0.2">
      <c r="G1026" s="42"/>
      <c r="H1026" s="134"/>
      <c r="I1026" s="134"/>
      <c r="J1026" s="134"/>
      <c r="K1026" s="42"/>
      <c r="L1026" s="42"/>
      <c r="M1026" s="11"/>
      <c r="N1026" s="11"/>
      <c r="O1026" s="11"/>
      <c r="P1026" s="11"/>
      <c r="Q1026" s="11"/>
      <c r="R1026" s="11"/>
      <c r="S1026" s="11"/>
      <c r="T1026" s="11"/>
      <c r="U1026" s="11"/>
      <c r="V1026" s="11"/>
      <c r="W1026" s="11"/>
      <c r="X1026" s="11"/>
      <c r="Y1026" s="11"/>
    </row>
    <row r="1027" spans="7:25" x14ac:dyDescent="0.2">
      <c r="G1027" s="42"/>
      <c r="H1027" s="134"/>
      <c r="I1027" s="134"/>
      <c r="J1027" s="134"/>
      <c r="K1027" s="42"/>
      <c r="L1027" s="42"/>
      <c r="M1027" s="11"/>
      <c r="N1027" s="11"/>
      <c r="O1027" s="11"/>
      <c r="P1027" s="11"/>
      <c r="Q1027" s="11"/>
      <c r="R1027" s="11"/>
      <c r="S1027" s="11"/>
      <c r="T1027" s="11"/>
      <c r="U1027" s="11"/>
      <c r="V1027" s="11"/>
      <c r="W1027" s="11"/>
      <c r="X1027" s="11"/>
      <c r="Y1027" s="11"/>
    </row>
    <row r="1028" spans="7:25" x14ac:dyDescent="0.2">
      <c r="G1028" s="42"/>
      <c r="H1028" s="134"/>
      <c r="I1028" s="134"/>
      <c r="J1028" s="134"/>
      <c r="K1028" s="42"/>
      <c r="L1028" s="42"/>
      <c r="M1028" s="11"/>
      <c r="N1028" s="11"/>
      <c r="O1028" s="11"/>
      <c r="P1028" s="11"/>
      <c r="Q1028" s="11"/>
      <c r="R1028" s="11"/>
      <c r="S1028" s="11"/>
      <c r="T1028" s="11"/>
      <c r="U1028" s="11"/>
      <c r="V1028" s="11"/>
      <c r="W1028" s="11"/>
      <c r="X1028" s="11"/>
      <c r="Y1028" s="11"/>
    </row>
    <row r="1029" spans="7:25" x14ac:dyDescent="0.2">
      <c r="G1029" s="42"/>
      <c r="H1029" s="134"/>
      <c r="I1029" s="134"/>
      <c r="J1029" s="134"/>
      <c r="K1029" s="42"/>
      <c r="L1029" s="42"/>
      <c r="M1029" s="11"/>
      <c r="N1029" s="11"/>
      <c r="O1029" s="11"/>
      <c r="P1029" s="11"/>
      <c r="Q1029" s="11"/>
      <c r="R1029" s="11"/>
      <c r="S1029" s="11"/>
      <c r="T1029" s="11"/>
      <c r="U1029" s="11"/>
      <c r="V1029" s="11"/>
      <c r="W1029" s="11"/>
      <c r="X1029" s="11"/>
      <c r="Y1029" s="11"/>
    </row>
    <row r="1030" spans="7:25" x14ac:dyDescent="0.2">
      <c r="G1030" s="42"/>
      <c r="H1030" s="134"/>
      <c r="I1030" s="134"/>
      <c r="J1030" s="134"/>
      <c r="K1030" s="42"/>
      <c r="L1030" s="42"/>
      <c r="M1030" s="11"/>
      <c r="N1030" s="11"/>
      <c r="O1030" s="11"/>
      <c r="P1030" s="11"/>
      <c r="Q1030" s="11"/>
      <c r="R1030" s="11"/>
      <c r="S1030" s="11"/>
      <c r="T1030" s="11"/>
      <c r="U1030" s="11"/>
      <c r="V1030" s="11"/>
      <c r="W1030" s="11"/>
      <c r="X1030" s="11"/>
      <c r="Y1030" s="11"/>
    </row>
    <row r="1031" spans="7:25" x14ac:dyDescent="0.2">
      <c r="G1031" s="42"/>
      <c r="H1031" s="134"/>
      <c r="I1031" s="134"/>
      <c r="J1031" s="134"/>
      <c r="K1031" s="42"/>
      <c r="L1031" s="42"/>
      <c r="M1031" s="11"/>
      <c r="N1031" s="11"/>
      <c r="O1031" s="11"/>
      <c r="P1031" s="11"/>
      <c r="Q1031" s="11"/>
      <c r="R1031" s="11"/>
      <c r="S1031" s="11"/>
      <c r="T1031" s="11"/>
      <c r="U1031" s="11"/>
      <c r="V1031" s="11"/>
      <c r="W1031" s="11"/>
      <c r="X1031" s="11"/>
      <c r="Y1031" s="11"/>
    </row>
    <row r="1032" spans="7:25" x14ac:dyDescent="0.2">
      <c r="G1032" s="42"/>
      <c r="H1032" s="134"/>
      <c r="I1032" s="134"/>
      <c r="J1032" s="134"/>
      <c r="K1032" s="42"/>
      <c r="L1032" s="42"/>
      <c r="M1032" s="11"/>
      <c r="N1032" s="11"/>
      <c r="O1032" s="11"/>
      <c r="P1032" s="11"/>
      <c r="Q1032" s="11"/>
      <c r="R1032" s="11"/>
      <c r="S1032" s="11"/>
      <c r="T1032" s="11"/>
      <c r="U1032" s="11"/>
      <c r="V1032" s="11"/>
      <c r="W1032" s="11"/>
      <c r="X1032" s="11"/>
      <c r="Y1032" s="11"/>
    </row>
    <row r="1033" spans="7:25" x14ac:dyDescent="0.2">
      <c r="G1033" s="42"/>
      <c r="H1033" s="134"/>
      <c r="I1033" s="134"/>
      <c r="J1033" s="134"/>
      <c r="K1033" s="42"/>
      <c r="L1033" s="42"/>
      <c r="M1033" s="11"/>
      <c r="N1033" s="11"/>
      <c r="O1033" s="11"/>
      <c r="P1033" s="11"/>
      <c r="Q1033" s="11"/>
      <c r="R1033" s="11"/>
      <c r="S1033" s="11"/>
      <c r="T1033" s="11"/>
      <c r="U1033" s="11"/>
      <c r="V1033" s="11"/>
      <c r="W1033" s="11"/>
      <c r="X1033" s="11"/>
      <c r="Y1033" s="11"/>
    </row>
    <row r="1034" spans="7:25" x14ac:dyDescent="0.2">
      <c r="G1034" s="42"/>
      <c r="H1034" s="134"/>
      <c r="I1034" s="134"/>
      <c r="J1034" s="134"/>
      <c r="K1034" s="42"/>
      <c r="L1034" s="42"/>
      <c r="M1034" s="11"/>
      <c r="N1034" s="11"/>
      <c r="O1034" s="11"/>
      <c r="P1034" s="11"/>
      <c r="Q1034" s="11"/>
      <c r="R1034" s="11"/>
      <c r="S1034" s="11"/>
      <c r="T1034" s="11"/>
      <c r="U1034" s="11"/>
      <c r="V1034" s="11"/>
      <c r="W1034" s="11"/>
      <c r="X1034" s="11"/>
      <c r="Y1034" s="11"/>
    </row>
    <row r="1035" spans="7:25" x14ac:dyDescent="0.2">
      <c r="G1035" s="42"/>
      <c r="H1035" s="134"/>
      <c r="I1035" s="134"/>
      <c r="J1035" s="134"/>
      <c r="K1035" s="42"/>
      <c r="L1035" s="42"/>
      <c r="M1035" s="11"/>
      <c r="N1035" s="11"/>
      <c r="O1035" s="11"/>
      <c r="P1035" s="11"/>
      <c r="Q1035" s="11"/>
      <c r="R1035" s="11"/>
      <c r="S1035" s="11"/>
      <c r="T1035" s="11"/>
      <c r="U1035" s="11"/>
      <c r="V1035" s="11"/>
      <c r="W1035" s="11"/>
      <c r="X1035" s="11"/>
      <c r="Y1035" s="11"/>
    </row>
    <row r="1036" spans="7:25" x14ac:dyDescent="0.2">
      <c r="G1036" s="42"/>
      <c r="H1036" s="134"/>
      <c r="I1036" s="134"/>
      <c r="J1036" s="134"/>
      <c r="K1036" s="42"/>
      <c r="L1036" s="42"/>
      <c r="M1036" s="11"/>
      <c r="N1036" s="11"/>
      <c r="O1036" s="11"/>
      <c r="P1036" s="11"/>
      <c r="Q1036" s="11"/>
      <c r="R1036" s="11"/>
      <c r="S1036" s="11"/>
      <c r="T1036" s="11"/>
      <c r="U1036" s="11"/>
      <c r="V1036" s="11"/>
      <c r="W1036" s="11"/>
      <c r="X1036" s="11"/>
      <c r="Y1036" s="11"/>
    </row>
    <row r="1037" spans="7:25" x14ac:dyDescent="0.2">
      <c r="G1037" s="42"/>
      <c r="H1037" s="134"/>
      <c r="I1037" s="134"/>
      <c r="J1037" s="134"/>
      <c r="K1037" s="42"/>
      <c r="L1037" s="42"/>
      <c r="M1037" s="11"/>
      <c r="N1037" s="11"/>
      <c r="O1037" s="11"/>
      <c r="P1037" s="11"/>
      <c r="Q1037" s="11"/>
      <c r="R1037" s="11"/>
      <c r="S1037" s="11"/>
      <c r="T1037" s="11"/>
      <c r="U1037" s="11"/>
      <c r="V1037" s="11"/>
      <c r="W1037" s="11"/>
      <c r="X1037" s="11"/>
      <c r="Y1037" s="11"/>
    </row>
    <row r="1038" spans="7:25" x14ac:dyDescent="0.2">
      <c r="G1038" s="42"/>
      <c r="H1038" s="134"/>
      <c r="I1038" s="134"/>
      <c r="J1038" s="134"/>
      <c r="K1038" s="42"/>
      <c r="L1038" s="42"/>
      <c r="M1038" s="11"/>
      <c r="N1038" s="11"/>
      <c r="O1038" s="11"/>
      <c r="P1038" s="11"/>
      <c r="Q1038" s="11"/>
      <c r="R1038" s="11"/>
      <c r="S1038" s="11"/>
      <c r="T1038" s="11"/>
      <c r="U1038" s="11"/>
      <c r="V1038" s="11"/>
      <c r="W1038" s="11"/>
      <c r="X1038" s="11"/>
      <c r="Y1038" s="11"/>
    </row>
    <row r="1039" spans="7:25" x14ac:dyDescent="0.2">
      <c r="G1039" s="42"/>
      <c r="H1039" s="134"/>
      <c r="I1039" s="134"/>
      <c r="J1039" s="134"/>
      <c r="K1039" s="42"/>
      <c r="L1039" s="42"/>
      <c r="M1039" s="11"/>
      <c r="N1039" s="11"/>
      <c r="O1039" s="11"/>
      <c r="P1039" s="11"/>
      <c r="Q1039" s="11"/>
      <c r="R1039" s="11"/>
      <c r="S1039" s="11"/>
      <c r="T1039" s="11"/>
      <c r="U1039" s="11"/>
      <c r="V1039" s="11"/>
      <c r="W1039" s="11"/>
      <c r="X1039" s="11"/>
      <c r="Y1039" s="11"/>
    </row>
    <row r="1040" spans="7:25" x14ac:dyDescent="0.2">
      <c r="G1040" s="42"/>
      <c r="H1040" s="134"/>
      <c r="I1040" s="134"/>
      <c r="J1040" s="134"/>
      <c r="K1040" s="42"/>
      <c r="L1040" s="42"/>
      <c r="M1040" s="11"/>
      <c r="N1040" s="11"/>
      <c r="O1040" s="11"/>
      <c r="P1040" s="11"/>
      <c r="Q1040" s="11"/>
      <c r="R1040" s="11"/>
      <c r="S1040" s="11"/>
      <c r="T1040" s="11"/>
      <c r="U1040" s="11"/>
      <c r="V1040" s="11"/>
      <c r="W1040" s="11"/>
      <c r="X1040" s="11"/>
      <c r="Y1040" s="11"/>
    </row>
    <row r="1041" spans="7:25" x14ac:dyDescent="0.2">
      <c r="G1041" s="42"/>
      <c r="H1041" s="134"/>
      <c r="I1041" s="134"/>
      <c r="J1041" s="134"/>
      <c r="K1041" s="42"/>
      <c r="L1041" s="42"/>
      <c r="M1041" s="11"/>
      <c r="N1041" s="11"/>
      <c r="O1041" s="11"/>
      <c r="P1041" s="11"/>
      <c r="Q1041" s="11"/>
      <c r="R1041" s="11"/>
      <c r="S1041" s="11"/>
      <c r="T1041" s="11"/>
      <c r="U1041" s="11"/>
      <c r="V1041" s="11"/>
      <c r="W1041" s="11"/>
      <c r="X1041" s="11"/>
      <c r="Y1041" s="11"/>
    </row>
    <row r="1042" spans="7:25" x14ac:dyDescent="0.2">
      <c r="G1042" s="42"/>
      <c r="H1042" s="134"/>
      <c r="I1042" s="134"/>
      <c r="J1042" s="134"/>
      <c r="K1042" s="42"/>
      <c r="L1042" s="42"/>
      <c r="M1042" s="11"/>
      <c r="N1042" s="11"/>
      <c r="O1042" s="11"/>
      <c r="P1042" s="11"/>
      <c r="Q1042" s="11"/>
      <c r="R1042" s="11"/>
      <c r="S1042" s="11"/>
      <c r="T1042" s="11"/>
      <c r="U1042" s="11"/>
      <c r="V1042" s="11"/>
      <c r="W1042" s="11"/>
      <c r="X1042" s="11"/>
      <c r="Y1042" s="11"/>
    </row>
    <row r="1043" spans="7:25" x14ac:dyDescent="0.2">
      <c r="G1043" s="42"/>
      <c r="H1043" s="134"/>
      <c r="I1043" s="134"/>
      <c r="J1043" s="134"/>
      <c r="K1043" s="42"/>
      <c r="L1043" s="42"/>
      <c r="M1043" s="11"/>
      <c r="N1043" s="11"/>
      <c r="O1043" s="11"/>
      <c r="P1043" s="11"/>
      <c r="Q1043" s="11"/>
      <c r="R1043" s="11"/>
      <c r="S1043" s="11"/>
      <c r="T1043" s="11"/>
      <c r="U1043" s="11"/>
      <c r="V1043" s="11"/>
      <c r="W1043" s="11"/>
      <c r="X1043" s="11"/>
      <c r="Y1043" s="11"/>
    </row>
    <row r="1044" spans="7:25" x14ac:dyDescent="0.2">
      <c r="G1044" s="42"/>
      <c r="H1044" s="134"/>
      <c r="I1044" s="134"/>
      <c r="J1044" s="134"/>
      <c r="K1044" s="42"/>
      <c r="L1044" s="42"/>
      <c r="M1044" s="11"/>
      <c r="N1044" s="11"/>
      <c r="O1044" s="11"/>
      <c r="P1044" s="11"/>
      <c r="Q1044" s="11"/>
      <c r="R1044" s="11"/>
      <c r="S1044" s="11"/>
      <c r="T1044" s="11"/>
      <c r="U1044" s="11"/>
      <c r="V1044" s="11"/>
      <c r="W1044" s="11"/>
      <c r="X1044" s="11"/>
      <c r="Y1044" s="11"/>
    </row>
    <row r="1045" spans="7:25" x14ac:dyDescent="0.2">
      <c r="G1045" s="42"/>
      <c r="H1045" s="134"/>
      <c r="I1045" s="134"/>
      <c r="J1045" s="134"/>
      <c r="K1045" s="42"/>
      <c r="L1045" s="42"/>
      <c r="M1045" s="11"/>
      <c r="N1045" s="11"/>
      <c r="O1045" s="11"/>
      <c r="P1045" s="11"/>
      <c r="Q1045" s="11"/>
      <c r="R1045" s="11"/>
      <c r="S1045" s="11"/>
      <c r="T1045" s="11"/>
      <c r="U1045" s="11"/>
      <c r="V1045" s="11"/>
      <c r="W1045" s="11"/>
      <c r="X1045" s="11"/>
      <c r="Y1045" s="11"/>
    </row>
    <row r="1046" spans="7:25" x14ac:dyDescent="0.2">
      <c r="G1046" s="42"/>
      <c r="H1046" s="134"/>
      <c r="I1046" s="134"/>
      <c r="J1046" s="134"/>
      <c r="K1046" s="42"/>
      <c r="L1046" s="42"/>
      <c r="M1046" s="11"/>
      <c r="N1046" s="11"/>
      <c r="O1046" s="11"/>
      <c r="P1046" s="11"/>
      <c r="Q1046" s="11"/>
      <c r="R1046" s="11"/>
      <c r="S1046" s="11"/>
      <c r="T1046" s="11"/>
      <c r="U1046" s="11"/>
      <c r="V1046" s="11"/>
      <c r="W1046" s="11"/>
      <c r="X1046" s="11"/>
      <c r="Y1046" s="11"/>
    </row>
    <row r="1047" spans="7:25" x14ac:dyDescent="0.2">
      <c r="G1047" s="42"/>
      <c r="H1047" s="134"/>
      <c r="I1047" s="134"/>
      <c r="J1047" s="134"/>
      <c r="K1047" s="42"/>
      <c r="L1047" s="42"/>
      <c r="M1047" s="11"/>
      <c r="N1047" s="11"/>
      <c r="O1047" s="11"/>
      <c r="P1047" s="11"/>
      <c r="Q1047" s="11"/>
      <c r="R1047" s="11"/>
      <c r="S1047" s="11"/>
      <c r="T1047" s="11"/>
      <c r="U1047" s="11"/>
      <c r="V1047" s="11"/>
      <c r="W1047" s="11"/>
      <c r="X1047" s="11"/>
      <c r="Y1047" s="11"/>
    </row>
    <row r="1048" spans="7:25" x14ac:dyDescent="0.2">
      <c r="G1048" s="42"/>
      <c r="H1048" s="134"/>
      <c r="I1048" s="134"/>
      <c r="J1048" s="134"/>
      <c r="K1048" s="42"/>
      <c r="L1048" s="42"/>
      <c r="M1048" s="11"/>
      <c r="N1048" s="11"/>
      <c r="O1048" s="11"/>
      <c r="P1048" s="11"/>
      <c r="Q1048" s="11"/>
      <c r="R1048" s="11"/>
      <c r="S1048" s="11"/>
      <c r="T1048" s="11"/>
      <c r="U1048" s="11"/>
      <c r="V1048" s="11"/>
      <c r="W1048" s="11"/>
      <c r="X1048" s="11"/>
      <c r="Y1048" s="11"/>
    </row>
    <row r="1049" spans="7:25" x14ac:dyDescent="0.2">
      <c r="G1049" s="42"/>
      <c r="H1049" s="134"/>
      <c r="I1049" s="134"/>
      <c r="J1049" s="134"/>
      <c r="K1049" s="42"/>
      <c r="L1049" s="42"/>
      <c r="M1049" s="11"/>
      <c r="N1049" s="11"/>
      <c r="O1049" s="11"/>
      <c r="P1049" s="11"/>
      <c r="Q1049" s="11"/>
      <c r="R1049" s="11"/>
      <c r="S1049" s="11"/>
      <c r="T1049" s="11"/>
      <c r="U1049" s="11"/>
      <c r="V1049" s="11"/>
      <c r="W1049" s="11"/>
      <c r="X1049" s="11"/>
      <c r="Y1049" s="11"/>
    </row>
    <row r="1050" spans="7:25" x14ac:dyDescent="0.2">
      <c r="G1050" s="42"/>
      <c r="H1050" s="134"/>
      <c r="I1050" s="134"/>
      <c r="J1050" s="134"/>
      <c r="K1050" s="42"/>
      <c r="L1050" s="42"/>
      <c r="M1050" s="11"/>
      <c r="N1050" s="11"/>
      <c r="O1050" s="11"/>
      <c r="P1050" s="11"/>
      <c r="Q1050" s="11"/>
      <c r="R1050" s="11"/>
      <c r="S1050" s="11"/>
      <c r="T1050" s="11"/>
      <c r="U1050" s="11"/>
      <c r="V1050" s="11"/>
      <c r="W1050" s="11"/>
      <c r="X1050" s="11"/>
      <c r="Y1050" s="11"/>
    </row>
    <row r="1051" spans="7:25" x14ac:dyDescent="0.2">
      <c r="G1051" s="42"/>
      <c r="H1051" s="134"/>
      <c r="I1051" s="134"/>
      <c r="J1051" s="134"/>
      <c r="K1051" s="42"/>
      <c r="L1051" s="42"/>
      <c r="M1051" s="11"/>
      <c r="N1051" s="11"/>
      <c r="O1051" s="11"/>
      <c r="P1051" s="11"/>
      <c r="Q1051" s="11"/>
      <c r="R1051" s="11"/>
      <c r="S1051" s="11"/>
      <c r="T1051" s="11"/>
      <c r="U1051" s="11"/>
      <c r="V1051" s="11"/>
      <c r="W1051" s="11"/>
      <c r="X1051" s="11"/>
      <c r="Y1051" s="11"/>
    </row>
    <row r="1052" spans="7:25" x14ac:dyDescent="0.2">
      <c r="G1052" s="42"/>
      <c r="H1052" s="134"/>
      <c r="I1052" s="134"/>
      <c r="J1052" s="134"/>
      <c r="K1052" s="42"/>
      <c r="L1052" s="42"/>
      <c r="M1052" s="11"/>
      <c r="N1052" s="11"/>
      <c r="O1052" s="11"/>
      <c r="P1052" s="11"/>
      <c r="Q1052" s="11"/>
      <c r="R1052" s="11"/>
      <c r="S1052" s="11"/>
      <c r="T1052" s="11"/>
      <c r="U1052" s="11"/>
      <c r="V1052" s="11"/>
      <c r="W1052" s="11"/>
      <c r="X1052" s="11"/>
      <c r="Y1052" s="11"/>
    </row>
    <row r="1053" spans="7:25" x14ac:dyDescent="0.2">
      <c r="G1053" s="42"/>
      <c r="H1053" s="134"/>
      <c r="I1053" s="134"/>
      <c r="J1053" s="134"/>
      <c r="K1053" s="42"/>
      <c r="L1053" s="42"/>
      <c r="M1053" s="11"/>
      <c r="N1053" s="11"/>
      <c r="O1053" s="11"/>
      <c r="P1053" s="11"/>
      <c r="Q1053" s="11"/>
      <c r="R1053" s="11"/>
      <c r="S1053" s="11"/>
      <c r="T1053" s="11"/>
      <c r="U1053" s="11"/>
      <c r="V1053" s="11"/>
      <c r="W1053" s="11"/>
      <c r="X1053" s="11"/>
      <c r="Y1053" s="11"/>
    </row>
    <row r="1054" spans="7:25" x14ac:dyDescent="0.2">
      <c r="G1054" s="42"/>
      <c r="H1054" s="134"/>
      <c r="I1054" s="134"/>
      <c r="J1054" s="134"/>
      <c r="K1054" s="42"/>
      <c r="L1054" s="42"/>
      <c r="M1054" s="11"/>
      <c r="N1054" s="11"/>
      <c r="O1054" s="11"/>
      <c r="P1054" s="11"/>
      <c r="Q1054" s="11"/>
      <c r="R1054" s="11"/>
      <c r="S1054" s="11"/>
      <c r="T1054" s="11"/>
      <c r="U1054" s="11"/>
      <c r="V1054" s="11"/>
      <c r="W1054" s="11"/>
      <c r="X1054" s="11"/>
      <c r="Y1054" s="11"/>
    </row>
    <row r="1055" spans="7:25" x14ac:dyDescent="0.2">
      <c r="G1055" s="42"/>
      <c r="H1055" s="134"/>
      <c r="I1055" s="134"/>
      <c r="J1055" s="134"/>
      <c r="K1055" s="42"/>
      <c r="L1055" s="42"/>
      <c r="M1055" s="11"/>
      <c r="N1055" s="11"/>
      <c r="O1055" s="11"/>
      <c r="P1055" s="11"/>
      <c r="Q1055" s="11"/>
      <c r="R1055" s="11"/>
      <c r="S1055" s="11"/>
      <c r="T1055" s="11"/>
      <c r="U1055" s="11"/>
      <c r="V1055" s="11"/>
      <c r="W1055" s="11"/>
      <c r="X1055" s="11"/>
      <c r="Y1055" s="11"/>
    </row>
    <row r="1056" spans="7:25" x14ac:dyDescent="0.2">
      <c r="G1056" s="42"/>
      <c r="H1056" s="134"/>
      <c r="I1056" s="134"/>
      <c r="J1056" s="134"/>
      <c r="K1056" s="42"/>
      <c r="L1056" s="42"/>
      <c r="M1056" s="11"/>
      <c r="N1056" s="11"/>
      <c r="O1056" s="11"/>
      <c r="P1056" s="11"/>
      <c r="Q1056" s="11"/>
      <c r="R1056" s="11"/>
      <c r="S1056" s="11"/>
      <c r="T1056" s="11"/>
      <c r="U1056" s="11"/>
      <c r="V1056" s="11"/>
      <c r="W1056" s="11"/>
      <c r="X1056" s="11"/>
      <c r="Y1056" s="11"/>
    </row>
    <row r="1057" spans="7:25" x14ac:dyDescent="0.2">
      <c r="G1057" s="42"/>
      <c r="H1057" s="134"/>
      <c r="I1057" s="134"/>
      <c r="J1057" s="134"/>
      <c r="K1057" s="42"/>
      <c r="L1057" s="42"/>
      <c r="M1057" s="11"/>
      <c r="N1057" s="11"/>
      <c r="O1057" s="11"/>
      <c r="P1057" s="11"/>
      <c r="Q1057" s="11"/>
      <c r="R1057" s="11"/>
      <c r="S1057" s="11"/>
      <c r="T1057" s="11"/>
      <c r="U1057" s="11"/>
      <c r="V1057" s="11"/>
      <c r="W1057" s="11"/>
      <c r="X1057" s="11"/>
      <c r="Y1057" s="11"/>
    </row>
    <row r="1058" spans="7:25" x14ac:dyDescent="0.2">
      <c r="G1058" s="42"/>
      <c r="H1058" s="134"/>
      <c r="I1058" s="134"/>
      <c r="J1058" s="134"/>
      <c r="K1058" s="42"/>
      <c r="L1058" s="42"/>
      <c r="M1058" s="11"/>
      <c r="N1058" s="11"/>
      <c r="O1058" s="11"/>
      <c r="P1058" s="11"/>
      <c r="Q1058" s="11"/>
      <c r="R1058" s="11"/>
      <c r="S1058" s="11"/>
      <c r="T1058" s="11"/>
      <c r="U1058" s="11"/>
      <c r="V1058" s="11"/>
      <c r="W1058" s="11"/>
      <c r="X1058" s="11"/>
      <c r="Y1058" s="11"/>
    </row>
    <row r="1059" spans="7:25" x14ac:dyDescent="0.2">
      <c r="G1059" s="42"/>
      <c r="H1059" s="134"/>
      <c r="I1059" s="134"/>
      <c r="J1059" s="134"/>
      <c r="K1059" s="42"/>
      <c r="L1059" s="42"/>
      <c r="M1059" s="11"/>
      <c r="N1059" s="11"/>
      <c r="O1059" s="11"/>
      <c r="P1059" s="11"/>
      <c r="Q1059" s="11"/>
      <c r="R1059" s="11"/>
      <c r="S1059" s="11"/>
      <c r="T1059" s="11"/>
      <c r="U1059" s="11"/>
      <c r="V1059" s="11"/>
      <c r="W1059" s="11"/>
      <c r="X1059" s="11"/>
      <c r="Y1059" s="11"/>
    </row>
    <row r="1060" spans="7:25" x14ac:dyDescent="0.2">
      <c r="G1060" s="42"/>
      <c r="H1060" s="134"/>
      <c r="I1060" s="134"/>
      <c r="J1060" s="134"/>
      <c r="K1060" s="42"/>
      <c r="L1060" s="42"/>
      <c r="M1060" s="11"/>
      <c r="N1060" s="11"/>
      <c r="O1060" s="11"/>
      <c r="P1060" s="11"/>
      <c r="Q1060" s="11"/>
      <c r="R1060" s="11"/>
      <c r="S1060" s="11"/>
      <c r="T1060" s="11"/>
      <c r="U1060" s="11"/>
      <c r="V1060" s="11"/>
      <c r="W1060" s="11"/>
      <c r="X1060" s="11"/>
      <c r="Y1060" s="11"/>
    </row>
    <row r="1061" spans="7:25" x14ac:dyDescent="0.2">
      <c r="G1061" s="42"/>
      <c r="H1061" s="134"/>
      <c r="I1061" s="134"/>
      <c r="J1061" s="134"/>
      <c r="K1061" s="42"/>
      <c r="L1061" s="42"/>
      <c r="M1061" s="11"/>
      <c r="N1061" s="11"/>
      <c r="O1061" s="11"/>
      <c r="P1061" s="11"/>
      <c r="Q1061" s="11"/>
      <c r="R1061" s="11"/>
      <c r="S1061" s="11"/>
      <c r="T1061" s="11"/>
      <c r="U1061" s="11"/>
      <c r="V1061" s="11"/>
      <c r="W1061" s="11"/>
      <c r="X1061" s="11"/>
      <c r="Y1061" s="11"/>
    </row>
    <row r="1062" spans="7:25" x14ac:dyDescent="0.2">
      <c r="G1062" s="42"/>
      <c r="H1062" s="134"/>
      <c r="I1062" s="134"/>
      <c r="J1062" s="134"/>
      <c r="K1062" s="42"/>
      <c r="L1062" s="42"/>
      <c r="M1062" s="11"/>
      <c r="N1062" s="11"/>
      <c r="O1062" s="11"/>
      <c r="P1062" s="11"/>
      <c r="Q1062" s="11"/>
      <c r="R1062" s="11"/>
      <c r="S1062" s="11"/>
      <c r="T1062" s="11"/>
      <c r="U1062" s="11"/>
      <c r="V1062" s="11"/>
      <c r="W1062" s="11"/>
      <c r="X1062" s="11"/>
      <c r="Y1062" s="11"/>
    </row>
    <row r="1063" spans="7:25" x14ac:dyDescent="0.2">
      <c r="G1063" s="42"/>
      <c r="H1063" s="134"/>
      <c r="I1063" s="134"/>
      <c r="J1063" s="134"/>
      <c r="K1063" s="42"/>
      <c r="L1063" s="42"/>
      <c r="M1063" s="11"/>
      <c r="N1063" s="11"/>
      <c r="O1063" s="11"/>
      <c r="P1063" s="11"/>
      <c r="Q1063" s="11"/>
      <c r="R1063" s="11"/>
      <c r="S1063" s="11"/>
      <c r="T1063" s="11"/>
      <c r="U1063" s="11"/>
      <c r="V1063" s="11"/>
      <c r="W1063" s="11"/>
      <c r="X1063" s="11"/>
      <c r="Y1063" s="11"/>
    </row>
    <row r="1064" spans="7:25" x14ac:dyDescent="0.2">
      <c r="G1064" s="42"/>
      <c r="H1064" s="134"/>
      <c r="I1064" s="134"/>
      <c r="J1064" s="134"/>
      <c r="K1064" s="42"/>
      <c r="L1064" s="42"/>
      <c r="M1064" s="11"/>
      <c r="N1064" s="11"/>
      <c r="O1064" s="11"/>
      <c r="P1064" s="11"/>
      <c r="Q1064" s="11"/>
      <c r="R1064" s="11"/>
      <c r="S1064" s="11"/>
      <c r="T1064" s="11"/>
      <c r="U1064" s="11"/>
      <c r="V1064" s="11"/>
      <c r="W1064" s="11"/>
      <c r="X1064" s="11"/>
      <c r="Y1064" s="11"/>
    </row>
    <row r="1065" spans="7:25" x14ac:dyDescent="0.2">
      <c r="G1065" s="42"/>
      <c r="H1065" s="134"/>
      <c r="I1065" s="134"/>
      <c r="J1065" s="134"/>
      <c r="K1065" s="42"/>
      <c r="L1065" s="42"/>
      <c r="M1065" s="11"/>
      <c r="N1065" s="11"/>
      <c r="O1065" s="11"/>
      <c r="P1065" s="11"/>
      <c r="Q1065" s="11"/>
      <c r="R1065" s="11"/>
      <c r="S1065" s="11"/>
      <c r="T1065" s="11"/>
      <c r="U1065" s="11"/>
      <c r="V1065" s="11"/>
      <c r="W1065" s="11"/>
      <c r="X1065" s="11"/>
      <c r="Y1065" s="11"/>
    </row>
    <row r="1066" spans="7:25" x14ac:dyDescent="0.2">
      <c r="G1066" s="42"/>
      <c r="H1066" s="134"/>
      <c r="I1066" s="134"/>
      <c r="J1066" s="134"/>
      <c r="K1066" s="42"/>
      <c r="L1066" s="42"/>
      <c r="M1066" s="11"/>
      <c r="N1066" s="11"/>
      <c r="O1066" s="11"/>
      <c r="P1066" s="11"/>
      <c r="Q1066" s="11"/>
      <c r="R1066" s="11"/>
      <c r="S1066" s="11"/>
      <c r="T1066" s="11"/>
      <c r="U1066" s="11"/>
      <c r="V1066" s="11"/>
      <c r="W1066" s="11"/>
      <c r="X1066" s="11"/>
      <c r="Y1066" s="11"/>
    </row>
    <row r="1067" spans="7:25" x14ac:dyDescent="0.2">
      <c r="G1067" s="42"/>
      <c r="H1067" s="134"/>
      <c r="I1067" s="134"/>
      <c r="J1067" s="134"/>
      <c r="K1067" s="42"/>
      <c r="L1067" s="42"/>
      <c r="M1067" s="11"/>
      <c r="N1067" s="11"/>
      <c r="O1067" s="11"/>
      <c r="P1067" s="11"/>
      <c r="Q1067" s="11"/>
      <c r="R1067" s="11"/>
      <c r="S1067" s="11"/>
      <c r="T1067" s="11"/>
      <c r="U1067" s="11"/>
      <c r="V1067" s="11"/>
      <c r="W1067" s="11"/>
      <c r="X1067" s="11"/>
      <c r="Y1067" s="11"/>
    </row>
    <row r="1068" spans="7:25" x14ac:dyDescent="0.2">
      <c r="G1068" s="42"/>
      <c r="H1068" s="134"/>
      <c r="I1068" s="134"/>
      <c r="J1068" s="134"/>
      <c r="K1068" s="42"/>
      <c r="L1068" s="42"/>
      <c r="M1068" s="11"/>
      <c r="N1068" s="11"/>
      <c r="O1068" s="11"/>
      <c r="P1068" s="11"/>
      <c r="Q1068" s="11"/>
      <c r="R1068" s="11"/>
      <c r="S1068" s="11"/>
      <c r="T1068" s="11"/>
      <c r="U1068" s="11"/>
      <c r="V1068" s="11"/>
      <c r="W1068" s="11"/>
      <c r="X1068" s="11"/>
      <c r="Y1068" s="11"/>
    </row>
    <row r="1069" spans="7:25" x14ac:dyDescent="0.2">
      <c r="G1069" s="42"/>
      <c r="H1069" s="134"/>
      <c r="I1069" s="134"/>
      <c r="J1069" s="134"/>
      <c r="K1069" s="42"/>
      <c r="L1069" s="42"/>
      <c r="M1069" s="11"/>
      <c r="N1069" s="11"/>
      <c r="O1069" s="11"/>
      <c r="P1069" s="11"/>
      <c r="Q1069" s="11"/>
      <c r="R1069" s="11"/>
      <c r="S1069" s="11"/>
      <c r="T1069" s="11"/>
      <c r="U1069" s="11"/>
      <c r="V1069" s="11"/>
      <c r="W1069" s="11"/>
      <c r="X1069" s="11"/>
      <c r="Y1069" s="11"/>
    </row>
    <row r="1070" spans="7:25" x14ac:dyDescent="0.2">
      <c r="G1070" s="42"/>
      <c r="H1070" s="134"/>
      <c r="I1070" s="134"/>
      <c r="J1070" s="134"/>
      <c r="K1070" s="42"/>
      <c r="L1070" s="42"/>
      <c r="M1070" s="11"/>
      <c r="N1070" s="11"/>
      <c r="O1070" s="11"/>
      <c r="P1070" s="11"/>
      <c r="Q1070" s="11"/>
      <c r="R1070" s="11"/>
      <c r="S1070" s="11"/>
      <c r="T1070" s="11"/>
      <c r="U1070" s="11"/>
      <c r="V1070" s="11"/>
      <c r="W1070" s="11"/>
      <c r="X1070" s="11"/>
      <c r="Y1070" s="11"/>
    </row>
    <row r="1071" spans="7:25" x14ac:dyDescent="0.2">
      <c r="G1071" s="42"/>
      <c r="H1071" s="134"/>
      <c r="I1071" s="134"/>
      <c r="J1071" s="134"/>
      <c r="K1071" s="42"/>
      <c r="L1071" s="42"/>
      <c r="M1071" s="11"/>
      <c r="N1071" s="11"/>
      <c r="O1071" s="11"/>
      <c r="P1071" s="11"/>
      <c r="Q1071" s="11"/>
      <c r="R1071" s="11"/>
      <c r="S1071" s="11"/>
      <c r="T1071" s="11"/>
      <c r="U1071" s="11"/>
      <c r="V1071" s="11"/>
      <c r="W1071" s="11"/>
      <c r="X1071" s="11"/>
      <c r="Y1071" s="11"/>
    </row>
    <row r="1072" spans="7:25" x14ac:dyDescent="0.2">
      <c r="G1072" s="42"/>
      <c r="H1072" s="134"/>
      <c r="I1072" s="134"/>
      <c r="J1072" s="134"/>
      <c r="K1072" s="42"/>
      <c r="L1072" s="42"/>
      <c r="M1072" s="11"/>
      <c r="N1072" s="11"/>
      <c r="O1072" s="11"/>
      <c r="P1072" s="11"/>
      <c r="Q1072" s="11"/>
      <c r="R1072" s="11"/>
      <c r="S1072" s="11"/>
      <c r="T1072" s="11"/>
      <c r="U1072" s="11"/>
      <c r="V1072" s="11"/>
      <c r="W1072" s="11"/>
      <c r="X1072" s="11"/>
      <c r="Y1072" s="11"/>
    </row>
    <row r="1073" spans="7:25" x14ac:dyDescent="0.2">
      <c r="G1073" s="42"/>
      <c r="H1073" s="134"/>
      <c r="I1073" s="134"/>
      <c r="J1073" s="134"/>
      <c r="K1073" s="42"/>
      <c r="L1073" s="42"/>
      <c r="M1073" s="11"/>
      <c r="N1073" s="11"/>
      <c r="O1073" s="11"/>
      <c r="P1073" s="11"/>
      <c r="Q1073" s="11"/>
      <c r="R1073" s="11"/>
      <c r="S1073" s="11"/>
      <c r="T1073" s="11"/>
      <c r="U1073" s="11"/>
      <c r="V1073" s="11"/>
      <c r="W1073" s="11"/>
      <c r="X1073" s="11"/>
      <c r="Y1073" s="11"/>
    </row>
    <row r="1074" spans="7:25" x14ac:dyDescent="0.2">
      <c r="G1074" s="42"/>
      <c r="H1074" s="134"/>
      <c r="I1074" s="134"/>
      <c r="J1074" s="134"/>
      <c r="K1074" s="42"/>
      <c r="L1074" s="42"/>
      <c r="M1074" s="11"/>
      <c r="N1074" s="11"/>
      <c r="O1074" s="11"/>
      <c r="P1074" s="11"/>
      <c r="Q1074" s="11"/>
      <c r="R1074" s="11"/>
      <c r="S1074" s="11"/>
      <c r="T1074" s="11"/>
      <c r="U1074" s="11"/>
      <c r="V1074" s="11"/>
      <c r="W1074" s="11"/>
      <c r="X1074" s="11"/>
      <c r="Y1074" s="11"/>
    </row>
    <row r="1075" spans="7:25" x14ac:dyDescent="0.2">
      <c r="G1075" s="42"/>
      <c r="H1075" s="134"/>
      <c r="I1075" s="134"/>
      <c r="J1075" s="134"/>
      <c r="K1075" s="42"/>
      <c r="L1075" s="42"/>
      <c r="M1075" s="11"/>
      <c r="N1075" s="11"/>
      <c r="O1075" s="11"/>
      <c r="P1075" s="11"/>
      <c r="Q1075" s="11"/>
      <c r="R1075" s="11"/>
      <c r="S1075" s="11"/>
      <c r="T1075" s="11"/>
      <c r="U1075" s="11"/>
      <c r="V1075" s="11"/>
      <c r="W1075" s="11"/>
      <c r="X1075" s="11"/>
      <c r="Y1075" s="11"/>
    </row>
    <row r="1076" spans="7:25" x14ac:dyDescent="0.2">
      <c r="G1076" s="42"/>
      <c r="H1076" s="134"/>
      <c r="I1076" s="134"/>
      <c r="J1076" s="134"/>
      <c r="K1076" s="42"/>
      <c r="L1076" s="42"/>
      <c r="M1076" s="11"/>
      <c r="N1076" s="11"/>
      <c r="O1076" s="11"/>
      <c r="P1076" s="11"/>
      <c r="Q1076" s="11"/>
      <c r="R1076" s="11"/>
      <c r="S1076" s="11"/>
      <c r="T1076" s="11"/>
      <c r="U1076" s="11"/>
      <c r="V1076" s="11"/>
      <c r="W1076" s="11"/>
      <c r="X1076" s="11"/>
      <c r="Y1076" s="11"/>
    </row>
    <row r="1077" spans="7:25" x14ac:dyDescent="0.2">
      <c r="G1077" s="42"/>
      <c r="H1077" s="134"/>
      <c r="I1077" s="134"/>
      <c r="J1077" s="134"/>
      <c r="K1077" s="42"/>
      <c r="L1077" s="42"/>
      <c r="M1077" s="11"/>
      <c r="N1077" s="11"/>
      <c r="O1077" s="11"/>
      <c r="P1077" s="11"/>
      <c r="Q1077" s="11"/>
      <c r="R1077" s="11"/>
      <c r="S1077" s="11"/>
      <c r="T1077" s="11"/>
      <c r="U1077" s="11"/>
      <c r="V1077" s="11"/>
      <c r="W1077" s="11"/>
      <c r="X1077" s="11"/>
      <c r="Y1077" s="11"/>
    </row>
    <row r="1078" spans="7:25" x14ac:dyDescent="0.2">
      <c r="G1078" s="42"/>
      <c r="H1078" s="134"/>
      <c r="I1078" s="134"/>
      <c r="J1078" s="134"/>
      <c r="K1078" s="42"/>
      <c r="L1078" s="42"/>
      <c r="M1078" s="11"/>
      <c r="N1078" s="11"/>
      <c r="O1078" s="11"/>
      <c r="P1078" s="11"/>
      <c r="Q1078" s="11"/>
      <c r="R1078" s="11"/>
      <c r="S1078" s="11"/>
      <c r="T1078" s="11"/>
      <c r="U1078" s="11"/>
      <c r="V1078" s="11"/>
      <c r="W1078" s="11"/>
      <c r="X1078" s="11"/>
      <c r="Y1078" s="11"/>
    </row>
    <row r="1079" spans="7:25" x14ac:dyDescent="0.2">
      <c r="G1079" s="42"/>
      <c r="H1079" s="134"/>
      <c r="I1079" s="134"/>
      <c r="J1079" s="134"/>
      <c r="K1079" s="42"/>
      <c r="L1079" s="42"/>
      <c r="M1079" s="11"/>
      <c r="N1079" s="11"/>
      <c r="O1079" s="11"/>
      <c r="P1079" s="11"/>
      <c r="Q1079" s="11"/>
      <c r="R1079" s="11"/>
      <c r="S1079" s="11"/>
      <c r="T1079" s="11"/>
      <c r="U1079" s="11"/>
      <c r="V1079" s="11"/>
      <c r="W1079" s="11"/>
      <c r="X1079" s="11"/>
      <c r="Y1079" s="11"/>
    </row>
    <row r="1080" spans="7:25" x14ac:dyDescent="0.2">
      <c r="G1080" s="42"/>
      <c r="H1080" s="134"/>
      <c r="I1080" s="134"/>
      <c r="J1080" s="134"/>
      <c r="K1080" s="42"/>
      <c r="L1080" s="42"/>
      <c r="M1080" s="11"/>
      <c r="N1080" s="11"/>
      <c r="O1080" s="11"/>
      <c r="P1080" s="11"/>
      <c r="Q1080" s="11"/>
      <c r="R1080" s="11"/>
      <c r="S1080" s="11"/>
      <c r="T1080" s="11"/>
      <c r="U1080" s="11"/>
      <c r="V1080" s="11"/>
      <c r="W1080" s="11"/>
      <c r="X1080" s="11"/>
      <c r="Y1080" s="11"/>
    </row>
    <row r="1081" spans="7:25" x14ac:dyDescent="0.2">
      <c r="G1081" s="42"/>
      <c r="H1081" s="134"/>
      <c r="I1081" s="134"/>
      <c r="J1081" s="134"/>
      <c r="K1081" s="42"/>
      <c r="L1081" s="42"/>
      <c r="M1081" s="11"/>
      <c r="N1081" s="11"/>
      <c r="O1081" s="11"/>
      <c r="P1081" s="11"/>
      <c r="Q1081" s="11"/>
      <c r="R1081" s="11"/>
      <c r="S1081" s="11"/>
      <c r="T1081" s="11"/>
      <c r="U1081" s="11"/>
      <c r="V1081" s="11"/>
      <c r="W1081" s="11"/>
      <c r="X1081" s="11"/>
      <c r="Y1081" s="11"/>
    </row>
    <row r="1082" spans="7:25" x14ac:dyDescent="0.2">
      <c r="G1082" s="42"/>
      <c r="H1082" s="134"/>
      <c r="I1082" s="134"/>
      <c r="J1082" s="134"/>
      <c r="K1082" s="42"/>
      <c r="L1082" s="42"/>
      <c r="M1082" s="11"/>
      <c r="N1082" s="11"/>
      <c r="O1082" s="11"/>
      <c r="P1082" s="11"/>
      <c r="Q1082" s="11"/>
      <c r="R1082" s="11"/>
      <c r="S1082" s="11"/>
      <c r="T1082" s="11"/>
      <c r="U1082" s="11"/>
      <c r="V1082" s="11"/>
      <c r="W1082" s="11"/>
      <c r="X1082" s="11"/>
      <c r="Y1082" s="11"/>
    </row>
    <row r="1083" spans="7:25" x14ac:dyDescent="0.2">
      <c r="G1083" s="42"/>
      <c r="H1083" s="134"/>
      <c r="I1083" s="134"/>
      <c r="J1083" s="134"/>
      <c r="K1083" s="42"/>
      <c r="L1083" s="42"/>
      <c r="M1083" s="11"/>
      <c r="N1083" s="11"/>
      <c r="O1083" s="11"/>
      <c r="P1083" s="11"/>
      <c r="Q1083" s="11"/>
      <c r="R1083" s="11"/>
      <c r="S1083" s="11"/>
      <c r="T1083" s="11"/>
      <c r="U1083" s="11"/>
      <c r="V1083" s="11"/>
      <c r="W1083" s="11"/>
      <c r="X1083" s="11"/>
      <c r="Y1083" s="11"/>
    </row>
    <row r="1084" spans="7:25" x14ac:dyDescent="0.2">
      <c r="G1084" s="42"/>
      <c r="H1084" s="134"/>
      <c r="I1084" s="134"/>
      <c r="J1084" s="134"/>
      <c r="K1084" s="42"/>
      <c r="L1084" s="42"/>
      <c r="M1084" s="11"/>
      <c r="N1084" s="11"/>
      <c r="O1084" s="11"/>
      <c r="P1084" s="11"/>
      <c r="Q1084" s="11"/>
      <c r="R1084" s="11"/>
      <c r="S1084" s="11"/>
      <c r="T1084" s="11"/>
      <c r="U1084" s="11"/>
      <c r="V1084" s="11"/>
      <c r="W1084" s="11"/>
      <c r="X1084" s="11"/>
      <c r="Y1084" s="11"/>
    </row>
    <row r="1085" spans="7:25" x14ac:dyDescent="0.2">
      <c r="G1085" s="42"/>
      <c r="H1085" s="134"/>
      <c r="I1085" s="134"/>
      <c r="J1085" s="134"/>
      <c r="K1085" s="42"/>
      <c r="L1085" s="42"/>
      <c r="M1085" s="11"/>
      <c r="N1085" s="11"/>
      <c r="O1085" s="11"/>
      <c r="P1085" s="11"/>
      <c r="Q1085" s="11"/>
      <c r="R1085" s="11"/>
      <c r="S1085" s="11"/>
      <c r="T1085" s="11"/>
      <c r="U1085" s="11"/>
      <c r="V1085" s="11"/>
      <c r="W1085" s="11"/>
      <c r="X1085" s="11"/>
      <c r="Y1085" s="11"/>
    </row>
    <row r="1086" spans="7:25" x14ac:dyDescent="0.2">
      <c r="G1086" s="42"/>
      <c r="H1086" s="134"/>
      <c r="I1086" s="134"/>
      <c r="J1086" s="134"/>
      <c r="K1086" s="42"/>
      <c r="L1086" s="42"/>
      <c r="M1086" s="11"/>
      <c r="N1086" s="11"/>
      <c r="O1086" s="11"/>
      <c r="P1086" s="11"/>
      <c r="Q1086" s="11"/>
      <c r="R1086" s="11"/>
      <c r="S1086" s="11"/>
      <c r="T1086" s="11"/>
      <c r="U1086" s="11"/>
      <c r="V1086" s="11"/>
      <c r="W1086" s="11"/>
      <c r="X1086" s="11"/>
      <c r="Y1086" s="11"/>
    </row>
    <row r="1087" spans="7:25" x14ac:dyDescent="0.2">
      <c r="G1087" s="42"/>
      <c r="H1087" s="134"/>
      <c r="I1087" s="134"/>
      <c r="J1087" s="134"/>
      <c r="K1087" s="42"/>
      <c r="L1087" s="42"/>
      <c r="M1087" s="11"/>
      <c r="N1087" s="11"/>
      <c r="O1087" s="11"/>
      <c r="P1087" s="11"/>
      <c r="Q1087" s="11"/>
      <c r="R1087" s="11"/>
      <c r="S1087" s="11"/>
      <c r="T1087" s="11"/>
      <c r="U1087" s="11"/>
      <c r="V1087" s="11"/>
      <c r="W1087" s="11"/>
      <c r="X1087" s="11"/>
      <c r="Y1087" s="11"/>
    </row>
    <row r="1088" spans="7:25" x14ac:dyDescent="0.2">
      <c r="G1088" s="42"/>
      <c r="H1088" s="134"/>
      <c r="I1088" s="134"/>
      <c r="J1088" s="134"/>
      <c r="K1088" s="42"/>
      <c r="L1088" s="42"/>
      <c r="M1088" s="11"/>
      <c r="N1088" s="11"/>
      <c r="O1088" s="11"/>
      <c r="P1088" s="11"/>
      <c r="Q1088" s="11"/>
      <c r="R1088" s="11"/>
      <c r="S1088" s="11"/>
      <c r="T1088" s="11"/>
      <c r="U1088" s="11"/>
      <c r="V1088" s="11"/>
      <c r="W1088" s="11"/>
      <c r="X1088" s="11"/>
      <c r="Y1088" s="11"/>
    </row>
    <row r="1089" spans="7:25" x14ac:dyDescent="0.2">
      <c r="G1089" s="42"/>
      <c r="H1089" s="134"/>
      <c r="I1089" s="134"/>
      <c r="J1089" s="134"/>
      <c r="K1089" s="42"/>
      <c r="L1089" s="42"/>
      <c r="M1089" s="11"/>
      <c r="N1089" s="11"/>
      <c r="O1089" s="11"/>
      <c r="P1089" s="11"/>
      <c r="Q1089" s="11"/>
      <c r="R1089" s="11"/>
      <c r="S1089" s="11"/>
      <c r="T1089" s="11"/>
      <c r="U1089" s="11"/>
      <c r="V1089" s="11"/>
      <c r="W1089" s="11"/>
      <c r="X1089" s="11"/>
      <c r="Y1089" s="11"/>
    </row>
    <row r="1090" spans="7:25" x14ac:dyDescent="0.2">
      <c r="G1090" s="42"/>
      <c r="H1090" s="134"/>
      <c r="I1090" s="134"/>
      <c r="J1090" s="134"/>
      <c r="K1090" s="42"/>
      <c r="L1090" s="42"/>
      <c r="M1090" s="11"/>
      <c r="N1090" s="11"/>
      <c r="O1090" s="11"/>
      <c r="P1090" s="11"/>
      <c r="Q1090" s="11"/>
      <c r="R1090" s="11"/>
      <c r="S1090" s="11"/>
      <c r="T1090" s="11"/>
      <c r="U1090" s="11"/>
      <c r="V1090" s="11"/>
      <c r="W1090" s="11"/>
      <c r="X1090" s="11"/>
      <c r="Y1090" s="11"/>
    </row>
    <row r="1091" spans="7:25" x14ac:dyDescent="0.2">
      <c r="G1091" s="42"/>
      <c r="H1091" s="134"/>
      <c r="I1091" s="134"/>
      <c r="J1091" s="134"/>
      <c r="K1091" s="42"/>
      <c r="L1091" s="42"/>
      <c r="M1091" s="11"/>
      <c r="N1091" s="11"/>
      <c r="O1091" s="11"/>
      <c r="P1091" s="11"/>
      <c r="Q1091" s="11"/>
      <c r="R1091" s="11"/>
      <c r="S1091" s="11"/>
      <c r="T1091" s="11"/>
      <c r="U1091" s="11"/>
      <c r="V1091" s="11"/>
      <c r="W1091" s="11"/>
      <c r="X1091" s="11"/>
      <c r="Y1091" s="11"/>
    </row>
    <row r="1092" spans="7:25" x14ac:dyDescent="0.2">
      <c r="G1092" s="42"/>
      <c r="H1092" s="134"/>
      <c r="I1092" s="134"/>
      <c r="J1092" s="134"/>
      <c r="K1092" s="42"/>
      <c r="L1092" s="42"/>
      <c r="M1092" s="11"/>
      <c r="N1092" s="11"/>
      <c r="O1092" s="11"/>
      <c r="P1092" s="11"/>
      <c r="Q1092" s="11"/>
      <c r="R1092" s="11"/>
      <c r="S1092" s="11"/>
      <c r="T1092" s="11"/>
      <c r="U1092" s="11"/>
      <c r="V1092" s="11"/>
      <c r="W1092" s="11"/>
      <c r="X1092" s="11"/>
      <c r="Y1092" s="11"/>
    </row>
    <row r="1093" spans="7:25" x14ac:dyDescent="0.2">
      <c r="G1093" s="42"/>
      <c r="H1093" s="134"/>
      <c r="I1093" s="134"/>
      <c r="J1093" s="134"/>
      <c r="K1093" s="42"/>
      <c r="L1093" s="42"/>
      <c r="M1093" s="11"/>
      <c r="N1093" s="11"/>
      <c r="O1093" s="11"/>
      <c r="P1093" s="11"/>
      <c r="Q1093" s="11"/>
      <c r="R1093" s="11"/>
      <c r="S1093" s="11"/>
      <c r="T1093" s="11"/>
      <c r="U1093" s="11"/>
      <c r="V1093" s="11"/>
      <c r="W1093" s="11"/>
      <c r="X1093" s="11"/>
      <c r="Y1093" s="11"/>
    </row>
    <row r="1094" spans="7:25" x14ac:dyDescent="0.2">
      <c r="G1094" s="42"/>
      <c r="H1094" s="134"/>
      <c r="I1094" s="134"/>
      <c r="J1094" s="134"/>
      <c r="K1094" s="42"/>
      <c r="L1094" s="42"/>
      <c r="M1094" s="11"/>
      <c r="N1094" s="11"/>
      <c r="O1094" s="11"/>
      <c r="P1094" s="11"/>
      <c r="Q1094" s="11"/>
      <c r="R1094" s="11"/>
      <c r="S1094" s="11"/>
      <c r="T1094" s="11"/>
      <c r="U1094" s="11"/>
      <c r="V1094" s="11"/>
      <c r="W1094" s="11"/>
      <c r="X1094" s="11"/>
      <c r="Y1094" s="11"/>
    </row>
    <row r="1095" spans="7:25" x14ac:dyDescent="0.2">
      <c r="G1095" s="42"/>
      <c r="H1095" s="134"/>
      <c r="I1095" s="134"/>
      <c r="J1095" s="134"/>
      <c r="K1095" s="42"/>
      <c r="L1095" s="42"/>
      <c r="M1095" s="11"/>
      <c r="N1095" s="11"/>
      <c r="O1095" s="11"/>
      <c r="P1095" s="11"/>
      <c r="Q1095" s="11"/>
      <c r="R1095" s="11"/>
      <c r="S1095" s="11"/>
      <c r="T1095" s="11"/>
      <c r="U1095" s="11"/>
      <c r="V1095" s="11"/>
      <c r="W1095" s="11"/>
      <c r="X1095" s="11"/>
      <c r="Y1095" s="11"/>
    </row>
    <row r="1096" spans="7:25" x14ac:dyDescent="0.2">
      <c r="G1096" s="42"/>
      <c r="H1096" s="134"/>
      <c r="I1096" s="134"/>
      <c r="J1096" s="134"/>
      <c r="K1096" s="42"/>
      <c r="L1096" s="42"/>
      <c r="M1096" s="11"/>
      <c r="N1096" s="11"/>
      <c r="O1096" s="11"/>
      <c r="P1096" s="11"/>
      <c r="Q1096" s="11"/>
      <c r="R1096" s="11"/>
      <c r="S1096" s="11"/>
      <c r="T1096" s="11"/>
      <c r="U1096" s="11"/>
      <c r="V1096" s="11"/>
      <c r="W1096" s="11"/>
      <c r="X1096" s="11"/>
      <c r="Y1096" s="11"/>
    </row>
    <row r="1097" spans="7:25" x14ac:dyDescent="0.2">
      <c r="G1097" s="42"/>
      <c r="H1097" s="134"/>
      <c r="I1097" s="134"/>
      <c r="J1097" s="134"/>
      <c r="K1097" s="42"/>
      <c r="L1097" s="42"/>
      <c r="M1097" s="11"/>
      <c r="N1097" s="11"/>
      <c r="O1097" s="11"/>
      <c r="P1097" s="11"/>
      <c r="Q1097" s="11"/>
      <c r="R1097" s="11"/>
      <c r="S1097" s="11"/>
      <c r="T1097" s="11"/>
      <c r="U1097" s="11"/>
      <c r="V1097" s="11"/>
      <c r="W1097" s="11"/>
      <c r="X1097" s="11"/>
      <c r="Y1097" s="11"/>
    </row>
    <row r="1098" spans="7:25" x14ac:dyDescent="0.2">
      <c r="G1098" s="42"/>
      <c r="H1098" s="134"/>
      <c r="I1098" s="134"/>
      <c r="J1098" s="134"/>
      <c r="K1098" s="42"/>
      <c r="L1098" s="42"/>
      <c r="M1098" s="11"/>
      <c r="N1098" s="11"/>
      <c r="O1098" s="11"/>
      <c r="P1098" s="11"/>
      <c r="Q1098" s="11"/>
      <c r="R1098" s="11"/>
      <c r="S1098" s="11"/>
      <c r="T1098" s="11"/>
      <c r="U1098" s="11"/>
      <c r="V1098" s="11"/>
      <c r="W1098" s="11"/>
      <c r="X1098" s="11"/>
      <c r="Y1098" s="11"/>
    </row>
    <row r="1099" spans="7:25" x14ac:dyDescent="0.2">
      <c r="G1099" s="42"/>
      <c r="H1099" s="134"/>
      <c r="I1099" s="134"/>
      <c r="J1099" s="134"/>
      <c r="K1099" s="42"/>
      <c r="L1099" s="42"/>
      <c r="M1099" s="11"/>
      <c r="N1099" s="11"/>
      <c r="O1099" s="11"/>
      <c r="P1099" s="11"/>
      <c r="Q1099" s="11"/>
      <c r="R1099" s="11"/>
      <c r="S1099" s="11"/>
      <c r="T1099" s="11"/>
      <c r="U1099" s="11"/>
      <c r="V1099" s="11"/>
      <c r="W1099" s="11"/>
      <c r="X1099" s="11"/>
      <c r="Y1099" s="11"/>
    </row>
    <row r="1100" spans="7:25" x14ac:dyDescent="0.2">
      <c r="G1100" s="42"/>
      <c r="H1100" s="134"/>
      <c r="I1100" s="134"/>
      <c r="J1100" s="134"/>
      <c r="K1100" s="42"/>
      <c r="L1100" s="42"/>
      <c r="M1100" s="11"/>
      <c r="N1100" s="11"/>
      <c r="O1100" s="11"/>
      <c r="P1100" s="11"/>
      <c r="Q1100" s="11"/>
      <c r="R1100" s="11"/>
      <c r="S1100" s="11"/>
      <c r="T1100" s="11"/>
      <c r="U1100" s="11"/>
      <c r="V1100" s="11"/>
      <c r="W1100" s="11"/>
      <c r="X1100" s="11"/>
      <c r="Y1100" s="11"/>
    </row>
    <row r="1101" spans="7:25" x14ac:dyDescent="0.2">
      <c r="G1101" s="42"/>
      <c r="H1101" s="134"/>
      <c r="I1101" s="134"/>
      <c r="J1101" s="134"/>
      <c r="K1101" s="42"/>
      <c r="L1101" s="42"/>
      <c r="M1101" s="11"/>
      <c r="N1101" s="11"/>
      <c r="O1101" s="11"/>
      <c r="P1101" s="11"/>
      <c r="Q1101" s="11"/>
      <c r="R1101" s="11"/>
      <c r="S1101" s="11"/>
      <c r="T1101" s="11"/>
      <c r="U1101" s="11"/>
      <c r="V1101" s="11"/>
      <c r="W1101" s="11"/>
      <c r="X1101" s="11"/>
      <c r="Y1101" s="11"/>
    </row>
    <row r="1102" spans="7:25" x14ac:dyDescent="0.2">
      <c r="G1102" s="42"/>
      <c r="H1102" s="134"/>
      <c r="I1102" s="134"/>
      <c r="J1102" s="134"/>
      <c r="K1102" s="42"/>
      <c r="L1102" s="42"/>
      <c r="M1102" s="11"/>
      <c r="N1102" s="11"/>
      <c r="O1102" s="11"/>
      <c r="P1102" s="11"/>
      <c r="Q1102" s="11"/>
      <c r="R1102" s="11"/>
      <c r="S1102" s="11"/>
      <c r="T1102" s="11"/>
      <c r="U1102" s="11"/>
      <c r="V1102" s="11"/>
      <c r="W1102" s="11"/>
      <c r="X1102" s="11"/>
      <c r="Y1102" s="11"/>
    </row>
    <row r="1103" spans="7:25" x14ac:dyDescent="0.2">
      <c r="G1103" s="42"/>
      <c r="H1103" s="134"/>
      <c r="I1103" s="134"/>
      <c r="J1103" s="134"/>
      <c r="K1103" s="42"/>
      <c r="L1103" s="42"/>
      <c r="M1103" s="11"/>
      <c r="N1103" s="11"/>
      <c r="O1103" s="11"/>
      <c r="P1103" s="11"/>
      <c r="Q1103" s="11"/>
      <c r="R1103" s="11"/>
      <c r="S1103" s="11"/>
      <c r="T1103" s="11"/>
      <c r="U1103" s="11"/>
      <c r="V1103" s="11"/>
      <c r="W1103" s="11"/>
      <c r="X1103" s="11"/>
      <c r="Y1103" s="11"/>
    </row>
    <row r="1104" spans="7:25" x14ac:dyDescent="0.2">
      <c r="G1104" s="42"/>
      <c r="H1104" s="134"/>
      <c r="I1104" s="134"/>
      <c r="J1104" s="134"/>
      <c r="K1104" s="42"/>
      <c r="L1104" s="42"/>
      <c r="M1104" s="11"/>
      <c r="N1104" s="11"/>
      <c r="O1104" s="11"/>
      <c r="P1104" s="11"/>
      <c r="Q1104" s="11"/>
      <c r="R1104" s="11"/>
      <c r="S1104" s="11"/>
      <c r="T1104" s="11"/>
      <c r="U1104" s="11"/>
      <c r="V1104" s="11"/>
      <c r="W1104" s="11"/>
      <c r="X1104" s="11"/>
      <c r="Y1104" s="11"/>
    </row>
    <row r="1105" spans="7:25" x14ac:dyDescent="0.2">
      <c r="G1105" s="42"/>
      <c r="H1105" s="134"/>
      <c r="I1105" s="134"/>
      <c r="J1105" s="134"/>
      <c r="K1105" s="42"/>
      <c r="L1105" s="42"/>
      <c r="M1105" s="11"/>
      <c r="N1105" s="11"/>
      <c r="O1105" s="11"/>
      <c r="P1105" s="11"/>
      <c r="Q1105" s="11"/>
      <c r="R1105" s="11"/>
      <c r="S1105" s="11"/>
      <c r="T1105" s="11"/>
      <c r="U1105" s="11"/>
      <c r="V1105" s="11"/>
      <c r="W1105" s="11"/>
      <c r="X1105" s="11"/>
      <c r="Y1105" s="11"/>
    </row>
    <row r="1106" spans="7:25" x14ac:dyDescent="0.2">
      <c r="G1106" s="42"/>
      <c r="H1106" s="134"/>
      <c r="I1106" s="134"/>
      <c r="J1106" s="134"/>
      <c r="K1106" s="42"/>
      <c r="L1106" s="42"/>
      <c r="M1106" s="11"/>
      <c r="N1106" s="11"/>
      <c r="O1106" s="11"/>
      <c r="P1106" s="11"/>
      <c r="Q1106" s="11"/>
      <c r="R1106" s="11"/>
      <c r="S1106" s="11"/>
      <c r="T1106" s="11"/>
      <c r="U1106" s="11"/>
      <c r="V1106" s="11"/>
      <c r="W1106" s="11"/>
      <c r="X1106" s="11"/>
      <c r="Y1106" s="11"/>
    </row>
    <row r="1107" spans="7:25" x14ac:dyDescent="0.2">
      <c r="G1107" s="42"/>
      <c r="H1107" s="134"/>
      <c r="I1107" s="134"/>
      <c r="J1107" s="134"/>
      <c r="K1107" s="42"/>
      <c r="L1107" s="42"/>
      <c r="M1107" s="11"/>
      <c r="N1107" s="11"/>
      <c r="O1107" s="11"/>
      <c r="P1107" s="11"/>
      <c r="Q1107" s="11"/>
      <c r="R1107" s="11"/>
      <c r="S1107" s="11"/>
      <c r="T1107" s="11"/>
      <c r="U1107" s="11"/>
      <c r="V1107" s="11"/>
      <c r="W1107" s="11"/>
      <c r="X1107" s="11"/>
      <c r="Y1107" s="11"/>
    </row>
    <row r="1108" spans="7:25" x14ac:dyDescent="0.2">
      <c r="G1108" s="42"/>
      <c r="H1108" s="134"/>
      <c r="I1108" s="134"/>
      <c r="J1108" s="134"/>
      <c r="K1108" s="42"/>
      <c r="L1108" s="42"/>
      <c r="M1108" s="11"/>
      <c r="N1108" s="11"/>
      <c r="O1108" s="11"/>
      <c r="P1108" s="11"/>
      <c r="Q1108" s="11"/>
      <c r="R1108" s="11"/>
      <c r="S1108" s="11"/>
      <c r="T1108" s="11"/>
      <c r="U1108" s="11"/>
      <c r="V1108" s="11"/>
      <c r="W1108" s="11"/>
      <c r="X1108" s="11"/>
      <c r="Y1108" s="11"/>
    </row>
    <row r="1109" spans="7:25" x14ac:dyDescent="0.2">
      <c r="G1109" s="42"/>
      <c r="H1109" s="134"/>
      <c r="I1109" s="134"/>
      <c r="J1109" s="134"/>
      <c r="K1109" s="42"/>
      <c r="L1109" s="42"/>
      <c r="M1109" s="11"/>
      <c r="N1109" s="11"/>
      <c r="O1109" s="11"/>
      <c r="P1109" s="11"/>
      <c r="Q1109" s="11"/>
      <c r="R1109" s="11"/>
      <c r="S1109" s="11"/>
      <c r="T1109" s="11"/>
      <c r="U1109" s="11"/>
      <c r="V1109" s="11"/>
      <c r="W1109" s="11"/>
      <c r="X1109" s="11"/>
      <c r="Y1109" s="11"/>
    </row>
    <row r="1110" spans="7:25" x14ac:dyDescent="0.2">
      <c r="G1110" s="42"/>
      <c r="H1110" s="134"/>
      <c r="I1110" s="134"/>
      <c r="J1110" s="134"/>
      <c r="K1110" s="42"/>
      <c r="L1110" s="42"/>
      <c r="M1110" s="11"/>
      <c r="N1110" s="11"/>
      <c r="O1110" s="11"/>
      <c r="P1110" s="11"/>
      <c r="Q1110" s="11"/>
      <c r="R1110" s="11"/>
      <c r="S1110" s="11"/>
      <c r="T1110" s="11"/>
      <c r="U1110" s="11"/>
      <c r="V1110" s="11"/>
      <c r="W1110" s="11"/>
      <c r="X1110" s="11"/>
      <c r="Y1110" s="11"/>
    </row>
    <row r="1111" spans="7:25" x14ac:dyDescent="0.2">
      <c r="G1111" s="42"/>
      <c r="H1111" s="134"/>
      <c r="I1111" s="134"/>
      <c r="J1111" s="134"/>
      <c r="K1111" s="42"/>
      <c r="L1111" s="42"/>
      <c r="M1111" s="11"/>
      <c r="N1111" s="11"/>
      <c r="O1111" s="11"/>
      <c r="P1111" s="11"/>
      <c r="Q1111" s="11"/>
      <c r="R1111" s="11"/>
      <c r="S1111" s="11"/>
      <c r="T1111" s="11"/>
      <c r="U1111" s="11"/>
      <c r="V1111" s="11"/>
      <c r="W1111" s="11"/>
      <c r="X1111" s="11"/>
      <c r="Y1111" s="11"/>
    </row>
    <row r="1112" spans="7:25" x14ac:dyDescent="0.2">
      <c r="G1112" s="42"/>
      <c r="H1112" s="134"/>
      <c r="I1112" s="134"/>
      <c r="J1112" s="134"/>
      <c r="K1112" s="42"/>
      <c r="L1112" s="42"/>
      <c r="M1112" s="11"/>
      <c r="N1112" s="11"/>
      <c r="O1112" s="11"/>
      <c r="P1112" s="11"/>
      <c r="Q1112" s="11"/>
      <c r="R1112" s="11"/>
      <c r="S1112" s="11"/>
      <c r="T1112" s="11"/>
      <c r="U1112" s="11"/>
      <c r="V1112" s="11"/>
      <c r="W1112" s="11"/>
      <c r="X1112" s="11"/>
      <c r="Y1112" s="11"/>
    </row>
    <row r="1113" spans="7:25" x14ac:dyDescent="0.2">
      <c r="G1113" s="42"/>
      <c r="H1113" s="134"/>
      <c r="I1113" s="134"/>
      <c r="J1113" s="134"/>
      <c r="K1113" s="42"/>
      <c r="L1113" s="42"/>
      <c r="M1113" s="11"/>
      <c r="N1113" s="11"/>
      <c r="O1113" s="11"/>
      <c r="P1113" s="11"/>
      <c r="Q1113" s="11"/>
      <c r="R1113" s="11"/>
      <c r="S1113" s="11"/>
      <c r="T1113" s="11"/>
      <c r="U1113" s="11"/>
      <c r="V1113" s="11"/>
      <c r="W1113" s="11"/>
      <c r="X1113" s="11"/>
      <c r="Y1113" s="11"/>
    </row>
    <row r="1114" spans="7:25" x14ac:dyDescent="0.2">
      <c r="G1114" s="42"/>
      <c r="H1114" s="134"/>
      <c r="I1114" s="134"/>
      <c r="J1114" s="134"/>
      <c r="K1114" s="42"/>
      <c r="L1114" s="42"/>
      <c r="M1114" s="11"/>
      <c r="N1114" s="11"/>
      <c r="O1114" s="11"/>
      <c r="P1114" s="11"/>
      <c r="Q1114" s="11"/>
      <c r="R1114" s="11"/>
      <c r="S1114" s="11"/>
      <c r="T1114" s="11"/>
      <c r="U1114" s="11"/>
      <c r="V1114" s="11"/>
      <c r="W1114" s="11"/>
      <c r="X1114" s="11"/>
      <c r="Y1114" s="11"/>
    </row>
    <row r="1115" spans="7:25" x14ac:dyDescent="0.2">
      <c r="G1115" s="42"/>
      <c r="H1115" s="134"/>
      <c r="I1115" s="134"/>
      <c r="J1115" s="134"/>
      <c r="K1115" s="42"/>
      <c r="L1115" s="42"/>
      <c r="M1115" s="11"/>
      <c r="N1115" s="11"/>
      <c r="O1115" s="11"/>
      <c r="P1115" s="11"/>
      <c r="Q1115" s="11"/>
      <c r="R1115" s="11"/>
      <c r="S1115" s="11"/>
      <c r="T1115" s="11"/>
      <c r="U1115" s="11"/>
      <c r="V1115" s="11"/>
      <c r="W1115" s="11"/>
      <c r="X1115" s="11"/>
      <c r="Y1115" s="11"/>
    </row>
    <row r="1116" spans="7:25" x14ac:dyDescent="0.2">
      <c r="G1116" s="42"/>
      <c r="H1116" s="134"/>
      <c r="I1116" s="134"/>
      <c r="J1116" s="134"/>
      <c r="K1116" s="42"/>
      <c r="L1116" s="42"/>
      <c r="M1116" s="11"/>
      <c r="N1116" s="11"/>
      <c r="O1116" s="11"/>
      <c r="P1116" s="11"/>
      <c r="Q1116" s="11"/>
      <c r="R1116" s="11"/>
      <c r="S1116" s="11"/>
      <c r="T1116" s="11"/>
      <c r="U1116" s="11"/>
      <c r="V1116" s="11"/>
      <c r="W1116" s="11"/>
      <c r="X1116" s="11"/>
      <c r="Y1116" s="11"/>
    </row>
    <row r="1117" spans="7:25" x14ac:dyDescent="0.2">
      <c r="G1117" s="42"/>
      <c r="H1117" s="134"/>
      <c r="I1117" s="134"/>
      <c r="J1117" s="134"/>
      <c r="K1117" s="42"/>
      <c r="L1117" s="42"/>
      <c r="M1117" s="11"/>
      <c r="N1117" s="11"/>
      <c r="O1117" s="11"/>
      <c r="P1117" s="11"/>
      <c r="Q1117" s="11"/>
      <c r="R1117" s="11"/>
      <c r="S1117" s="11"/>
      <c r="T1117" s="11"/>
      <c r="U1117" s="11"/>
      <c r="V1117" s="11"/>
      <c r="W1117" s="11"/>
      <c r="X1117" s="11"/>
      <c r="Y1117" s="11"/>
    </row>
    <row r="1118" spans="7:25" x14ac:dyDescent="0.2">
      <c r="G1118" s="42"/>
      <c r="H1118" s="134"/>
      <c r="I1118" s="134"/>
      <c r="J1118" s="134"/>
      <c r="K1118" s="42"/>
      <c r="L1118" s="42"/>
      <c r="M1118" s="11"/>
      <c r="N1118" s="11"/>
      <c r="O1118" s="11"/>
      <c r="P1118" s="11"/>
      <c r="Q1118" s="11"/>
      <c r="R1118" s="11"/>
      <c r="S1118" s="11"/>
      <c r="T1118" s="11"/>
      <c r="U1118" s="11"/>
      <c r="V1118" s="11"/>
      <c r="W1118" s="11"/>
      <c r="X1118" s="11"/>
      <c r="Y1118" s="11"/>
    </row>
    <row r="1119" spans="7:25" x14ac:dyDescent="0.2">
      <c r="G1119" s="42"/>
      <c r="H1119" s="134"/>
      <c r="I1119" s="134"/>
      <c r="J1119" s="134"/>
      <c r="K1119" s="42"/>
      <c r="L1119" s="42"/>
      <c r="M1119" s="11"/>
      <c r="N1119" s="11"/>
      <c r="O1119" s="11"/>
      <c r="P1119" s="11"/>
      <c r="Q1119" s="11"/>
      <c r="R1119" s="11"/>
      <c r="S1119" s="11"/>
      <c r="T1119" s="11"/>
      <c r="U1119" s="11"/>
      <c r="V1119" s="11"/>
      <c r="W1119" s="11"/>
      <c r="X1119" s="11"/>
      <c r="Y1119" s="11"/>
    </row>
    <row r="1120" spans="7:25" x14ac:dyDescent="0.2">
      <c r="G1120" s="42"/>
      <c r="H1120" s="134"/>
      <c r="I1120" s="134"/>
      <c r="J1120" s="134"/>
      <c r="K1120" s="42"/>
      <c r="L1120" s="42"/>
      <c r="M1120" s="11"/>
      <c r="N1120" s="11"/>
      <c r="O1120" s="11"/>
      <c r="P1120" s="11"/>
      <c r="Q1120" s="11"/>
      <c r="R1120" s="11"/>
      <c r="S1120" s="11"/>
      <c r="T1120" s="11"/>
      <c r="U1120" s="11"/>
      <c r="V1120" s="11"/>
      <c r="W1120" s="11"/>
      <c r="X1120" s="11"/>
      <c r="Y1120" s="11"/>
    </row>
    <row r="1121" spans="7:25" x14ac:dyDescent="0.2">
      <c r="G1121" s="42"/>
      <c r="H1121" s="134"/>
      <c r="I1121" s="134"/>
      <c r="J1121" s="134"/>
      <c r="K1121" s="42"/>
      <c r="L1121" s="42"/>
      <c r="M1121" s="11"/>
      <c r="N1121" s="11"/>
      <c r="O1121" s="11"/>
      <c r="P1121" s="11"/>
      <c r="Q1121" s="11"/>
      <c r="R1121" s="11"/>
      <c r="S1121" s="11"/>
      <c r="T1121" s="11"/>
      <c r="U1121" s="11"/>
      <c r="V1121" s="11"/>
      <c r="W1121" s="11"/>
      <c r="X1121" s="11"/>
      <c r="Y1121" s="11"/>
    </row>
    <row r="1122" spans="7:25" x14ac:dyDescent="0.2">
      <c r="G1122" s="42"/>
      <c r="H1122" s="134"/>
      <c r="I1122" s="134"/>
      <c r="J1122" s="134"/>
      <c r="K1122" s="42"/>
      <c r="L1122" s="42"/>
      <c r="M1122" s="11"/>
      <c r="N1122" s="11"/>
      <c r="O1122" s="11"/>
      <c r="P1122" s="11"/>
      <c r="Q1122" s="11"/>
      <c r="R1122" s="11"/>
      <c r="S1122" s="11"/>
      <c r="T1122" s="11"/>
      <c r="U1122" s="11"/>
      <c r="V1122" s="11"/>
      <c r="W1122" s="11"/>
      <c r="X1122" s="11"/>
      <c r="Y1122" s="11"/>
    </row>
    <row r="1123" spans="7:25" x14ac:dyDescent="0.2">
      <c r="G1123" s="42"/>
      <c r="H1123" s="134"/>
      <c r="I1123" s="134"/>
      <c r="J1123" s="134"/>
      <c r="K1123" s="42"/>
      <c r="L1123" s="42"/>
      <c r="M1123" s="11"/>
      <c r="N1123" s="11"/>
      <c r="O1123" s="11"/>
      <c r="P1123" s="11"/>
      <c r="Q1123" s="11"/>
      <c r="R1123" s="11"/>
      <c r="S1123" s="11"/>
      <c r="T1123" s="11"/>
      <c r="U1123" s="11"/>
      <c r="V1123" s="11"/>
      <c r="W1123" s="11"/>
      <c r="X1123" s="11"/>
      <c r="Y1123" s="11"/>
    </row>
    <row r="1124" spans="7:25" x14ac:dyDescent="0.2">
      <c r="G1124" s="42"/>
      <c r="H1124" s="134"/>
      <c r="I1124" s="134"/>
      <c r="J1124" s="134"/>
      <c r="K1124" s="42"/>
      <c r="L1124" s="42"/>
      <c r="M1124" s="11"/>
      <c r="N1124" s="11"/>
      <c r="O1124" s="11"/>
      <c r="P1124" s="11"/>
      <c r="Q1124" s="11"/>
      <c r="R1124" s="11"/>
      <c r="S1124" s="11"/>
      <c r="T1124" s="11"/>
      <c r="U1124" s="11"/>
      <c r="V1124" s="11"/>
      <c r="W1124" s="11"/>
      <c r="X1124" s="11"/>
      <c r="Y1124" s="11"/>
    </row>
    <row r="1125" spans="7:25" x14ac:dyDescent="0.2">
      <c r="G1125" s="42"/>
      <c r="H1125" s="134"/>
      <c r="I1125" s="134"/>
      <c r="J1125" s="134"/>
      <c r="K1125" s="42"/>
      <c r="L1125" s="42"/>
      <c r="M1125" s="11"/>
      <c r="N1125" s="11"/>
      <c r="O1125" s="11"/>
      <c r="P1125" s="11"/>
      <c r="Q1125" s="11"/>
      <c r="R1125" s="11"/>
      <c r="S1125" s="11"/>
      <c r="T1125" s="11"/>
      <c r="U1125" s="11"/>
      <c r="V1125" s="11"/>
      <c r="W1125" s="11"/>
      <c r="X1125" s="11"/>
      <c r="Y1125" s="11"/>
    </row>
    <row r="1126" spans="7:25" x14ac:dyDescent="0.2">
      <c r="G1126" s="42"/>
      <c r="H1126" s="134"/>
      <c r="I1126" s="134"/>
      <c r="J1126" s="134"/>
      <c r="K1126" s="42"/>
      <c r="L1126" s="42"/>
      <c r="M1126" s="11"/>
      <c r="N1126" s="11"/>
      <c r="O1126" s="11"/>
      <c r="P1126" s="11"/>
      <c r="Q1126" s="11"/>
      <c r="R1126" s="11"/>
      <c r="S1126" s="11"/>
      <c r="T1126" s="11"/>
      <c r="U1126" s="11"/>
      <c r="V1126" s="11"/>
      <c r="W1126" s="11"/>
      <c r="X1126" s="11"/>
      <c r="Y1126" s="11"/>
    </row>
    <row r="1127" spans="7:25" x14ac:dyDescent="0.2">
      <c r="G1127" s="42"/>
      <c r="H1127" s="134"/>
      <c r="I1127" s="134"/>
      <c r="J1127" s="134"/>
      <c r="K1127" s="42"/>
      <c r="L1127" s="42"/>
      <c r="M1127" s="11"/>
      <c r="N1127" s="11"/>
      <c r="O1127" s="11"/>
      <c r="P1127" s="11"/>
      <c r="Q1127" s="11"/>
      <c r="R1127" s="11"/>
      <c r="S1127" s="11"/>
      <c r="T1127" s="11"/>
      <c r="U1127" s="11"/>
      <c r="V1127" s="11"/>
      <c r="W1127" s="11"/>
      <c r="X1127" s="11"/>
      <c r="Y1127" s="11"/>
    </row>
    <row r="1128" spans="7:25" x14ac:dyDescent="0.2">
      <c r="G1128" s="42"/>
      <c r="H1128" s="134"/>
      <c r="I1128" s="134"/>
      <c r="J1128" s="134"/>
      <c r="K1128" s="42"/>
      <c r="L1128" s="42"/>
      <c r="M1128" s="11"/>
      <c r="N1128" s="11"/>
      <c r="O1128" s="11"/>
      <c r="P1128" s="11"/>
      <c r="Q1128" s="11"/>
      <c r="R1128" s="11"/>
      <c r="S1128" s="11"/>
      <c r="T1128" s="11"/>
      <c r="U1128" s="11"/>
      <c r="V1128" s="11"/>
      <c r="W1128" s="11"/>
      <c r="X1128" s="11"/>
      <c r="Y1128" s="11"/>
    </row>
    <row r="1129" spans="7:25" x14ac:dyDescent="0.2">
      <c r="G1129" s="42"/>
      <c r="H1129" s="134"/>
      <c r="I1129" s="134"/>
      <c r="J1129" s="134"/>
      <c r="K1129" s="42"/>
      <c r="L1129" s="42"/>
      <c r="M1129" s="11"/>
      <c r="N1129" s="11"/>
      <c r="O1129" s="11"/>
      <c r="P1129" s="11"/>
      <c r="Q1129" s="11"/>
      <c r="R1129" s="11"/>
      <c r="S1129" s="11"/>
      <c r="T1129" s="11"/>
      <c r="U1129" s="11"/>
      <c r="V1129" s="11"/>
      <c r="W1129" s="11"/>
      <c r="X1129" s="11"/>
      <c r="Y1129" s="11"/>
    </row>
    <row r="1130" spans="7:25" x14ac:dyDescent="0.2">
      <c r="G1130" s="42"/>
      <c r="H1130" s="134"/>
      <c r="I1130" s="134"/>
      <c r="J1130" s="134"/>
      <c r="K1130" s="42"/>
      <c r="L1130" s="42"/>
      <c r="M1130" s="11"/>
      <c r="N1130" s="11"/>
      <c r="O1130" s="11"/>
      <c r="P1130" s="11"/>
      <c r="Q1130" s="11"/>
      <c r="R1130" s="11"/>
      <c r="S1130" s="11"/>
      <c r="T1130" s="11"/>
      <c r="U1130" s="11"/>
      <c r="V1130" s="11"/>
      <c r="W1130" s="11"/>
      <c r="X1130" s="11"/>
      <c r="Y1130" s="11"/>
    </row>
    <row r="1131" spans="7:25" x14ac:dyDescent="0.2">
      <c r="G1131" s="42"/>
      <c r="H1131" s="134"/>
      <c r="I1131" s="134"/>
      <c r="J1131" s="134"/>
      <c r="K1131" s="42"/>
      <c r="L1131" s="42"/>
      <c r="M1131" s="11"/>
      <c r="N1131" s="11"/>
      <c r="O1131" s="11"/>
      <c r="P1131" s="11"/>
      <c r="Q1131" s="11"/>
      <c r="R1131" s="11"/>
      <c r="S1131" s="11"/>
      <c r="T1131" s="11"/>
      <c r="U1131" s="11"/>
      <c r="V1131" s="11"/>
      <c r="W1131" s="11"/>
      <c r="X1131" s="11"/>
      <c r="Y1131" s="11"/>
    </row>
    <row r="1132" spans="7:25" x14ac:dyDescent="0.2">
      <c r="G1132" s="42"/>
      <c r="H1132" s="134"/>
      <c r="I1132" s="134"/>
      <c r="J1132" s="134"/>
      <c r="K1132" s="42"/>
      <c r="L1132" s="42"/>
      <c r="M1132" s="11"/>
      <c r="N1132" s="11"/>
      <c r="O1132" s="11"/>
      <c r="P1132" s="11"/>
      <c r="Q1132" s="11"/>
      <c r="R1132" s="11"/>
      <c r="S1132" s="11"/>
      <c r="T1132" s="11"/>
      <c r="U1132" s="11"/>
      <c r="V1132" s="11"/>
      <c r="W1132" s="11"/>
      <c r="X1132" s="11"/>
      <c r="Y1132" s="11"/>
    </row>
    <row r="1133" spans="7:25" x14ac:dyDescent="0.2">
      <c r="G1133" s="42"/>
      <c r="H1133" s="134"/>
      <c r="I1133" s="134"/>
      <c r="J1133" s="134"/>
      <c r="K1133" s="42"/>
      <c r="L1133" s="42"/>
      <c r="M1133" s="11"/>
      <c r="N1133" s="11"/>
      <c r="O1133" s="11"/>
      <c r="P1133" s="11"/>
      <c r="Q1133" s="11"/>
      <c r="R1133" s="11"/>
      <c r="S1133" s="11"/>
      <c r="T1133" s="11"/>
      <c r="U1133" s="11"/>
      <c r="V1133" s="11"/>
      <c r="W1133" s="11"/>
      <c r="X1133" s="11"/>
      <c r="Y1133" s="11"/>
    </row>
    <row r="1134" spans="7:25" x14ac:dyDescent="0.2">
      <c r="G1134" s="42"/>
      <c r="H1134" s="134"/>
      <c r="I1134" s="134"/>
      <c r="J1134" s="134"/>
      <c r="K1134" s="42"/>
      <c r="L1134" s="42"/>
      <c r="M1134" s="11"/>
      <c r="N1134" s="11"/>
      <c r="O1134" s="11"/>
      <c r="P1134" s="11"/>
      <c r="Q1134" s="11"/>
      <c r="R1134" s="11"/>
      <c r="S1134" s="11"/>
      <c r="T1134" s="11"/>
      <c r="U1134" s="11"/>
      <c r="V1134" s="11"/>
      <c r="W1134" s="11"/>
      <c r="X1134" s="11"/>
      <c r="Y1134" s="11"/>
    </row>
    <row r="1135" spans="7:25" x14ac:dyDescent="0.2">
      <c r="G1135" s="42"/>
      <c r="H1135" s="134"/>
      <c r="I1135" s="134"/>
      <c r="J1135" s="134"/>
      <c r="K1135" s="42"/>
      <c r="L1135" s="42"/>
      <c r="M1135" s="11"/>
      <c r="N1135" s="11"/>
      <c r="O1135" s="11"/>
      <c r="P1135" s="11"/>
      <c r="Q1135" s="11"/>
      <c r="R1135" s="11"/>
      <c r="S1135" s="11"/>
      <c r="T1135" s="11"/>
      <c r="U1135" s="11"/>
      <c r="V1135" s="11"/>
      <c r="W1135" s="11"/>
      <c r="X1135" s="11"/>
      <c r="Y1135" s="11"/>
    </row>
    <row r="1136" spans="7:25" x14ac:dyDescent="0.2">
      <c r="G1136" s="42"/>
      <c r="H1136" s="134"/>
      <c r="I1136" s="134"/>
      <c r="J1136" s="134"/>
      <c r="K1136" s="42"/>
      <c r="L1136" s="42"/>
      <c r="M1136" s="11"/>
      <c r="N1136" s="11"/>
      <c r="O1136" s="11"/>
      <c r="P1136" s="11"/>
      <c r="Q1136" s="11"/>
      <c r="R1136" s="11"/>
      <c r="S1136" s="11"/>
      <c r="T1136" s="11"/>
      <c r="U1136" s="11"/>
      <c r="V1136" s="11"/>
      <c r="W1136" s="11"/>
      <c r="X1136" s="11"/>
      <c r="Y1136" s="11"/>
    </row>
    <row r="1137" spans="7:25" x14ac:dyDescent="0.2">
      <c r="G1137" s="42"/>
      <c r="H1137" s="134"/>
      <c r="I1137" s="134"/>
      <c r="J1137" s="134"/>
      <c r="K1137" s="42"/>
      <c r="L1137" s="42"/>
      <c r="M1137" s="11"/>
      <c r="N1137" s="11"/>
      <c r="O1137" s="11"/>
      <c r="P1137" s="11"/>
      <c r="Q1137" s="11"/>
      <c r="R1137" s="11"/>
      <c r="S1137" s="11"/>
      <c r="T1137" s="11"/>
      <c r="U1137" s="11"/>
      <c r="V1137" s="11"/>
      <c r="W1137" s="11"/>
      <c r="X1137" s="11"/>
      <c r="Y1137" s="11"/>
    </row>
    <row r="1138" spans="7:25" x14ac:dyDescent="0.2">
      <c r="G1138" s="42"/>
      <c r="H1138" s="134"/>
      <c r="I1138" s="134"/>
      <c r="J1138" s="134"/>
      <c r="K1138" s="42"/>
      <c r="L1138" s="42"/>
      <c r="M1138" s="11"/>
      <c r="N1138" s="11"/>
      <c r="O1138" s="11"/>
      <c r="P1138" s="11"/>
      <c r="Q1138" s="11"/>
      <c r="R1138" s="11"/>
      <c r="S1138" s="11"/>
      <c r="T1138" s="11"/>
      <c r="U1138" s="11"/>
      <c r="V1138" s="11"/>
      <c r="W1138" s="11"/>
      <c r="X1138" s="11"/>
      <c r="Y1138" s="11"/>
    </row>
    <row r="1139" spans="7:25" x14ac:dyDescent="0.2">
      <c r="G1139" s="42"/>
      <c r="H1139" s="134"/>
      <c r="I1139" s="134"/>
      <c r="J1139" s="134"/>
      <c r="K1139" s="42"/>
      <c r="L1139" s="42"/>
      <c r="M1139" s="11"/>
      <c r="N1139" s="11"/>
      <c r="O1139" s="11"/>
      <c r="P1139" s="11"/>
      <c r="Q1139" s="11"/>
      <c r="R1139" s="11"/>
      <c r="S1139" s="11"/>
      <c r="T1139" s="11"/>
      <c r="U1139" s="11"/>
      <c r="V1139" s="11"/>
      <c r="W1139" s="11"/>
      <c r="X1139" s="11"/>
      <c r="Y1139" s="11"/>
    </row>
    <row r="1140" spans="7:25" x14ac:dyDescent="0.2">
      <c r="G1140" s="42"/>
      <c r="H1140" s="134"/>
      <c r="I1140" s="134"/>
      <c r="J1140" s="134"/>
      <c r="K1140" s="42"/>
      <c r="L1140" s="42"/>
      <c r="M1140" s="11"/>
      <c r="N1140" s="11"/>
      <c r="O1140" s="11"/>
      <c r="P1140" s="11"/>
      <c r="Q1140" s="11"/>
      <c r="R1140" s="11"/>
      <c r="S1140" s="11"/>
      <c r="T1140" s="11"/>
      <c r="U1140" s="11"/>
      <c r="V1140" s="11"/>
      <c r="W1140" s="11"/>
      <c r="X1140" s="11"/>
      <c r="Y1140" s="11"/>
    </row>
    <row r="1141" spans="7:25" x14ac:dyDescent="0.2">
      <c r="G1141" s="42"/>
      <c r="H1141" s="134"/>
      <c r="I1141" s="134"/>
      <c r="J1141" s="134"/>
      <c r="K1141" s="42"/>
      <c r="L1141" s="42"/>
      <c r="M1141" s="11"/>
      <c r="N1141" s="11"/>
      <c r="O1141" s="11"/>
      <c r="P1141" s="11"/>
      <c r="Q1141" s="11"/>
      <c r="R1141" s="11"/>
      <c r="S1141" s="11"/>
      <c r="T1141" s="11"/>
      <c r="U1141" s="11"/>
      <c r="V1141" s="11"/>
      <c r="W1141" s="11"/>
      <c r="X1141" s="11"/>
      <c r="Y1141" s="11"/>
    </row>
    <row r="1142" spans="7:25" x14ac:dyDescent="0.2">
      <c r="G1142" s="42"/>
      <c r="H1142" s="134"/>
      <c r="I1142" s="134"/>
      <c r="J1142" s="134"/>
      <c r="K1142" s="42"/>
      <c r="L1142" s="42"/>
      <c r="M1142" s="11"/>
      <c r="N1142" s="11"/>
      <c r="O1142" s="11"/>
      <c r="P1142" s="11"/>
      <c r="Q1142" s="11"/>
      <c r="R1142" s="11"/>
      <c r="S1142" s="11"/>
      <c r="T1142" s="11"/>
      <c r="U1142" s="11"/>
      <c r="V1142" s="11"/>
      <c r="W1142" s="11"/>
      <c r="X1142" s="11"/>
      <c r="Y1142" s="11"/>
    </row>
    <row r="1143" spans="7:25" x14ac:dyDescent="0.2">
      <c r="G1143" s="42"/>
      <c r="H1143" s="134"/>
      <c r="I1143" s="134"/>
      <c r="J1143" s="134"/>
      <c r="K1143" s="42"/>
      <c r="L1143" s="42"/>
      <c r="M1143" s="11"/>
      <c r="N1143" s="11"/>
      <c r="O1143" s="11"/>
      <c r="P1143" s="11"/>
      <c r="Q1143" s="11"/>
      <c r="R1143" s="11"/>
      <c r="S1143" s="11"/>
      <c r="T1143" s="11"/>
      <c r="U1143" s="11"/>
      <c r="V1143" s="11"/>
      <c r="W1143" s="11"/>
      <c r="X1143" s="11"/>
      <c r="Y1143" s="11"/>
    </row>
    <row r="1144" spans="7:25" x14ac:dyDescent="0.2">
      <c r="G1144" s="42"/>
      <c r="H1144" s="134"/>
      <c r="I1144" s="134"/>
      <c r="J1144" s="134"/>
      <c r="K1144" s="42"/>
      <c r="L1144" s="42"/>
      <c r="M1144" s="11"/>
      <c r="N1144" s="11"/>
      <c r="O1144" s="11"/>
      <c r="P1144" s="11"/>
      <c r="Q1144" s="11"/>
      <c r="R1144" s="11"/>
      <c r="S1144" s="11"/>
      <c r="T1144" s="11"/>
      <c r="U1144" s="11"/>
      <c r="V1144" s="11"/>
      <c r="W1144" s="11"/>
      <c r="X1144" s="11"/>
      <c r="Y1144" s="11"/>
    </row>
    <row r="1145" spans="7:25" x14ac:dyDescent="0.2">
      <c r="G1145" s="42"/>
      <c r="H1145" s="134"/>
      <c r="I1145" s="134"/>
      <c r="J1145" s="134"/>
      <c r="K1145" s="42"/>
      <c r="L1145" s="42"/>
      <c r="M1145" s="11"/>
      <c r="N1145" s="11"/>
      <c r="O1145" s="11"/>
      <c r="P1145" s="11"/>
      <c r="Q1145" s="11"/>
      <c r="R1145" s="11"/>
      <c r="S1145" s="11"/>
      <c r="T1145" s="11"/>
      <c r="U1145" s="11"/>
      <c r="V1145" s="11"/>
      <c r="W1145" s="11"/>
      <c r="X1145" s="11"/>
      <c r="Y1145" s="11"/>
    </row>
    <row r="1146" spans="7:25" x14ac:dyDescent="0.2">
      <c r="G1146" s="42"/>
      <c r="H1146" s="134"/>
      <c r="I1146" s="134"/>
      <c r="J1146" s="134"/>
      <c r="K1146" s="42"/>
      <c r="L1146" s="42"/>
      <c r="M1146" s="11"/>
      <c r="N1146" s="11"/>
      <c r="O1146" s="11"/>
      <c r="P1146" s="11"/>
      <c r="Q1146" s="11"/>
      <c r="R1146" s="11"/>
      <c r="S1146" s="11"/>
      <c r="T1146" s="11"/>
      <c r="U1146" s="11"/>
      <c r="V1146" s="11"/>
      <c r="W1146" s="11"/>
      <c r="X1146" s="11"/>
      <c r="Y1146" s="11"/>
    </row>
    <row r="1147" spans="7:25" x14ac:dyDescent="0.2">
      <c r="G1147" s="42"/>
      <c r="H1147" s="134"/>
      <c r="I1147" s="134"/>
      <c r="J1147" s="134"/>
      <c r="K1147" s="42"/>
      <c r="L1147" s="42"/>
      <c r="M1147" s="11"/>
      <c r="N1147" s="11"/>
      <c r="O1147" s="11"/>
      <c r="P1147" s="11"/>
      <c r="Q1147" s="11"/>
      <c r="R1147" s="11"/>
      <c r="S1147" s="11"/>
      <c r="T1147" s="11"/>
      <c r="U1147" s="11"/>
      <c r="V1147" s="11"/>
      <c r="W1147" s="11"/>
      <c r="X1147" s="11"/>
      <c r="Y1147" s="11"/>
    </row>
    <row r="1148" spans="7:25" x14ac:dyDescent="0.2">
      <c r="G1148" s="42"/>
      <c r="H1148" s="134"/>
      <c r="I1148" s="134"/>
      <c r="J1148" s="134"/>
      <c r="K1148" s="42"/>
      <c r="L1148" s="42"/>
      <c r="M1148" s="11"/>
      <c r="N1148" s="11"/>
      <c r="O1148" s="11"/>
      <c r="P1148" s="11"/>
      <c r="Q1148" s="11"/>
      <c r="R1148" s="11"/>
      <c r="S1148" s="11"/>
      <c r="T1148" s="11"/>
      <c r="U1148" s="11"/>
      <c r="V1148" s="11"/>
      <c r="W1148" s="11"/>
      <c r="X1148" s="11"/>
      <c r="Y1148" s="11"/>
    </row>
    <row r="1149" spans="7:25" x14ac:dyDescent="0.2">
      <c r="G1149" s="42"/>
      <c r="H1149" s="134"/>
      <c r="I1149" s="134"/>
      <c r="J1149" s="134"/>
      <c r="K1149" s="42"/>
      <c r="L1149" s="42"/>
      <c r="M1149" s="11"/>
      <c r="N1149" s="11"/>
      <c r="O1149" s="11"/>
      <c r="P1149" s="11"/>
      <c r="Q1149" s="11"/>
      <c r="R1149" s="11"/>
      <c r="S1149" s="11"/>
      <c r="T1149" s="11"/>
      <c r="U1149" s="11"/>
      <c r="V1149" s="11"/>
      <c r="W1149" s="11"/>
      <c r="X1149" s="11"/>
      <c r="Y1149" s="11"/>
    </row>
    <row r="1150" spans="7:25" x14ac:dyDescent="0.2">
      <c r="G1150" s="42"/>
      <c r="H1150" s="134"/>
      <c r="I1150" s="134"/>
      <c r="J1150" s="134"/>
      <c r="K1150" s="42"/>
      <c r="L1150" s="42"/>
      <c r="M1150" s="11"/>
      <c r="N1150" s="11"/>
      <c r="O1150" s="11"/>
      <c r="P1150" s="11"/>
      <c r="Q1150" s="11"/>
      <c r="R1150" s="11"/>
      <c r="S1150" s="11"/>
      <c r="T1150" s="11"/>
      <c r="U1150" s="11"/>
      <c r="V1150" s="11"/>
      <c r="W1150" s="11"/>
      <c r="X1150" s="11"/>
      <c r="Y1150" s="11"/>
    </row>
    <row r="1151" spans="7:25" x14ac:dyDescent="0.2">
      <c r="G1151" s="42"/>
      <c r="H1151" s="134"/>
      <c r="I1151" s="134"/>
      <c r="J1151" s="134"/>
      <c r="K1151" s="42"/>
      <c r="L1151" s="42"/>
      <c r="M1151" s="11"/>
      <c r="N1151" s="11"/>
      <c r="O1151" s="11"/>
      <c r="P1151" s="11"/>
      <c r="Q1151" s="11"/>
      <c r="R1151" s="11"/>
      <c r="S1151" s="11"/>
      <c r="T1151" s="11"/>
      <c r="U1151" s="11"/>
      <c r="V1151" s="11"/>
      <c r="W1151" s="11"/>
      <c r="X1151" s="11"/>
      <c r="Y1151" s="11"/>
    </row>
    <row r="1152" spans="7:25" x14ac:dyDescent="0.2">
      <c r="G1152" s="42"/>
      <c r="H1152" s="134"/>
      <c r="I1152" s="134"/>
      <c r="J1152" s="134"/>
      <c r="K1152" s="42"/>
      <c r="L1152" s="42"/>
      <c r="M1152" s="11"/>
      <c r="N1152" s="11"/>
      <c r="O1152" s="11"/>
      <c r="P1152" s="11"/>
      <c r="Q1152" s="11"/>
      <c r="R1152" s="11"/>
      <c r="S1152" s="11"/>
      <c r="T1152" s="11"/>
      <c r="U1152" s="11"/>
      <c r="V1152" s="11"/>
      <c r="W1152" s="11"/>
      <c r="X1152" s="11"/>
      <c r="Y1152" s="11"/>
    </row>
  </sheetData>
  <sheetProtection formatCells="0" formatColumns="0" formatRows="0" insertColumns="0" insertHyperlinks="0"/>
  <mergeCells count="8">
    <mergeCell ref="R5:R6"/>
    <mergeCell ref="D4:L4"/>
    <mergeCell ref="B3:H3"/>
    <mergeCell ref="B4:C5"/>
    <mergeCell ref="O4:P5"/>
    <mergeCell ref="D5:G5"/>
    <mergeCell ref="H5:J5"/>
    <mergeCell ref="K5:L5"/>
  </mergeCells>
  <pageMargins left="0.75" right="0.75" top="1" bottom="1" header="0.5" footer="0.5"/>
  <pageSetup paperSize="5" scale="37" orientation="landscape" verticalDpi="196"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1:AI105"/>
  <sheetViews>
    <sheetView showGridLines="0" zoomScaleNormal="100" workbookViewId="0">
      <pane xSplit="3" topLeftCell="D1" activePane="topRight" state="frozen"/>
      <selection pane="topRight" activeCell="C16" sqref="C16"/>
    </sheetView>
  </sheetViews>
  <sheetFormatPr defaultColWidth="9.140625" defaultRowHeight="15" x14ac:dyDescent="0.25"/>
  <cols>
    <col min="1" max="1" width="2.85546875" style="42" customWidth="1"/>
    <col min="2" max="2" width="4.7109375" style="42" customWidth="1"/>
    <col min="3" max="3" width="24.28515625" style="42" customWidth="1"/>
    <col min="4" max="4" width="36" style="42" customWidth="1"/>
    <col min="5" max="5" width="36.42578125" style="42" customWidth="1"/>
    <col min="6" max="7" width="22.7109375" style="42" customWidth="1"/>
    <col min="8" max="8" width="20.7109375" style="42" bestFit="1" customWidth="1"/>
    <col min="9" max="11" width="14.85546875" style="69" customWidth="1"/>
    <col min="12" max="15" width="14.85546875" style="42" customWidth="1"/>
    <col min="16" max="16" width="20.140625" style="42" customWidth="1"/>
    <col min="17" max="17" width="14.85546875" style="42" customWidth="1"/>
    <col min="18" max="20" width="17" style="43" customWidth="1"/>
    <col min="21" max="21" width="13.42578125" style="42" customWidth="1"/>
    <col min="22" max="23" width="15.7109375" style="42" customWidth="1"/>
    <col min="24" max="27" width="12.7109375" style="43" customWidth="1"/>
    <col min="28" max="29" width="14.5703125" style="43" customWidth="1"/>
    <col min="30" max="33" width="12.7109375" style="43" customWidth="1"/>
    <col min="34" max="35" width="14.5703125" style="43" customWidth="1"/>
    <col min="36" max="16384" width="9.140625" style="42"/>
  </cols>
  <sheetData>
    <row r="1" spans="2:35" ht="15" customHeight="1" x14ac:dyDescent="0.2">
      <c r="I1" s="42"/>
      <c r="J1" s="42"/>
      <c r="K1" s="42"/>
      <c r="U1" s="43"/>
      <c r="V1" s="43"/>
      <c r="W1" s="43"/>
      <c r="AG1" s="42"/>
      <c r="AH1" s="42"/>
      <c r="AI1" s="42"/>
    </row>
    <row r="2" spans="2:35" ht="33.75" customHeight="1" thickBot="1" x14ac:dyDescent="0.25">
      <c r="B2" s="184" t="s">
        <v>139</v>
      </c>
      <c r="C2" s="185"/>
      <c r="D2" s="185"/>
      <c r="E2" s="185"/>
      <c r="F2" s="185"/>
      <c r="G2" s="186"/>
      <c r="I2" s="42"/>
      <c r="J2" s="42"/>
      <c r="K2" s="42"/>
      <c r="M2" s="43"/>
      <c r="N2" s="43"/>
      <c r="O2" s="43"/>
      <c r="P2" s="43"/>
      <c r="Q2" s="43"/>
      <c r="U2" s="43"/>
      <c r="V2" s="43"/>
      <c r="W2" s="43"/>
      <c r="AB2" s="42"/>
      <c r="AC2" s="42"/>
      <c r="AD2" s="42"/>
      <c r="AE2" s="42"/>
      <c r="AF2" s="42"/>
      <c r="AG2" s="42"/>
      <c r="AH2" s="42"/>
      <c r="AI2" s="42"/>
    </row>
    <row r="3" spans="2:35" ht="64.5" customHeight="1" thickBot="1" x14ac:dyDescent="0.25">
      <c r="B3" s="190" t="s">
        <v>205</v>
      </c>
      <c r="C3" s="190"/>
      <c r="D3" s="190"/>
      <c r="E3" s="190"/>
      <c r="F3" s="190"/>
      <c r="G3" s="190"/>
      <c r="I3" s="194" t="s">
        <v>138</v>
      </c>
      <c r="J3" s="195"/>
      <c r="K3" s="195"/>
      <c r="L3" s="195"/>
      <c r="M3" s="195"/>
      <c r="N3" s="195"/>
      <c r="O3" s="195"/>
      <c r="P3" s="195"/>
      <c r="Q3" s="196"/>
      <c r="U3" s="43"/>
      <c r="V3" s="43"/>
      <c r="W3" s="43"/>
      <c r="AG3" s="42"/>
      <c r="AH3" s="42"/>
      <c r="AI3" s="42"/>
    </row>
    <row r="4" spans="2:35" ht="27.75" customHeight="1" x14ac:dyDescent="0.2">
      <c r="B4" s="187" t="s">
        <v>210</v>
      </c>
      <c r="C4" s="188"/>
      <c r="D4" s="189"/>
      <c r="E4" s="197" t="s">
        <v>209</v>
      </c>
      <c r="F4" s="198"/>
      <c r="G4" s="198"/>
      <c r="H4" s="199"/>
      <c r="I4" s="182" t="s">
        <v>164</v>
      </c>
      <c r="J4" s="182"/>
      <c r="K4" s="182"/>
      <c r="L4" s="182"/>
      <c r="M4" s="183" t="s">
        <v>165</v>
      </c>
      <c r="N4" s="183"/>
      <c r="O4" s="183"/>
      <c r="P4" s="182" t="s">
        <v>166</v>
      </c>
      <c r="Q4" s="182"/>
      <c r="R4" s="194" t="s">
        <v>136</v>
      </c>
      <c r="S4" s="195"/>
      <c r="T4" s="196"/>
      <c r="U4" s="191" t="s">
        <v>173</v>
      </c>
      <c r="V4" s="192"/>
      <c r="W4" s="192"/>
      <c r="X4" s="192"/>
      <c r="Y4" s="192"/>
      <c r="Z4" s="193"/>
      <c r="AA4" s="191" t="s">
        <v>174</v>
      </c>
      <c r="AB4" s="192"/>
      <c r="AC4" s="192"/>
      <c r="AD4" s="192"/>
      <c r="AE4" s="192"/>
      <c r="AF4" s="193"/>
      <c r="AG4" s="42"/>
      <c r="AH4" s="42"/>
      <c r="AI4" s="42"/>
    </row>
    <row r="5" spans="2:35" ht="51" customHeight="1" x14ac:dyDescent="0.2">
      <c r="B5" s="150" t="s">
        <v>77</v>
      </c>
      <c r="C5" s="151" t="s">
        <v>175</v>
      </c>
      <c r="D5" s="152" t="s">
        <v>110</v>
      </c>
      <c r="E5" s="153" t="s">
        <v>78</v>
      </c>
      <c r="F5" s="154" t="s">
        <v>79</v>
      </c>
      <c r="G5" s="154" t="s">
        <v>80</v>
      </c>
      <c r="H5" s="155" t="s">
        <v>81</v>
      </c>
      <c r="I5" s="156" t="str">
        <f>'2. Scoring Criteria'!D6</f>
        <v>Loss of 
Revenue</v>
      </c>
      <c r="J5" s="157" t="str">
        <f>'2. Scoring Criteria'!E6</f>
        <v>Loss of Productivity</v>
      </c>
      <c r="K5" s="157" t="str">
        <f>'2. Scoring Criteria'!F6</f>
        <v>Increased Operating Costs</v>
      </c>
      <c r="L5" s="157" t="str">
        <f>'2. Scoring Criteria'!G6</f>
        <v>Financial Penalties</v>
      </c>
      <c r="M5" s="154" t="str">
        <f>'2. Scoring Criteria'!H6</f>
        <v>Impact on Customers</v>
      </c>
      <c r="N5" s="154" t="str">
        <f>'2. Scoring Criteria'!I6</f>
        <v>Impact on Internal Staff</v>
      </c>
      <c r="O5" s="154" t="str">
        <f>'2. Scoring Criteria'!J6</f>
        <v>Impact on Business Partners</v>
      </c>
      <c r="P5" s="157" t="str">
        <f>'2. Scoring Criteria'!K6</f>
        <v>Compliance Risk (Legal/Regulatory)</v>
      </c>
      <c r="Q5" s="158" t="str">
        <f>'2. Scoring Criteria'!L6</f>
        <v>Health or Safety Risk</v>
      </c>
      <c r="R5" s="153" t="s">
        <v>219</v>
      </c>
      <c r="S5" s="154" t="s">
        <v>218</v>
      </c>
      <c r="T5" s="155" t="s">
        <v>112</v>
      </c>
      <c r="U5" s="150" t="s">
        <v>124</v>
      </c>
      <c r="V5" s="151" t="s">
        <v>125</v>
      </c>
      <c r="W5" s="151" t="s">
        <v>126</v>
      </c>
      <c r="X5" s="151" t="s">
        <v>127</v>
      </c>
      <c r="Y5" s="159" t="s">
        <v>123</v>
      </c>
      <c r="Z5" s="160" t="s">
        <v>122</v>
      </c>
      <c r="AA5" s="150" t="s">
        <v>128</v>
      </c>
      <c r="AB5" s="151" t="s">
        <v>129</v>
      </c>
      <c r="AC5" s="151" t="s">
        <v>130</v>
      </c>
      <c r="AD5" s="151" t="s">
        <v>131</v>
      </c>
      <c r="AE5" s="159" t="s">
        <v>132</v>
      </c>
      <c r="AF5" s="160" t="s">
        <v>133</v>
      </c>
      <c r="AG5" s="42"/>
      <c r="AH5" s="42"/>
      <c r="AI5" s="42"/>
    </row>
    <row r="6" spans="2:35" s="54" customFormat="1" ht="102" x14ac:dyDescent="0.25">
      <c r="B6" s="44">
        <v>1</v>
      </c>
      <c r="C6" s="45" t="s">
        <v>220</v>
      </c>
      <c r="D6" s="46" t="s">
        <v>239</v>
      </c>
      <c r="E6" s="47" t="s">
        <v>246</v>
      </c>
      <c r="F6" s="45" t="s">
        <v>247</v>
      </c>
      <c r="G6" s="45" t="s">
        <v>248</v>
      </c>
      <c r="H6" s="48" t="s">
        <v>248</v>
      </c>
      <c r="I6" s="49">
        <v>4</v>
      </c>
      <c r="J6" s="50">
        <v>4</v>
      </c>
      <c r="K6" s="50">
        <v>3</v>
      </c>
      <c r="L6" s="50"/>
      <c r="M6" s="50">
        <v>4</v>
      </c>
      <c r="N6" s="50">
        <v>4</v>
      </c>
      <c r="O6" s="50">
        <v>4</v>
      </c>
      <c r="P6" s="50">
        <v>2</v>
      </c>
      <c r="Q6" s="51"/>
      <c r="R6" s="121">
        <f>VLOOKUP(dService[[#This Row],[Application or System]],'Hide - Costs Calc'!I$6:J$116,2,FALSE)</f>
        <v>625000</v>
      </c>
      <c r="S6" s="122">
        <f>IF(dService[[#This Row],[Application or System]]="","",SUM(dService[[#This Row],[Impact on Customers]:[Health or Safety Risk]]))</f>
        <v>14</v>
      </c>
      <c r="T6" s="51" t="s">
        <v>135</v>
      </c>
      <c r="U6" s="52">
        <v>4</v>
      </c>
      <c r="V6" s="53">
        <v>24</v>
      </c>
      <c r="W6" s="53">
        <v>8</v>
      </c>
      <c r="X6" s="53">
        <v>24</v>
      </c>
      <c r="Y6" s="123">
        <f>IF(dService[[#This Row],[Application or System]]="","",IF(AND(dService[[#This Row],[Failover: RTO]]=0,dService[[#This Row],[Failover: RPO]]=0,dService[[#This Row],[Failover: RTA]]=0,dService[[#This Row],[Failover: RPA]]=0),"TBD",dService[[#This Row],[Failover: RTO]]-dService[[#This Row],[Failover: RTA]]))</f>
        <v>-4</v>
      </c>
      <c r="Z6" s="124">
        <f>IF(dService[[#This Row],[Application or System]]="","",dService[[#This Row],[Failover: RPO]]-dService[[#This Row],[Failover: RPA]])</f>
        <v>0</v>
      </c>
      <c r="AA6" s="52">
        <v>1</v>
      </c>
      <c r="AB6" s="53">
        <v>0</v>
      </c>
      <c r="AC6" s="53">
        <v>24</v>
      </c>
      <c r="AD6" s="53">
        <v>1</v>
      </c>
      <c r="AE6" s="123">
        <f>IF(dService[[#This Row],[Application or System]]="","",IF(AND(dService[[#This Row],[Failback: RTO]]=0,dService[[#This Row],[Failback: RPO]]=0,dService[[#This Row],[Failback: RTA]]=0,dService[[#This Row],[Failback: RPA]]=0),"TBD",dService[[#This Row],[Failback: RTO]]-dService[[#This Row],[Failback: RTA]]))</f>
        <v>-23</v>
      </c>
      <c r="AF6" s="123">
        <f>IF(dService[[#This Row],[Application or System]]="","",IF(AND(dService[[#This Row],[Failback: RTO]]=0,dService[[#This Row],[Failback: RPO]]=0,dService[[#This Row],[Failback: RTA]]=0,dService[[#This Row],[Failback: RPA]]=0),"TBD",dService[[#This Row],[Failback: RPO]]-dService[[#This Row],[Failback: RPA]]))</f>
        <v>-1</v>
      </c>
    </row>
    <row r="7" spans="2:35" s="54" customFormat="1" ht="38.25" x14ac:dyDescent="0.25">
      <c r="B7" s="44">
        <v>2</v>
      </c>
      <c r="C7" s="45" t="s">
        <v>89</v>
      </c>
      <c r="D7" s="46" t="s">
        <v>272</v>
      </c>
      <c r="E7" s="47" t="s">
        <v>249</v>
      </c>
      <c r="F7" s="45" t="s">
        <v>250</v>
      </c>
      <c r="G7" s="45" t="s">
        <v>251</v>
      </c>
      <c r="H7" s="48" t="s">
        <v>252</v>
      </c>
      <c r="I7" s="49">
        <v>1</v>
      </c>
      <c r="J7" s="50">
        <v>1</v>
      </c>
      <c r="K7" s="50">
        <v>1</v>
      </c>
      <c r="L7" s="50"/>
      <c r="M7" s="50">
        <v>3</v>
      </c>
      <c r="N7" s="50">
        <v>4</v>
      </c>
      <c r="O7" s="50">
        <v>2</v>
      </c>
      <c r="P7" s="50">
        <v>1</v>
      </c>
      <c r="Q7" s="51"/>
      <c r="R7" s="121">
        <f>VLOOKUP(dService[[#This Row],[Application or System]],'Hide - Costs Calc'!I$6:J$116,2,FALSE)</f>
        <v>32500</v>
      </c>
      <c r="S7" s="122">
        <f>IF(dService[[#This Row],[Application or System]]="","",SUM(dService[[#This Row],[Impact on Customers]:[Health or Safety Risk]]))</f>
        <v>10</v>
      </c>
      <c r="T7" s="51" t="s">
        <v>88</v>
      </c>
      <c r="U7" s="52">
        <v>8</v>
      </c>
      <c r="V7" s="53">
        <v>24</v>
      </c>
      <c r="W7" s="53">
        <v>24</v>
      </c>
      <c r="X7" s="53">
        <v>24</v>
      </c>
      <c r="Y7" s="123">
        <f>IF(dService[[#This Row],[Application or System]]="","",IF(AND(dService[[#This Row],[Failover: RTO]]=0,dService[[#This Row],[Failover: RPO]]=0,dService[[#This Row],[Failover: RTA]]=0,dService[[#This Row],[Failover: RPA]]=0),"TBD",dService[[#This Row],[Failover: RTO]]-dService[[#This Row],[Failover: RTA]]))</f>
        <v>-16</v>
      </c>
      <c r="Z7" s="124">
        <f>IF(dService[[#This Row],[Application or System]]="","",dService[[#This Row],[Failover: RPO]]-dService[[#This Row],[Failover: RPA]])</f>
        <v>0</v>
      </c>
      <c r="AA7" s="52">
        <v>4</v>
      </c>
      <c r="AB7" s="53">
        <v>0</v>
      </c>
      <c r="AC7" s="53">
        <v>4</v>
      </c>
      <c r="AD7" s="53">
        <v>0</v>
      </c>
      <c r="AE7" s="123">
        <f>IF(dService[[#This Row],[Application or System]]="","",IF(AND(dService[[#This Row],[Failback: RTO]]=0,dService[[#This Row],[Failback: RPO]]=0,dService[[#This Row],[Failback: RTA]]=0,dService[[#This Row],[Failback: RPA]]=0),"TBD",dService[[#This Row],[Failback: RTO]]-dService[[#This Row],[Failback: RTA]]))</f>
        <v>0</v>
      </c>
      <c r="AF7" s="124">
        <f>IF(dService[[#This Row],[Application or System]]="","",IF(AND(dService[[#This Row],[Failback: RTO]]=0,dService[[#This Row],[Failback: RPO]]=0,dService[[#This Row],[Failback: RTA]]=0,dService[[#This Row],[Failback: RPA]]=0),"TBD",dService[[#This Row],[Failback: RPO]]-dService[[#This Row],[Failback: RPA]]))</f>
        <v>0</v>
      </c>
    </row>
    <row r="8" spans="2:35" s="54" customFormat="1" ht="25.5" x14ac:dyDescent="0.25">
      <c r="B8" s="44">
        <v>3</v>
      </c>
      <c r="C8" s="45" t="s">
        <v>206</v>
      </c>
      <c r="D8" s="46" t="s">
        <v>253</v>
      </c>
      <c r="E8" s="47" t="s">
        <v>254</v>
      </c>
      <c r="F8" s="45" t="s">
        <v>250</v>
      </c>
      <c r="G8" s="45" t="s">
        <v>251</v>
      </c>
      <c r="H8" s="48" t="s">
        <v>252</v>
      </c>
      <c r="I8" s="49">
        <v>2</v>
      </c>
      <c r="J8" s="50">
        <v>2</v>
      </c>
      <c r="K8" s="50">
        <v>1</v>
      </c>
      <c r="L8" s="50"/>
      <c r="M8" s="50">
        <v>2</v>
      </c>
      <c r="N8" s="50">
        <v>4</v>
      </c>
      <c r="O8" s="50">
        <v>2</v>
      </c>
      <c r="P8" s="50">
        <v>2</v>
      </c>
      <c r="Q8" s="51"/>
      <c r="R8" s="121">
        <f>VLOOKUP(dService[[#This Row],[Application or System]],'Hide - Costs Calc'!I$6:J$116,2,FALSE)</f>
        <v>152500</v>
      </c>
      <c r="S8" s="122">
        <f>IF(dService[[#This Row],[Application or System]]="","",SUM(dService[[#This Row],[Impact on Customers]:[Health or Safety Risk]]))</f>
        <v>10</v>
      </c>
      <c r="T8" s="51" t="s">
        <v>88</v>
      </c>
      <c r="U8" s="52">
        <v>8</v>
      </c>
      <c r="V8" s="53">
        <v>24</v>
      </c>
      <c r="W8" s="53">
        <v>48</v>
      </c>
      <c r="X8" s="53">
        <v>24</v>
      </c>
      <c r="Y8" s="123">
        <f>IF(dService[[#This Row],[Application or System]]="","",IF(AND(dService[[#This Row],[Failover: RTO]]=0,dService[[#This Row],[Failover: RPO]]=0,dService[[#This Row],[Failover: RTA]]=0,dService[[#This Row],[Failover: RPA]]=0),"TBD",dService[[#This Row],[Failover: RTO]]-dService[[#This Row],[Failover: RTA]]))</f>
        <v>-40</v>
      </c>
      <c r="Z8" s="124">
        <f>IF(dService[[#This Row],[Application or System]]="","",dService[[#This Row],[Failover: RPO]]-dService[[#This Row],[Failover: RPA]])</f>
        <v>0</v>
      </c>
      <c r="AA8" s="52">
        <v>4</v>
      </c>
      <c r="AB8" s="53">
        <v>0</v>
      </c>
      <c r="AC8" s="53">
        <v>8</v>
      </c>
      <c r="AD8" s="53">
        <v>0</v>
      </c>
      <c r="AE8" s="123">
        <f>IF(dService[[#This Row],[Application or System]]="","",IF(AND(dService[[#This Row],[Failback: RTO]]=0,dService[[#This Row],[Failback: RPO]]=0,dService[[#This Row],[Failback: RTA]]=0,dService[[#This Row],[Failback: RPA]]=0),"TBD",dService[[#This Row],[Failback: RTO]]-dService[[#This Row],[Failback: RTA]]))</f>
        <v>-4</v>
      </c>
      <c r="AF8" s="124">
        <f>IF(dService[[#This Row],[Application or System]]="","",IF(AND(dService[[#This Row],[Failback: RTO]]=0,dService[[#This Row],[Failback: RPO]]=0,dService[[#This Row],[Failback: RTA]]=0,dService[[#This Row],[Failback: RPA]]=0),"TBD",dService[[#This Row],[Failback: RPO]]-dService[[#This Row],[Failback: RPA]]))</f>
        <v>0</v>
      </c>
    </row>
    <row r="9" spans="2:35" s="54" customFormat="1" ht="51" x14ac:dyDescent="0.25">
      <c r="B9" s="44">
        <v>4</v>
      </c>
      <c r="C9" s="45" t="s">
        <v>151</v>
      </c>
      <c r="D9" s="46" t="s">
        <v>255</v>
      </c>
      <c r="E9" s="47" t="s">
        <v>256</v>
      </c>
      <c r="F9" s="45" t="s">
        <v>250</v>
      </c>
      <c r="G9" s="45" t="s">
        <v>257</v>
      </c>
      <c r="H9" s="48" t="s">
        <v>258</v>
      </c>
      <c r="I9" s="49">
        <v>1</v>
      </c>
      <c r="J9" s="50">
        <v>3.5</v>
      </c>
      <c r="K9" s="50">
        <v>2</v>
      </c>
      <c r="L9" s="50"/>
      <c r="M9" s="50">
        <v>2</v>
      </c>
      <c r="N9" s="50">
        <v>3</v>
      </c>
      <c r="O9" s="50">
        <v>2</v>
      </c>
      <c r="P9" s="50">
        <v>2</v>
      </c>
      <c r="Q9" s="51"/>
      <c r="R9" s="121">
        <f>VLOOKUP(dService[[#This Row],[Application or System]],'Hide - Costs Calc'!I$6:J$116,2,FALSE)</f>
        <v>112500</v>
      </c>
      <c r="S9" s="122">
        <f>IF(dService[[#This Row],[Application or System]]="","",SUM(dService[[#This Row],[Impact on Customers]:[Health or Safety Risk]]))</f>
        <v>9</v>
      </c>
      <c r="T9" s="51" t="s">
        <v>88</v>
      </c>
      <c r="U9" s="52">
        <v>8</v>
      </c>
      <c r="V9" s="53">
        <v>1</v>
      </c>
      <c r="W9" s="53">
        <v>24</v>
      </c>
      <c r="X9" s="53">
        <v>1</v>
      </c>
      <c r="Y9" s="123">
        <f>IF(dService[[#This Row],[Application or System]]="","",IF(AND(dService[[#This Row],[Failover: RTO]]=0,dService[[#This Row],[Failover: RPO]]=0,dService[[#This Row],[Failover: RTA]]=0,dService[[#This Row],[Failover: RPA]]=0),"TBD",dService[[#This Row],[Failover: RTO]]-dService[[#This Row],[Failover: RTA]]))</f>
        <v>-16</v>
      </c>
      <c r="Z9" s="124">
        <f>IF(dService[[#This Row],[Application or System]]="","",dService[[#This Row],[Failover: RPO]]-dService[[#This Row],[Failover: RPA]])</f>
        <v>0</v>
      </c>
      <c r="AA9" s="52">
        <v>4</v>
      </c>
      <c r="AB9" s="53">
        <v>0</v>
      </c>
      <c r="AC9" s="53">
        <v>24</v>
      </c>
      <c r="AD9" s="53">
        <v>0</v>
      </c>
      <c r="AE9" s="123">
        <f>IF(dService[[#This Row],[Application or System]]="","",IF(AND(dService[[#This Row],[Failback: RTO]]=0,dService[[#This Row],[Failback: RPO]]=0,dService[[#This Row],[Failback: RTA]]=0,dService[[#This Row],[Failback: RPA]]=0),"TBD",dService[[#This Row],[Failback: RTO]]-dService[[#This Row],[Failback: RTA]]))</f>
        <v>-20</v>
      </c>
      <c r="AF9" s="124">
        <f>IF(dService[[#This Row],[Application or System]]="","",IF(AND(dService[[#This Row],[Failback: RTO]]=0,dService[[#This Row],[Failback: RPO]]=0,dService[[#This Row],[Failback: RTA]]=0,dService[[#This Row],[Failback: RPA]]=0),"TBD",dService[[#This Row],[Failback: RPO]]-dService[[#This Row],[Failback: RPA]]))</f>
        <v>0</v>
      </c>
    </row>
    <row r="10" spans="2:35" s="54" customFormat="1" ht="12.75" x14ac:dyDescent="0.25">
      <c r="B10" s="44">
        <v>5</v>
      </c>
      <c r="C10" s="45" t="s">
        <v>221</v>
      </c>
      <c r="D10" s="46" t="s">
        <v>222</v>
      </c>
      <c r="E10" s="47" t="s">
        <v>270</v>
      </c>
      <c r="F10" s="45" t="s">
        <v>250</v>
      </c>
      <c r="G10" s="45" t="s">
        <v>248</v>
      </c>
      <c r="H10" s="48" t="s">
        <v>267</v>
      </c>
      <c r="I10" s="49">
        <v>1</v>
      </c>
      <c r="J10" s="50">
        <v>1</v>
      </c>
      <c r="K10" s="50">
        <v>1</v>
      </c>
      <c r="L10" s="50"/>
      <c r="M10" s="50">
        <v>1</v>
      </c>
      <c r="N10" s="50">
        <v>4</v>
      </c>
      <c r="O10" s="50">
        <v>1</v>
      </c>
      <c r="P10" s="50">
        <v>0</v>
      </c>
      <c r="Q10" s="51"/>
      <c r="R10" s="121">
        <f>VLOOKUP(dService[[#This Row],[Application or System]],'Hide - Costs Calc'!I$6:J$116,2,FALSE)</f>
        <v>32500</v>
      </c>
      <c r="S10" s="122">
        <f>IF(dService[[#This Row],[Application or System]]="","",SUM(dService[[#This Row],[Impact on Customers]:[Health or Safety Risk]]))</f>
        <v>6</v>
      </c>
      <c r="T10" s="51" t="s">
        <v>90</v>
      </c>
      <c r="U10" s="52">
        <v>24</v>
      </c>
      <c r="V10" s="53">
        <v>4</v>
      </c>
      <c r="W10" s="53">
        <v>4</v>
      </c>
      <c r="X10" s="53">
        <v>1</v>
      </c>
      <c r="Y10" s="123">
        <f>IF(dService[[#This Row],[Application or System]]="","",IF(AND(dService[[#This Row],[Failover: RTO]]=0,dService[[#This Row],[Failover: RPO]]=0,dService[[#This Row],[Failover: RTA]]=0,dService[[#This Row],[Failover: RPA]]=0),"TBD",dService[[#This Row],[Failover: RTO]]-dService[[#This Row],[Failover: RTA]]))</f>
        <v>20</v>
      </c>
      <c r="Z10" s="124">
        <f>IF(dService[[#This Row],[Application or System]]="","",dService[[#This Row],[Failover: RPO]]-dService[[#This Row],[Failover: RPA]])</f>
        <v>3</v>
      </c>
      <c r="AA10" s="52">
        <v>4</v>
      </c>
      <c r="AB10" s="53">
        <v>0</v>
      </c>
      <c r="AC10" s="53">
        <v>4</v>
      </c>
      <c r="AD10" s="53">
        <v>0</v>
      </c>
      <c r="AE10" s="123">
        <f>IF(dService[[#This Row],[Application or System]]="","",IF(AND(dService[[#This Row],[Failback: RTO]]=0,dService[[#This Row],[Failback: RPO]]=0,dService[[#This Row],[Failback: RTA]]=0,dService[[#This Row],[Failback: RPA]]=0),"TBD",dService[[#This Row],[Failback: RTO]]-dService[[#This Row],[Failback: RTA]]))</f>
        <v>0</v>
      </c>
      <c r="AF10" s="124">
        <f>IF(dService[[#This Row],[Application or System]]="","",IF(AND(dService[[#This Row],[Failback: RTO]]=0,dService[[#This Row],[Failback: RPO]]=0,dService[[#This Row],[Failback: RTA]]=0,dService[[#This Row],[Failback: RPA]]=0),"TBD",dService[[#This Row],[Failback: RPO]]-dService[[#This Row],[Failback: RPA]]))</f>
        <v>0</v>
      </c>
    </row>
    <row r="11" spans="2:35" s="54" customFormat="1" ht="51" x14ac:dyDescent="0.25">
      <c r="B11" s="44">
        <v>6</v>
      </c>
      <c r="C11" s="45" t="s">
        <v>91</v>
      </c>
      <c r="D11" s="46" t="s">
        <v>259</v>
      </c>
      <c r="E11" s="47" t="s">
        <v>260</v>
      </c>
      <c r="F11" s="45" t="s">
        <v>250</v>
      </c>
      <c r="G11" s="45" t="s">
        <v>257</v>
      </c>
      <c r="H11" s="48" t="s">
        <v>258</v>
      </c>
      <c r="I11" s="49">
        <v>0</v>
      </c>
      <c r="J11" s="50">
        <v>1</v>
      </c>
      <c r="K11" s="50">
        <v>0</v>
      </c>
      <c r="L11" s="50"/>
      <c r="M11" s="50">
        <v>0.5</v>
      </c>
      <c r="N11" s="50">
        <v>0.5</v>
      </c>
      <c r="O11" s="50">
        <v>0</v>
      </c>
      <c r="P11" s="50">
        <v>0.5</v>
      </c>
      <c r="Q11" s="51"/>
      <c r="R11" s="121">
        <f>VLOOKUP(dService[[#This Row],[Application or System]],'Hide - Costs Calc'!I$6:J$116,2,FALSE)</f>
        <v>5000</v>
      </c>
      <c r="S11" s="122">
        <f>IF(dService[[#This Row],[Application or System]]="","",SUM(dService[[#This Row],[Impact on Customers]:[Health or Safety Risk]]))</f>
        <v>1.5</v>
      </c>
      <c r="T11" s="51" t="s">
        <v>92</v>
      </c>
      <c r="U11" s="52">
        <v>48</v>
      </c>
      <c r="V11" s="53">
        <v>24</v>
      </c>
      <c r="W11" s="53">
        <v>24</v>
      </c>
      <c r="X11" s="53">
        <v>24</v>
      </c>
      <c r="Y11" s="123">
        <f>IF(dService[[#This Row],[Application or System]]="","",IF(AND(dService[[#This Row],[Failover: RTO]]=0,dService[[#This Row],[Failover: RPO]]=0,dService[[#This Row],[Failover: RTA]]=0,dService[[#This Row],[Failover: RPA]]=0),"TBD",dService[[#This Row],[Failover: RTO]]-dService[[#This Row],[Failover: RTA]]))</f>
        <v>24</v>
      </c>
      <c r="Z11" s="124">
        <f>IF(dService[[#This Row],[Application or System]]="","",dService[[#This Row],[Failover: RPO]]-dService[[#This Row],[Failover: RPA]])</f>
        <v>0</v>
      </c>
      <c r="AA11" s="52">
        <v>24</v>
      </c>
      <c r="AB11" s="53">
        <v>0</v>
      </c>
      <c r="AC11" s="53">
        <v>24</v>
      </c>
      <c r="AD11" s="53">
        <v>0</v>
      </c>
      <c r="AE11" s="123">
        <f>IF(dService[[#This Row],[Application or System]]="","",IF(AND(dService[[#This Row],[Failback: RTO]]=0,dService[[#This Row],[Failback: RPO]]=0,dService[[#This Row],[Failback: RTA]]=0,dService[[#This Row],[Failback: RPA]]=0),"TBD",dService[[#This Row],[Failback: RTO]]-dService[[#This Row],[Failback: RTA]]))</f>
        <v>0</v>
      </c>
      <c r="AF11" s="124">
        <f>IF(dService[[#This Row],[Application or System]]="","",IF(AND(dService[[#This Row],[Failback: RTO]]=0,dService[[#This Row],[Failback: RPO]]=0,dService[[#This Row],[Failback: RTA]]=0,dService[[#This Row],[Failback: RPA]]=0),"TBD",dService[[#This Row],[Failback: RPO]]-dService[[#This Row],[Failback: RPA]]))</f>
        <v>0</v>
      </c>
    </row>
    <row r="12" spans="2:35" s="54" customFormat="1" ht="51" x14ac:dyDescent="0.25">
      <c r="B12" s="44">
        <v>7</v>
      </c>
      <c r="C12" s="45" t="s">
        <v>167</v>
      </c>
      <c r="D12" s="45" t="s">
        <v>261</v>
      </c>
      <c r="E12" s="47" t="s">
        <v>262</v>
      </c>
      <c r="F12" s="45" t="s">
        <v>250</v>
      </c>
      <c r="G12" s="45" t="s">
        <v>248</v>
      </c>
      <c r="H12" s="48" t="s">
        <v>248</v>
      </c>
      <c r="I12" s="49">
        <v>2</v>
      </c>
      <c r="J12" s="50">
        <v>2</v>
      </c>
      <c r="K12" s="50">
        <v>2</v>
      </c>
      <c r="L12" s="50"/>
      <c r="M12" s="50">
        <v>2</v>
      </c>
      <c r="N12" s="50">
        <v>3</v>
      </c>
      <c r="O12" s="50">
        <v>2</v>
      </c>
      <c r="P12" s="50">
        <v>0</v>
      </c>
      <c r="Q12" s="51"/>
      <c r="R12" s="121">
        <f>VLOOKUP(dService[[#This Row],[Application or System]],'Hide - Costs Calc'!I$6:J$116,2,FALSE)</f>
        <v>162500</v>
      </c>
      <c r="S12" s="122">
        <f>IF(dService[[#This Row],[Application or System]]="","",SUM(dService[[#This Row],[Impact on Customers]:[Health or Safety Risk]]))</f>
        <v>7</v>
      </c>
      <c r="T12" s="51" t="s">
        <v>90</v>
      </c>
      <c r="U12" s="52">
        <v>24</v>
      </c>
      <c r="V12" s="53">
        <v>4</v>
      </c>
      <c r="W12" s="53">
        <v>24</v>
      </c>
      <c r="X12" s="53">
        <v>24</v>
      </c>
      <c r="Y12" s="123">
        <f>IF(dService[[#This Row],[Application or System]]="","",IF(AND(dService[[#This Row],[Failover: RTO]]=0,dService[[#This Row],[Failover: RPO]]=0,dService[[#This Row],[Failover: RTA]]=0,dService[[#This Row],[Failover: RPA]]=0),"TBD",dService[[#This Row],[Failover: RTO]]-dService[[#This Row],[Failover: RTA]]))</f>
        <v>0</v>
      </c>
      <c r="Z12" s="124">
        <f>IF(dService[[#This Row],[Application or System]]="","",dService[[#This Row],[Failover: RPO]]-dService[[#This Row],[Failover: RPA]])</f>
        <v>-20</v>
      </c>
      <c r="AA12" s="52">
        <v>4</v>
      </c>
      <c r="AB12" s="53">
        <v>0</v>
      </c>
      <c r="AC12" s="53">
        <v>24</v>
      </c>
      <c r="AD12" s="53">
        <v>0</v>
      </c>
      <c r="AE12" s="123">
        <f>IF(dService[[#This Row],[Application or System]]="","",IF(AND(dService[[#This Row],[Failback: RTO]]=0,dService[[#This Row],[Failback: RPO]]=0,dService[[#This Row],[Failback: RTA]]=0,dService[[#This Row],[Failback: RPA]]=0),"TBD",dService[[#This Row],[Failback: RTO]]-dService[[#This Row],[Failback: RTA]]))</f>
        <v>-20</v>
      </c>
      <c r="AF12" s="124">
        <f>IF(dService[[#This Row],[Application or System]]="","",IF(AND(dService[[#This Row],[Failback: RTO]]=0,dService[[#This Row],[Failback: RPO]]=0,dService[[#This Row],[Failback: RTA]]=0,dService[[#This Row],[Failback: RPA]]=0),"TBD",dService[[#This Row],[Failback: RPO]]-dService[[#This Row],[Failback: RPA]]))</f>
        <v>0</v>
      </c>
    </row>
    <row r="13" spans="2:35" s="54" customFormat="1" ht="51" x14ac:dyDescent="0.25">
      <c r="B13" s="44">
        <v>8</v>
      </c>
      <c r="C13" s="45" t="s">
        <v>223</v>
      </c>
      <c r="D13" s="45" t="s">
        <v>263</v>
      </c>
      <c r="E13" s="47" t="s">
        <v>264</v>
      </c>
      <c r="F13" s="45" t="s">
        <v>250</v>
      </c>
      <c r="G13" s="45" t="s">
        <v>257</v>
      </c>
      <c r="H13" s="48" t="s">
        <v>258</v>
      </c>
      <c r="I13" s="49">
        <v>0</v>
      </c>
      <c r="J13" s="50">
        <v>0.5</v>
      </c>
      <c r="K13" s="50">
        <v>0</v>
      </c>
      <c r="L13" s="50"/>
      <c r="M13" s="50">
        <v>0.5</v>
      </c>
      <c r="N13" s="50">
        <v>4</v>
      </c>
      <c r="O13" s="50">
        <v>1</v>
      </c>
      <c r="P13" s="50">
        <v>1</v>
      </c>
      <c r="Q13" s="51"/>
      <c r="R13" s="121">
        <f>VLOOKUP(dService[[#This Row],[Application or System]],'Hide - Costs Calc'!I$6:J$116,2,FALSE)</f>
        <v>2500</v>
      </c>
      <c r="S13" s="122">
        <f>IF(dService[[#This Row],[Application or System]]="","",SUM(dService[[#This Row],[Impact on Customers]:[Health or Safety Risk]]))</f>
        <v>6.5</v>
      </c>
      <c r="T13" s="51" t="s">
        <v>90</v>
      </c>
      <c r="U13" s="52">
        <v>24</v>
      </c>
      <c r="V13" s="53">
        <v>4</v>
      </c>
      <c r="W13" s="53">
        <v>24</v>
      </c>
      <c r="X13" s="53">
        <v>24</v>
      </c>
      <c r="Y13" s="123">
        <f>IF(dService[[#This Row],[Application or System]]="","",IF(AND(dService[[#This Row],[Failover: RTO]]=0,dService[[#This Row],[Failover: RPO]]=0,dService[[#This Row],[Failover: RTA]]=0,dService[[#This Row],[Failover: RPA]]=0),"TBD",dService[[#This Row],[Failover: RTO]]-dService[[#This Row],[Failover: RTA]]))</f>
        <v>0</v>
      </c>
      <c r="Z13" s="124">
        <f>IF(dService[[#This Row],[Application or System]]="","",dService[[#This Row],[Failover: RPO]]-dService[[#This Row],[Failover: RPA]])</f>
        <v>-20</v>
      </c>
      <c r="AA13" s="52">
        <v>4</v>
      </c>
      <c r="AB13" s="53">
        <v>0</v>
      </c>
      <c r="AC13" s="53">
        <v>4</v>
      </c>
      <c r="AD13" s="53">
        <v>0</v>
      </c>
      <c r="AE13" s="123">
        <f>IF(dService[[#This Row],[Application or System]]="","",IF(AND(dService[[#This Row],[Failback: RTO]]=0,dService[[#This Row],[Failback: RPO]]=0,dService[[#This Row],[Failback: RTA]]=0,dService[[#This Row],[Failback: RPA]]=0),"TBD",dService[[#This Row],[Failback: RTO]]-dService[[#This Row],[Failback: RTA]]))</f>
        <v>0</v>
      </c>
      <c r="AF13" s="124">
        <f>IF(dService[[#This Row],[Application or System]]="","",IF(AND(dService[[#This Row],[Failback: RTO]]=0,dService[[#This Row],[Failback: RPO]]=0,dService[[#This Row],[Failback: RTA]]=0,dService[[#This Row],[Failback: RPA]]=0),"TBD",dService[[#This Row],[Failback: RPO]]-dService[[#This Row],[Failback: RPA]]))</f>
        <v>0</v>
      </c>
    </row>
    <row r="14" spans="2:35" s="54" customFormat="1" ht="39.950000000000003" customHeight="1" x14ac:dyDescent="0.25">
      <c r="B14" s="44">
        <v>9</v>
      </c>
      <c r="C14" s="45" t="s">
        <v>224</v>
      </c>
      <c r="D14" s="46" t="s">
        <v>265</v>
      </c>
      <c r="E14" s="47" t="s">
        <v>266</v>
      </c>
      <c r="F14" s="45" t="s">
        <v>250</v>
      </c>
      <c r="G14" s="45" t="s">
        <v>251</v>
      </c>
      <c r="H14" s="48" t="s">
        <v>267</v>
      </c>
      <c r="I14" s="49">
        <v>0</v>
      </c>
      <c r="J14" s="50">
        <v>1</v>
      </c>
      <c r="K14" s="50">
        <v>0</v>
      </c>
      <c r="L14" s="50"/>
      <c r="M14" s="50">
        <v>0.5</v>
      </c>
      <c r="N14" s="50">
        <v>4</v>
      </c>
      <c r="O14" s="50">
        <v>0</v>
      </c>
      <c r="P14" s="50">
        <v>1</v>
      </c>
      <c r="Q14" s="51"/>
      <c r="R14" s="121">
        <f>VLOOKUP(dService[[#This Row],[Application or System]],'Hide - Costs Calc'!I$6:J$116,2,FALSE)</f>
        <v>5000</v>
      </c>
      <c r="S14" s="122">
        <f>IF(dService[[#This Row],[Application or System]]="","",SUM(dService[[#This Row],[Impact on Customers]:[Health or Safety Risk]]))</f>
        <v>5.5</v>
      </c>
      <c r="T14" s="51" t="s">
        <v>90</v>
      </c>
      <c r="U14" s="52">
        <v>24</v>
      </c>
      <c r="V14" s="53">
        <v>4</v>
      </c>
      <c r="W14" s="53">
        <v>24</v>
      </c>
      <c r="X14" s="53">
        <v>24</v>
      </c>
      <c r="Y14" s="123">
        <f>IF(dService[[#This Row],[Application or System]]="","",IF(AND(dService[[#This Row],[Failover: RTO]]=0,dService[[#This Row],[Failover: RPO]]=0,dService[[#This Row],[Failover: RTA]]=0,dService[[#This Row],[Failover: RPA]]=0),"TBD",dService[[#This Row],[Failover: RTO]]-dService[[#This Row],[Failover: RTA]]))</f>
        <v>0</v>
      </c>
      <c r="Z14" s="124">
        <f>IF(dService[[#This Row],[Application or System]]="","",dService[[#This Row],[Failover: RPO]]-dService[[#This Row],[Failover: RPA]])</f>
        <v>-20</v>
      </c>
      <c r="AA14" s="52">
        <v>4</v>
      </c>
      <c r="AB14" s="53">
        <v>0</v>
      </c>
      <c r="AC14" s="53">
        <v>4</v>
      </c>
      <c r="AD14" s="53">
        <v>0</v>
      </c>
      <c r="AE14" s="123">
        <f>IF(dService[[#This Row],[Application or System]]="","",IF(AND(dService[[#This Row],[Failback: RTO]]=0,dService[[#This Row],[Failback: RPO]]=0,dService[[#This Row],[Failback: RTA]]=0,dService[[#This Row],[Failback: RPA]]=0),"TBD",dService[[#This Row],[Failback: RTO]]-dService[[#This Row],[Failback: RTA]]))</f>
        <v>0</v>
      </c>
      <c r="AF14" s="124">
        <f>IF(dService[[#This Row],[Application or System]]="","",IF(AND(dService[[#This Row],[Failback: RTO]]=0,dService[[#This Row],[Failback: RPO]]=0,dService[[#This Row],[Failback: RTA]]=0,dService[[#This Row],[Failback: RPA]]=0),"TBD",dService[[#This Row],[Failback: RPO]]-dService[[#This Row],[Failback: RPA]]))</f>
        <v>0</v>
      </c>
    </row>
    <row r="15" spans="2:35" s="54" customFormat="1" ht="56.25" customHeight="1" x14ac:dyDescent="0.25">
      <c r="B15" s="44">
        <v>10</v>
      </c>
      <c r="C15" s="45" t="s">
        <v>225</v>
      </c>
      <c r="D15" s="46" t="s">
        <v>268</v>
      </c>
      <c r="E15" s="47" t="s">
        <v>269</v>
      </c>
      <c r="F15" s="45" t="s">
        <v>250</v>
      </c>
      <c r="G15" s="45" t="s">
        <v>257</v>
      </c>
      <c r="H15" s="48" t="s">
        <v>258</v>
      </c>
      <c r="I15" s="49">
        <v>0</v>
      </c>
      <c r="J15" s="50">
        <v>1</v>
      </c>
      <c r="K15" s="50">
        <v>0</v>
      </c>
      <c r="L15" s="50"/>
      <c r="M15" s="50">
        <v>0.5</v>
      </c>
      <c r="N15" s="50">
        <v>2</v>
      </c>
      <c r="O15" s="50">
        <v>0</v>
      </c>
      <c r="P15" s="50">
        <v>1</v>
      </c>
      <c r="Q15" s="51"/>
      <c r="R15" s="121">
        <f>VLOOKUP(dService[[#This Row],[Application or System]],'Hide - Costs Calc'!I$6:J$116,2,FALSE)</f>
        <v>5000</v>
      </c>
      <c r="S15" s="122">
        <f>IF(dService[[#This Row],[Application or System]]="","",SUM(dService[[#This Row],[Impact on Customers]:[Health or Safety Risk]]))</f>
        <v>3.5</v>
      </c>
      <c r="T15" s="51" t="s">
        <v>92</v>
      </c>
      <c r="U15" s="52">
        <v>48</v>
      </c>
      <c r="V15" s="53">
        <v>24</v>
      </c>
      <c r="W15" s="53">
        <v>24</v>
      </c>
      <c r="X15" s="53">
        <v>24</v>
      </c>
      <c r="Y15" s="123">
        <f>IF(dService[[#This Row],[Application or System]]="","",IF(AND(dService[[#This Row],[Failover: RTO]]=0,dService[[#This Row],[Failover: RPO]]=0,dService[[#This Row],[Failover: RTA]]=0,dService[[#This Row],[Failover: RPA]]=0),"TBD",dService[[#This Row],[Failover: RTO]]-dService[[#This Row],[Failover: RTA]]))</f>
        <v>24</v>
      </c>
      <c r="Z15" s="124">
        <f>IF(dService[[#This Row],[Application or System]]="","",dService[[#This Row],[Failover: RPO]]-dService[[#This Row],[Failover: RPA]])</f>
        <v>0</v>
      </c>
      <c r="AA15" s="52">
        <v>24</v>
      </c>
      <c r="AB15" s="53">
        <v>0</v>
      </c>
      <c r="AC15" s="53">
        <v>24</v>
      </c>
      <c r="AD15" s="53">
        <v>0</v>
      </c>
      <c r="AE15" s="123">
        <f>IF(dService[[#This Row],[Application or System]]="","",IF(AND(dService[[#This Row],[Failback: RTO]]=0,dService[[#This Row],[Failback: RPO]]=0,dService[[#This Row],[Failback: RTA]]=0,dService[[#This Row],[Failback: RPA]]=0),"TBD",dService[[#This Row],[Failback: RTO]]-dService[[#This Row],[Failback: RTA]]))</f>
        <v>0</v>
      </c>
      <c r="AF15" s="124">
        <f>IF(dService[[#This Row],[Application or System]]="","",IF(AND(dService[[#This Row],[Failback: RTO]]=0,dService[[#This Row],[Failback: RPO]]=0,dService[[#This Row],[Failback: RTA]]=0,dService[[#This Row],[Failback: RPA]]=0),"TBD",dService[[#This Row],[Failback: RPO]]-dService[[#This Row],[Failback: RPA]]))</f>
        <v>0</v>
      </c>
    </row>
    <row r="16" spans="2:35" s="54" customFormat="1" ht="39.950000000000003" customHeight="1" x14ac:dyDescent="0.25">
      <c r="B16" s="44">
        <v>11</v>
      </c>
      <c r="C16" s="45"/>
      <c r="D16" s="46"/>
      <c r="E16" s="47"/>
      <c r="F16" s="45"/>
      <c r="G16" s="45"/>
      <c r="H16" s="48"/>
      <c r="I16" s="49"/>
      <c r="J16" s="50"/>
      <c r="K16" s="50"/>
      <c r="L16" s="50"/>
      <c r="M16" s="50"/>
      <c r="N16" s="50"/>
      <c r="O16" s="50"/>
      <c r="P16" s="50"/>
      <c r="Q16" s="51"/>
      <c r="R16" s="121">
        <f>VLOOKUP(dService[[#This Row],[Application or System]],'Hide - Costs Calc'!I$6:J$116,2,FALSE)</f>
        <v>0</v>
      </c>
      <c r="S16" s="122" t="str">
        <f>IF(dService[[#This Row],[Application or System]]="","",SUM(dService[[#This Row],[Impact on Customers]:[Health or Safety Risk]]))</f>
        <v/>
      </c>
      <c r="T16" s="51"/>
      <c r="U16" s="52"/>
      <c r="V16" s="53"/>
      <c r="W16" s="53"/>
      <c r="X16" s="53"/>
      <c r="Y16" s="123" t="str">
        <f>IF(dService[[#This Row],[Application or System]]="","",IF(AND(dService[[#This Row],[Failover: RTO]]=0,dService[[#This Row],[Failover: RPO]]=0,dService[[#This Row],[Failover: RTA]]=0,dService[[#This Row],[Failover: RPA]]=0),"TBD",dService[[#This Row],[Failover: RTO]]-dService[[#This Row],[Failover: RTA]]))</f>
        <v/>
      </c>
      <c r="Z16" s="124" t="str">
        <f>IF(dService[[#This Row],[Application or System]]="","",dService[[#This Row],[Failover: RPO]]-dService[[#This Row],[Failover: RPA]])</f>
        <v/>
      </c>
      <c r="AA16" s="52"/>
      <c r="AB16" s="53"/>
      <c r="AC16" s="53"/>
      <c r="AD16" s="53"/>
      <c r="AE16" s="123" t="str">
        <f>IF(dService[[#This Row],[Application or System]]="","",IF(AND(dService[[#This Row],[Failback: RTO]]=0,dService[[#This Row],[Failback: RPO]]=0,dService[[#This Row],[Failback: RTA]]=0,dService[[#This Row],[Failback: RPA]]=0),"TBD",dService[[#This Row],[Failback: RTO]]-dService[[#This Row],[Failback: RTA]]))</f>
        <v/>
      </c>
      <c r="AF16" s="124" t="str">
        <f>IF(dService[[#This Row],[Application or System]]="","",IF(AND(dService[[#This Row],[Failback: RTO]]=0,dService[[#This Row],[Failback: RPO]]=0,dService[[#This Row],[Failback: RTA]]=0,dService[[#This Row],[Failback: RPA]]=0),"TBD",dService[[#This Row],[Failback: RPO]]-dService[[#This Row],[Failback: RPA]]))</f>
        <v/>
      </c>
    </row>
    <row r="17" spans="2:32" s="54" customFormat="1" ht="39.950000000000003" customHeight="1" x14ac:dyDescent="0.25">
      <c r="B17" s="44">
        <v>12</v>
      </c>
      <c r="C17" s="45"/>
      <c r="D17" s="46"/>
      <c r="E17" s="47"/>
      <c r="F17" s="45"/>
      <c r="G17" s="45"/>
      <c r="H17" s="48"/>
      <c r="I17" s="49"/>
      <c r="J17" s="50"/>
      <c r="K17" s="50"/>
      <c r="L17" s="50"/>
      <c r="M17" s="50"/>
      <c r="N17" s="50"/>
      <c r="O17" s="50"/>
      <c r="P17" s="50"/>
      <c r="Q17" s="51"/>
      <c r="R17" s="121">
        <f>VLOOKUP(dService[[#This Row],[Application or System]],'Hide - Costs Calc'!I$6:J$116,2,FALSE)</f>
        <v>0</v>
      </c>
      <c r="S17" s="122" t="str">
        <f>IF(dService[[#This Row],[Application or System]]="","",SUM(dService[[#This Row],[Impact on Customers]:[Health or Safety Risk]]))</f>
        <v/>
      </c>
      <c r="T17" s="51"/>
      <c r="U17" s="52"/>
      <c r="V17" s="53"/>
      <c r="W17" s="53"/>
      <c r="X17" s="53"/>
      <c r="Y17" s="123" t="str">
        <f>IF(dService[[#This Row],[Application or System]]="","",IF(AND(dService[[#This Row],[Failover: RTO]]=0,dService[[#This Row],[Failover: RPO]]=0,dService[[#This Row],[Failover: RTA]]=0,dService[[#This Row],[Failover: RPA]]=0),"TBD",dService[[#This Row],[Failover: RTO]]-dService[[#This Row],[Failover: RTA]]))</f>
        <v/>
      </c>
      <c r="Z17" s="124" t="str">
        <f>IF(dService[[#This Row],[Application or System]]="","",dService[[#This Row],[Failover: RPO]]-dService[[#This Row],[Failover: RPA]])</f>
        <v/>
      </c>
      <c r="AA17" s="52"/>
      <c r="AB17" s="53"/>
      <c r="AC17" s="53"/>
      <c r="AD17" s="53"/>
      <c r="AE17" s="123" t="str">
        <f>IF(dService[[#This Row],[Application or System]]="","",IF(AND(dService[[#This Row],[Failback: RTO]]=0,dService[[#This Row],[Failback: RPO]]=0,dService[[#This Row],[Failback: RTA]]=0,dService[[#This Row],[Failback: RPA]]=0),"TBD",dService[[#This Row],[Failback: RTO]]-dService[[#This Row],[Failback: RTA]]))</f>
        <v/>
      </c>
      <c r="AF17" s="124" t="str">
        <f>IF(dService[[#This Row],[Application or System]]="","",IF(AND(dService[[#This Row],[Failback: RTO]]=0,dService[[#This Row],[Failback: RPO]]=0,dService[[#This Row],[Failback: RTA]]=0,dService[[#This Row],[Failback: RPA]]=0),"TBD",dService[[#This Row],[Failback: RPO]]-dService[[#This Row],[Failback: RPA]]))</f>
        <v/>
      </c>
    </row>
    <row r="18" spans="2:32" s="54" customFormat="1" ht="39.950000000000003" customHeight="1" x14ac:dyDescent="0.25">
      <c r="B18" s="44">
        <v>13</v>
      </c>
      <c r="C18" s="45"/>
      <c r="D18" s="46"/>
      <c r="E18" s="47"/>
      <c r="F18" s="45"/>
      <c r="G18" s="45"/>
      <c r="H18" s="48"/>
      <c r="I18" s="49"/>
      <c r="J18" s="50"/>
      <c r="K18" s="50"/>
      <c r="L18" s="50"/>
      <c r="M18" s="50"/>
      <c r="N18" s="50"/>
      <c r="O18" s="50"/>
      <c r="P18" s="50"/>
      <c r="Q18" s="51"/>
      <c r="R18" s="121">
        <f>VLOOKUP(dService[[#This Row],[Application or System]],'Hide - Costs Calc'!I$6:J$116,2,FALSE)</f>
        <v>0</v>
      </c>
      <c r="S18" s="122" t="str">
        <f>IF(dService[[#This Row],[Application or System]]="","",SUM(dService[[#This Row],[Impact on Customers]:[Health or Safety Risk]]))</f>
        <v/>
      </c>
      <c r="T18" s="51"/>
      <c r="U18" s="52"/>
      <c r="V18" s="53"/>
      <c r="W18" s="53"/>
      <c r="X18" s="53"/>
      <c r="Y18" s="123" t="str">
        <f>IF(dService[[#This Row],[Application or System]]="","",IF(AND(dService[[#This Row],[Failover: RTO]]=0,dService[[#This Row],[Failover: RPO]]=0,dService[[#This Row],[Failover: RTA]]=0,dService[[#This Row],[Failover: RPA]]=0),"TBD",dService[[#This Row],[Failover: RTO]]-dService[[#This Row],[Failover: RTA]]))</f>
        <v/>
      </c>
      <c r="Z18" s="124" t="str">
        <f>IF(dService[[#This Row],[Application or System]]="","",dService[[#This Row],[Failover: RPO]]-dService[[#This Row],[Failover: RPA]])</f>
        <v/>
      </c>
      <c r="AA18" s="52"/>
      <c r="AB18" s="53"/>
      <c r="AC18" s="53"/>
      <c r="AD18" s="53"/>
      <c r="AE18" s="123" t="str">
        <f>IF(dService[[#This Row],[Application or System]]="","",IF(AND(dService[[#This Row],[Failback: RTO]]=0,dService[[#This Row],[Failback: RPO]]=0,dService[[#This Row],[Failback: RTA]]=0,dService[[#This Row],[Failback: RPA]]=0),"TBD",dService[[#This Row],[Failback: RTO]]-dService[[#This Row],[Failback: RTA]]))</f>
        <v/>
      </c>
      <c r="AF18" s="124" t="str">
        <f>IF(dService[[#This Row],[Application or System]]="","",IF(AND(dService[[#This Row],[Failback: RTO]]=0,dService[[#This Row],[Failback: RPO]]=0,dService[[#This Row],[Failback: RTA]]=0,dService[[#This Row],[Failback: RPA]]=0),"TBD",dService[[#This Row],[Failback: RPO]]-dService[[#This Row],[Failback: RPA]]))</f>
        <v/>
      </c>
    </row>
    <row r="19" spans="2:32" s="54" customFormat="1" ht="39.950000000000003" customHeight="1" x14ac:dyDescent="0.25">
      <c r="B19" s="44">
        <v>14</v>
      </c>
      <c r="C19" s="45"/>
      <c r="D19" s="46"/>
      <c r="E19" s="47"/>
      <c r="F19" s="45"/>
      <c r="G19" s="45"/>
      <c r="H19" s="48"/>
      <c r="I19" s="49"/>
      <c r="J19" s="50"/>
      <c r="K19" s="50"/>
      <c r="L19" s="50"/>
      <c r="M19" s="50"/>
      <c r="N19" s="50"/>
      <c r="O19" s="50"/>
      <c r="P19" s="50"/>
      <c r="Q19" s="51"/>
      <c r="R19" s="121">
        <f>VLOOKUP(dService[[#This Row],[Application or System]],'Hide - Costs Calc'!I$6:J$116,2,FALSE)</f>
        <v>0</v>
      </c>
      <c r="S19" s="122" t="str">
        <f>IF(dService[[#This Row],[Application or System]]="","",SUM(dService[[#This Row],[Impact on Customers]:[Health or Safety Risk]]))</f>
        <v/>
      </c>
      <c r="T19" s="51"/>
      <c r="U19" s="52"/>
      <c r="V19" s="53"/>
      <c r="W19" s="53"/>
      <c r="X19" s="53"/>
      <c r="Y19" s="123" t="str">
        <f>IF(dService[[#This Row],[Application or System]]="","",IF(AND(dService[[#This Row],[Failover: RTO]]=0,dService[[#This Row],[Failover: RPO]]=0,dService[[#This Row],[Failover: RTA]]=0,dService[[#This Row],[Failover: RPA]]=0),"TBD",dService[[#This Row],[Failover: RTO]]-dService[[#This Row],[Failover: RTA]]))</f>
        <v/>
      </c>
      <c r="Z19" s="124" t="str">
        <f>IF(dService[[#This Row],[Application or System]]="","",dService[[#This Row],[Failover: RPO]]-dService[[#This Row],[Failover: RPA]])</f>
        <v/>
      </c>
      <c r="AA19" s="52"/>
      <c r="AB19" s="53"/>
      <c r="AC19" s="53"/>
      <c r="AD19" s="53"/>
      <c r="AE19" s="123" t="str">
        <f>IF(dService[[#This Row],[Application or System]]="","",IF(AND(dService[[#This Row],[Failback: RTO]]=0,dService[[#This Row],[Failback: RPO]]=0,dService[[#This Row],[Failback: RTA]]=0,dService[[#This Row],[Failback: RPA]]=0),"TBD",dService[[#This Row],[Failback: RTO]]-dService[[#This Row],[Failback: RTA]]))</f>
        <v/>
      </c>
      <c r="AF19" s="124" t="str">
        <f>IF(dService[[#This Row],[Application or System]]="","",IF(AND(dService[[#This Row],[Failback: RTO]]=0,dService[[#This Row],[Failback: RPO]]=0,dService[[#This Row],[Failback: RTA]]=0,dService[[#This Row],[Failback: RPA]]=0),"TBD",dService[[#This Row],[Failback: RPO]]-dService[[#This Row],[Failback: RPA]]))</f>
        <v/>
      </c>
    </row>
    <row r="20" spans="2:32" s="54" customFormat="1" ht="39.950000000000003" customHeight="1" x14ac:dyDescent="0.25">
      <c r="B20" s="44">
        <v>15</v>
      </c>
      <c r="C20" s="45"/>
      <c r="D20" s="46"/>
      <c r="E20" s="47"/>
      <c r="F20" s="45"/>
      <c r="G20" s="45"/>
      <c r="H20" s="48"/>
      <c r="I20" s="49"/>
      <c r="J20" s="50"/>
      <c r="K20" s="50"/>
      <c r="L20" s="50"/>
      <c r="M20" s="50"/>
      <c r="N20" s="50"/>
      <c r="O20" s="50"/>
      <c r="P20" s="50"/>
      <c r="Q20" s="51"/>
      <c r="R20" s="121">
        <f>VLOOKUP(dService[[#This Row],[Application or System]],'Hide - Costs Calc'!I$6:J$116,2,FALSE)</f>
        <v>0</v>
      </c>
      <c r="S20" s="122" t="str">
        <f>IF(dService[[#This Row],[Application or System]]="","",SUM(dService[[#This Row],[Impact on Customers]:[Health or Safety Risk]]))</f>
        <v/>
      </c>
      <c r="T20" s="51"/>
      <c r="U20" s="52"/>
      <c r="V20" s="53"/>
      <c r="W20" s="53"/>
      <c r="X20" s="53"/>
      <c r="Y20" s="123" t="str">
        <f>IF(dService[[#This Row],[Application or System]]="","",IF(AND(dService[[#This Row],[Failover: RTO]]=0,dService[[#This Row],[Failover: RPO]]=0,dService[[#This Row],[Failover: RTA]]=0,dService[[#This Row],[Failover: RPA]]=0),"TBD",dService[[#This Row],[Failover: RTO]]-dService[[#This Row],[Failover: RTA]]))</f>
        <v/>
      </c>
      <c r="Z20" s="124" t="str">
        <f>IF(dService[[#This Row],[Application or System]]="","",dService[[#This Row],[Failover: RPO]]-dService[[#This Row],[Failover: RPA]])</f>
        <v/>
      </c>
      <c r="AA20" s="52"/>
      <c r="AB20" s="53"/>
      <c r="AC20" s="53"/>
      <c r="AD20" s="53"/>
      <c r="AE20" s="123" t="str">
        <f>IF(dService[[#This Row],[Application or System]]="","",IF(AND(dService[[#This Row],[Failback: RTO]]=0,dService[[#This Row],[Failback: RPO]]=0,dService[[#This Row],[Failback: RTA]]=0,dService[[#This Row],[Failback: RPA]]=0),"TBD",dService[[#This Row],[Failback: RTO]]-dService[[#This Row],[Failback: RTA]]))</f>
        <v/>
      </c>
      <c r="AF20" s="124" t="str">
        <f>IF(dService[[#This Row],[Application or System]]="","",IF(AND(dService[[#This Row],[Failback: RTO]]=0,dService[[#This Row],[Failback: RPO]]=0,dService[[#This Row],[Failback: RTA]]=0,dService[[#This Row],[Failback: RPA]]=0),"TBD",dService[[#This Row],[Failback: RPO]]-dService[[#This Row],[Failback: RPA]]))</f>
        <v/>
      </c>
    </row>
    <row r="21" spans="2:32" s="54" customFormat="1" ht="39.950000000000003" customHeight="1" x14ac:dyDescent="0.25">
      <c r="B21" s="44">
        <v>16</v>
      </c>
      <c r="C21" s="45"/>
      <c r="D21" s="46"/>
      <c r="E21" s="47"/>
      <c r="F21" s="45"/>
      <c r="G21" s="45"/>
      <c r="H21" s="48"/>
      <c r="I21" s="49"/>
      <c r="J21" s="50"/>
      <c r="K21" s="50"/>
      <c r="L21" s="50"/>
      <c r="M21" s="50"/>
      <c r="N21" s="50"/>
      <c r="O21" s="50"/>
      <c r="P21" s="50"/>
      <c r="Q21" s="51"/>
      <c r="R21" s="121">
        <f>VLOOKUP(dService[[#This Row],[Application or System]],'Hide - Costs Calc'!I$6:J$116,2,FALSE)</f>
        <v>0</v>
      </c>
      <c r="S21" s="122" t="str">
        <f>IF(dService[[#This Row],[Application or System]]="","",SUM(dService[[#This Row],[Impact on Customers]:[Health or Safety Risk]]))</f>
        <v/>
      </c>
      <c r="T21" s="51"/>
      <c r="U21" s="52"/>
      <c r="V21" s="53"/>
      <c r="W21" s="53"/>
      <c r="X21" s="53"/>
      <c r="Y21" s="123" t="str">
        <f>IF(dService[[#This Row],[Application or System]]="","",IF(AND(dService[[#This Row],[Failover: RTO]]=0,dService[[#This Row],[Failover: RPO]]=0,dService[[#This Row],[Failover: RTA]]=0,dService[[#This Row],[Failover: RPA]]=0),"TBD",dService[[#This Row],[Failover: RTO]]-dService[[#This Row],[Failover: RTA]]))</f>
        <v/>
      </c>
      <c r="Z21" s="124" t="str">
        <f>IF(dService[[#This Row],[Application or System]]="","",dService[[#This Row],[Failover: RPO]]-dService[[#This Row],[Failover: RPA]])</f>
        <v/>
      </c>
      <c r="AA21" s="52"/>
      <c r="AB21" s="53"/>
      <c r="AC21" s="53"/>
      <c r="AD21" s="53"/>
      <c r="AE21" s="123" t="str">
        <f>IF(dService[[#This Row],[Application or System]]="","",IF(AND(dService[[#This Row],[Failback: RTO]]=0,dService[[#This Row],[Failback: RPO]]=0,dService[[#This Row],[Failback: RTA]]=0,dService[[#This Row],[Failback: RPA]]=0),"TBD",dService[[#This Row],[Failback: RTO]]-dService[[#This Row],[Failback: RTA]]))</f>
        <v/>
      </c>
      <c r="AF21" s="124" t="str">
        <f>IF(dService[[#This Row],[Application or System]]="","",IF(AND(dService[[#This Row],[Failback: RTO]]=0,dService[[#This Row],[Failback: RPO]]=0,dService[[#This Row],[Failback: RTA]]=0,dService[[#This Row],[Failback: RPA]]=0),"TBD",dService[[#This Row],[Failback: RPO]]-dService[[#This Row],[Failback: RPA]]))</f>
        <v/>
      </c>
    </row>
    <row r="22" spans="2:32" s="54" customFormat="1" ht="39.950000000000003" customHeight="1" x14ac:dyDescent="0.25">
      <c r="B22" s="44">
        <v>17</v>
      </c>
      <c r="C22" s="45"/>
      <c r="D22" s="46"/>
      <c r="E22" s="47"/>
      <c r="F22" s="45"/>
      <c r="G22" s="45"/>
      <c r="H22" s="48"/>
      <c r="I22" s="49"/>
      <c r="J22" s="50"/>
      <c r="K22" s="50"/>
      <c r="L22" s="50"/>
      <c r="M22" s="50"/>
      <c r="N22" s="50"/>
      <c r="O22" s="50"/>
      <c r="P22" s="50"/>
      <c r="Q22" s="51"/>
      <c r="R22" s="121">
        <f>VLOOKUP(dService[[#This Row],[Application or System]],'Hide - Costs Calc'!I$6:J$116,2,FALSE)</f>
        <v>0</v>
      </c>
      <c r="S22" s="122" t="str">
        <f>IF(dService[[#This Row],[Application or System]]="","",SUM(dService[[#This Row],[Impact on Customers]:[Health or Safety Risk]]))</f>
        <v/>
      </c>
      <c r="T22" s="51"/>
      <c r="U22" s="52"/>
      <c r="V22" s="53"/>
      <c r="W22" s="53"/>
      <c r="X22" s="53"/>
      <c r="Y22" s="123" t="str">
        <f>IF(dService[[#This Row],[Application or System]]="","",IF(AND(dService[[#This Row],[Failover: RTO]]=0,dService[[#This Row],[Failover: RPO]]=0,dService[[#This Row],[Failover: RTA]]=0,dService[[#This Row],[Failover: RPA]]=0),"TBD",dService[[#This Row],[Failover: RTO]]-dService[[#This Row],[Failover: RTA]]))</f>
        <v/>
      </c>
      <c r="Z22" s="124" t="str">
        <f>IF(dService[[#This Row],[Application or System]]="","",dService[[#This Row],[Failover: RPO]]-dService[[#This Row],[Failover: RPA]])</f>
        <v/>
      </c>
      <c r="AA22" s="52"/>
      <c r="AB22" s="53"/>
      <c r="AC22" s="53"/>
      <c r="AD22" s="53"/>
      <c r="AE22" s="123" t="str">
        <f>IF(dService[[#This Row],[Application or System]]="","",IF(AND(dService[[#This Row],[Failback: RTO]]=0,dService[[#This Row],[Failback: RPO]]=0,dService[[#This Row],[Failback: RTA]]=0,dService[[#This Row],[Failback: RPA]]=0),"TBD",dService[[#This Row],[Failback: RTO]]-dService[[#This Row],[Failback: RTA]]))</f>
        <v/>
      </c>
      <c r="AF22" s="124" t="str">
        <f>IF(dService[[#This Row],[Application or System]]="","",IF(AND(dService[[#This Row],[Failback: RTO]]=0,dService[[#This Row],[Failback: RPO]]=0,dService[[#This Row],[Failback: RTA]]=0,dService[[#This Row],[Failback: RPA]]=0),"TBD",dService[[#This Row],[Failback: RPO]]-dService[[#This Row],[Failback: RPA]]))</f>
        <v/>
      </c>
    </row>
    <row r="23" spans="2:32" s="54" customFormat="1" ht="39.950000000000003" customHeight="1" x14ac:dyDescent="0.25">
      <c r="B23" s="44">
        <v>18</v>
      </c>
      <c r="C23" s="45"/>
      <c r="D23" s="46"/>
      <c r="E23" s="47"/>
      <c r="F23" s="45"/>
      <c r="G23" s="45"/>
      <c r="H23" s="48"/>
      <c r="I23" s="49"/>
      <c r="J23" s="50"/>
      <c r="K23" s="50"/>
      <c r="L23" s="50"/>
      <c r="M23" s="50"/>
      <c r="N23" s="50"/>
      <c r="O23" s="50"/>
      <c r="P23" s="50"/>
      <c r="Q23" s="51"/>
      <c r="R23" s="121">
        <f>VLOOKUP(dService[[#This Row],[Application or System]],'Hide - Costs Calc'!I$6:J$116,2,FALSE)</f>
        <v>0</v>
      </c>
      <c r="S23" s="122" t="str">
        <f>IF(dService[[#This Row],[Application or System]]="","",SUM(dService[[#This Row],[Impact on Customers]:[Health or Safety Risk]]))</f>
        <v/>
      </c>
      <c r="T23" s="51"/>
      <c r="U23" s="52"/>
      <c r="V23" s="53"/>
      <c r="W23" s="53"/>
      <c r="X23" s="53"/>
      <c r="Y23" s="123" t="str">
        <f>IF(dService[[#This Row],[Application or System]]="","",IF(AND(dService[[#This Row],[Failover: RTO]]=0,dService[[#This Row],[Failover: RPO]]=0,dService[[#This Row],[Failover: RTA]]=0,dService[[#This Row],[Failover: RPA]]=0),"TBD",dService[[#This Row],[Failover: RTO]]-dService[[#This Row],[Failover: RTA]]))</f>
        <v/>
      </c>
      <c r="Z23" s="124" t="str">
        <f>IF(dService[[#This Row],[Application or System]]="","",dService[[#This Row],[Failover: RPO]]-dService[[#This Row],[Failover: RPA]])</f>
        <v/>
      </c>
      <c r="AA23" s="52"/>
      <c r="AB23" s="53"/>
      <c r="AC23" s="53"/>
      <c r="AD23" s="53"/>
      <c r="AE23" s="123" t="str">
        <f>IF(dService[[#This Row],[Application or System]]="","",IF(AND(dService[[#This Row],[Failback: RTO]]=0,dService[[#This Row],[Failback: RPO]]=0,dService[[#This Row],[Failback: RTA]]=0,dService[[#This Row],[Failback: RPA]]=0),"TBD",dService[[#This Row],[Failback: RTO]]-dService[[#This Row],[Failback: RTA]]))</f>
        <v/>
      </c>
      <c r="AF23" s="124" t="str">
        <f>IF(dService[[#This Row],[Application or System]]="","",IF(AND(dService[[#This Row],[Failback: RTO]]=0,dService[[#This Row],[Failback: RPO]]=0,dService[[#This Row],[Failback: RTA]]=0,dService[[#This Row],[Failback: RPA]]=0),"TBD",dService[[#This Row],[Failback: RPO]]-dService[[#This Row],[Failback: RPA]]))</f>
        <v/>
      </c>
    </row>
    <row r="24" spans="2:32" s="54" customFormat="1" ht="39.950000000000003" customHeight="1" x14ac:dyDescent="0.25">
      <c r="B24" s="44">
        <v>19</v>
      </c>
      <c r="C24" s="45"/>
      <c r="D24" s="46"/>
      <c r="E24" s="47"/>
      <c r="F24" s="45"/>
      <c r="G24" s="45"/>
      <c r="H24" s="48"/>
      <c r="I24" s="49"/>
      <c r="J24" s="50"/>
      <c r="K24" s="50"/>
      <c r="L24" s="50"/>
      <c r="M24" s="50"/>
      <c r="N24" s="50"/>
      <c r="O24" s="50"/>
      <c r="P24" s="50"/>
      <c r="Q24" s="51"/>
      <c r="R24" s="121">
        <f>VLOOKUP(dService[[#This Row],[Application or System]],'Hide - Costs Calc'!I$6:J$116,2,FALSE)</f>
        <v>0</v>
      </c>
      <c r="S24" s="122" t="str">
        <f>IF(dService[[#This Row],[Application or System]]="","",SUM(dService[[#This Row],[Impact on Customers]:[Health or Safety Risk]]))</f>
        <v/>
      </c>
      <c r="T24" s="51"/>
      <c r="U24" s="52"/>
      <c r="V24" s="53"/>
      <c r="W24" s="53"/>
      <c r="X24" s="53"/>
      <c r="Y24" s="123" t="str">
        <f>IF(dService[[#This Row],[Application or System]]="","",IF(AND(dService[[#This Row],[Failover: RTO]]=0,dService[[#This Row],[Failover: RPO]]=0,dService[[#This Row],[Failover: RTA]]=0,dService[[#This Row],[Failover: RPA]]=0),"TBD",dService[[#This Row],[Failover: RTO]]-dService[[#This Row],[Failover: RTA]]))</f>
        <v/>
      </c>
      <c r="Z24" s="124" t="str">
        <f>IF(dService[[#This Row],[Application or System]]="","",dService[[#This Row],[Failover: RPO]]-dService[[#This Row],[Failover: RPA]])</f>
        <v/>
      </c>
      <c r="AA24" s="52"/>
      <c r="AB24" s="53"/>
      <c r="AC24" s="53"/>
      <c r="AD24" s="53"/>
      <c r="AE24" s="123" t="str">
        <f>IF(dService[[#This Row],[Application or System]]="","",IF(AND(dService[[#This Row],[Failback: RTO]]=0,dService[[#This Row],[Failback: RPO]]=0,dService[[#This Row],[Failback: RTA]]=0,dService[[#This Row],[Failback: RPA]]=0),"TBD",dService[[#This Row],[Failback: RTO]]-dService[[#This Row],[Failback: RTA]]))</f>
        <v/>
      </c>
      <c r="AF24" s="124" t="str">
        <f>IF(dService[[#This Row],[Application or System]]="","",IF(AND(dService[[#This Row],[Failback: RTO]]=0,dService[[#This Row],[Failback: RPO]]=0,dService[[#This Row],[Failback: RTA]]=0,dService[[#This Row],[Failback: RPA]]=0),"TBD",dService[[#This Row],[Failback: RPO]]-dService[[#This Row],[Failback: RPA]]))</f>
        <v/>
      </c>
    </row>
    <row r="25" spans="2:32" s="54" customFormat="1" ht="39.950000000000003" customHeight="1" x14ac:dyDescent="0.25">
      <c r="B25" s="44">
        <v>20</v>
      </c>
      <c r="C25" s="45"/>
      <c r="D25" s="46"/>
      <c r="E25" s="47"/>
      <c r="F25" s="45"/>
      <c r="G25" s="45"/>
      <c r="H25" s="48"/>
      <c r="I25" s="49"/>
      <c r="J25" s="50"/>
      <c r="K25" s="50"/>
      <c r="L25" s="50"/>
      <c r="M25" s="50"/>
      <c r="N25" s="50"/>
      <c r="O25" s="50"/>
      <c r="P25" s="50"/>
      <c r="Q25" s="51"/>
      <c r="R25" s="121">
        <f>VLOOKUP(dService[[#This Row],[Application or System]],'Hide - Costs Calc'!I$6:J$116,2,FALSE)</f>
        <v>0</v>
      </c>
      <c r="S25" s="122" t="str">
        <f>IF(dService[[#This Row],[Application or System]]="","",SUM(dService[[#This Row],[Impact on Customers]:[Health or Safety Risk]]))</f>
        <v/>
      </c>
      <c r="T25" s="51"/>
      <c r="U25" s="52"/>
      <c r="V25" s="53"/>
      <c r="W25" s="53"/>
      <c r="X25" s="53"/>
      <c r="Y25" s="123" t="str">
        <f>IF(dService[[#This Row],[Application or System]]="","",IF(AND(dService[[#This Row],[Failover: RTO]]=0,dService[[#This Row],[Failover: RPO]]=0,dService[[#This Row],[Failover: RTA]]=0,dService[[#This Row],[Failover: RPA]]=0),"TBD",dService[[#This Row],[Failover: RTO]]-dService[[#This Row],[Failover: RTA]]))</f>
        <v/>
      </c>
      <c r="Z25" s="124" t="str">
        <f>IF(dService[[#This Row],[Application or System]]="","",dService[[#This Row],[Failover: RPO]]-dService[[#This Row],[Failover: RPA]])</f>
        <v/>
      </c>
      <c r="AA25" s="52"/>
      <c r="AB25" s="53"/>
      <c r="AC25" s="53"/>
      <c r="AD25" s="53"/>
      <c r="AE25" s="123" t="str">
        <f>IF(dService[[#This Row],[Application or System]]="","",IF(AND(dService[[#This Row],[Failback: RTO]]=0,dService[[#This Row],[Failback: RPO]]=0,dService[[#This Row],[Failback: RTA]]=0,dService[[#This Row],[Failback: RPA]]=0),"TBD",dService[[#This Row],[Failback: RTO]]-dService[[#This Row],[Failback: RTA]]))</f>
        <v/>
      </c>
      <c r="AF25" s="124" t="str">
        <f>IF(dService[[#This Row],[Application or System]]="","",IF(AND(dService[[#This Row],[Failback: RTO]]=0,dService[[#This Row],[Failback: RPO]]=0,dService[[#This Row],[Failback: RTA]]=0,dService[[#This Row],[Failback: RPA]]=0),"TBD",dService[[#This Row],[Failback: RPO]]-dService[[#This Row],[Failback: RPA]]))</f>
        <v/>
      </c>
    </row>
    <row r="26" spans="2:32" s="54" customFormat="1" ht="39.950000000000003" customHeight="1" x14ac:dyDescent="0.25">
      <c r="B26" s="44">
        <v>21</v>
      </c>
      <c r="C26" s="45"/>
      <c r="D26" s="46"/>
      <c r="E26" s="47"/>
      <c r="F26" s="45"/>
      <c r="G26" s="45"/>
      <c r="H26" s="48"/>
      <c r="I26" s="49"/>
      <c r="J26" s="50"/>
      <c r="K26" s="50"/>
      <c r="L26" s="50"/>
      <c r="M26" s="50"/>
      <c r="N26" s="50"/>
      <c r="O26" s="50"/>
      <c r="P26" s="50"/>
      <c r="Q26" s="51"/>
      <c r="R26" s="121">
        <f>VLOOKUP(dService[[#This Row],[Application or System]],'Hide - Costs Calc'!I$6:J$116,2,FALSE)</f>
        <v>0</v>
      </c>
      <c r="S26" s="122" t="str">
        <f>IF(dService[[#This Row],[Application or System]]="","",SUM(dService[[#This Row],[Impact on Customers]:[Health or Safety Risk]]))</f>
        <v/>
      </c>
      <c r="T26" s="51"/>
      <c r="U26" s="52"/>
      <c r="V26" s="53"/>
      <c r="W26" s="53"/>
      <c r="X26" s="53"/>
      <c r="Y26" s="123" t="str">
        <f>IF(dService[[#This Row],[Application or System]]="","",IF(AND(dService[[#This Row],[Failover: RTO]]=0,dService[[#This Row],[Failover: RPO]]=0,dService[[#This Row],[Failover: RTA]]=0,dService[[#This Row],[Failover: RPA]]=0),"TBD",dService[[#This Row],[Failover: RTO]]-dService[[#This Row],[Failover: RTA]]))</f>
        <v/>
      </c>
      <c r="Z26" s="124" t="str">
        <f>IF(dService[[#This Row],[Application or System]]="","",dService[[#This Row],[Failover: RPO]]-dService[[#This Row],[Failover: RPA]])</f>
        <v/>
      </c>
      <c r="AA26" s="52"/>
      <c r="AB26" s="53"/>
      <c r="AC26" s="53"/>
      <c r="AD26" s="53"/>
      <c r="AE26" s="123" t="str">
        <f>IF(dService[[#This Row],[Application or System]]="","",IF(AND(dService[[#This Row],[Failback: RTO]]=0,dService[[#This Row],[Failback: RPO]]=0,dService[[#This Row],[Failback: RTA]]=0,dService[[#This Row],[Failback: RPA]]=0),"TBD",dService[[#This Row],[Failback: RTO]]-dService[[#This Row],[Failback: RTA]]))</f>
        <v/>
      </c>
      <c r="AF26" s="124" t="str">
        <f>IF(dService[[#This Row],[Application or System]]="","",IF(AND(dService[[#This Row],[Failback: RTO]]=0,dService[[#This Row],[Failback: RPO]]=0,dService[[#This Row],[Failback: RTA]]=0,dService[[#This Row],[Failback: RPA]]=0),"TBD",dService[[#This Row],[Failback: RPO]]-dService[[#This Row],[Failback: RPA]]))</f>
        <v/>
      </c>
    </row>
    <row r="27" spans="2:32" s="54" customFormat="1" ht="39.950000000000003" customHeight="1" x14ac:dyDescent="0.25">
      <c r="B27" s="44">
        <v>22</v>
      </c>
      <c r="C27" s="45"/>
      <c r="D27" s="46"/>
      <c r="E27" s="47"/>
      <c r="F27" s="45"/>
      <c r="G27" s="45"/>
      <c r="H27" s="48"/>
      <c r="I27" s="49"/>
      <c r="J27" s="50"/>
      <c r="K27" s="50"/>
      <c r="L27" s="50"/>
      <c r="M27" s="50"/>
      <c r="N27" s="50"/>
      <c r="O27" s="50"/>
      <c r="P27" s="50"/>
      <c r="Q27" s="51"/>
      <c r="R27" s="121">
        <f>VLOOKUP(dService[[#This Row],[Application or System]],'Hide - Costs Calc'!I$6:J$116,2,FALSE)</f>
        <v>0</v>
      </c>
      <c r="S27" s="122" t="str">
        <f>IF(dService[[#This Row],[Application or System]]="","",SUM(dService[[#This Row],[Impact on Customers]:[Health or Safety Risk]]))</f>
        <v/>
      </c>
      <c r="T27" s="51"/>
      <c r="U27" s="52"/>
      <c r="V27" s="53"/>
      <c r="W27" s="53"/>
      <c r="X27" s="53"/>
      <c r="Y27" s="123" t="str">
        <f>IF(dService[[#This Row],[Application or System]]="","",IF(AND(dService[[#This Row],[Failover: RTO]]=0,dService[[#This Row],[Failover: RPO]]=0,dService[[#This Row],[Failover: RTA]]=0,dService[[#This Row],[Failover: RPA]]=0),"TBD",dService[[#This Row],[Failover: RTO]]-dService[[#This Row],[Failover: RTA]]))</f>
        <v/>
      </c>
      <c r="Z27" s="124" t="str">
        <f>IF(dService[[#This Row],[Application or System]]="","",dService[[#This Row],[Failover: RPO]]-dService[[#This Row],[Failover: RPA]])</f>
        <v/>
      </c>
      <c r="AA27" s="52"/>
      <c r="AB27" s="53"/>
      <c r="AC27" s="53"/>
      <c r="AD27" s="53"/>
      <c r="AE27" s="123" t="str">
        <f>IF(dService[[#This Row],[Application or System]]="","",IF(AND(dService[[#This Row],[Failback: RTO]]=0,dService[[#This Row],[Failback: RPO]]=0,dService[[#This Row],[Failback: RTA]]=0,dService[[#This Row],[Failback: RPA]]=0),"TBD",dService[[#This Row],[Failback: RTO]]-dService[[#This Row],[Failback: RTA]]))</f>
        <v/>
      </c>
      <c r="AF27" s="124" t="str">
        <f>IF(dService[[#This Row],[Application or System]]="","",IF(AND(dService[[#This Row],[Failback: RTO]]=0,dService[[#This Row],[Failback: RPO]]=0,dService[[#This Row],[Failback: RTA]]=0,dService[[#This Row],[Failback: RPA]]=0),"TBD",dService[[#This Row],[Failback: RPO]]-dService[[#This Row],[Failback: RPA]]))</f>
        <v/>
      </c>
    </row>
    <row r="28" spans="2:32" s="54" customFormat="1" ht="39.950000000000003" customHeight="1" x14ac:dyDescent="0.25">
      <c r="B28" s="44">
        <v>23</v>
      </c>
      <c r="C28" s="45"/>
      <c r="D28" s="46"/>
      <c r="E28" s="47"/>
      <c r="F28" s="45"/>
      <c r="G28" s="45"/>
      <c r="H28" s="48"/>
      <c r="I28" s="49"/>
      <c r="J28" s="50"/>
      <c r="K28" s="50"/>
      <c r="L28" s="50"/>
      <c r="M28" s="50"/>
      <c r="N28" s="50"/>
      <c r="O28" s="50"/>
      <c r="P28" s="50"/>
      <c r="Q28" s="51"/>
      <c r="R28" s="121">
        <f>VLOOKUP(dService[[#This Row],[Application or System]],'Hide - Costs Calc'!I$6:J$116,2,FALSE)</f>
        <v>0</v>
      </c>
      <c r="S28" s="122" t="str">
        <f>IF(dService[[#This Row],[Application or System]]="","",SUM(dService[[#This Row],[Impact on Customers]:[Health or Safety Risk]]))</f>
        <v/>
      </c>
      <c r="T28" s="51"/>
      <c r="U28" s="52"/>
      <c r="V28" s="53"/>
      <c r="W28" s="53"/>
      <c r="X28" s="53"/>
      <c r="Y28" s="123" t="str">
        <f>IF(dService[[#This Row],[Application or System]]="","",IF(AND(dService[[#This Row],[Failover: RTO]]=0,dService[[#This Row],[Failover: RPO]]=0,dService[[#This Row],[Failover: RTA]]=0,dService[[#This Row],[Failover: RPA]]=0),"TBD",dService[[#This Row],[Failover: RTO]]-dService[[#This Row],[Failover: RTA]]))</f>
        <v/>
      </c>
      <c r="Z28" s="124" t="str">
        <f>IF(dService[[#This Row],[Application or System]]="","",dService[[#This Row],[Failover: RPO]]-dService[[#This Row],[Failover: RPA]])</f>
        <v/>
      </c>
      <c r="AA28" s="52"/>
      <c r="AB28" s="53"/>
      <c r="AC28" s="53"/>
      <c r="AD28" s="53"/>
      <c r="AE28" s="123" t="str">
        <f>IF(dService[[#This Row],[Application or System]]="","",IF(AND(dService[[#This Row],[Failback: RTO]]=0,dService[[#This Row],[Failback: RPO]]=0,dService[[#This Row],[Failback: RTA]]=0,dService[[#This Row],[Failback: RPA]]=0),"TBD",dService[[#This Row],[Failback: RTO]]-dService[[#This Row],[Failback: RTA]]))</f>
        <v/>
      </c>
      <c r="AF28" s="124" t="str">
        <f>IF(dService[[#This Row],[Application or System]]="","",IF(AND(dService[[#This Row],[Failback: RTO]]=0,dService[[#This Row],[Failback: RPO]]=0,dService[[#This Row],[Failback: RTA]]=0,dService[[#This Row],[Failback: RPA]]=0),"TBD",dService[[#This Row],[Failback: RPO]]-dService[[#This Row],[Failback: RPA]]))</f>
        <v/>
      </c>
    </row>
    <row r="29" spans="2:32" s="54" customFormat="1" ht="39.950000000000003" customHeight="1" x14ac:dyDescent="0.25">
      <c r="B29" s="55">
        <v>24</v>
      </c>
      <c r="C29" s="56"/>
      <c r="D29" s="46"/>
      <c r="E29" s="57"/>
      <c r="F29" s="56"/>
      <c r="G29" s="56"/>
      <c r="H29" s="58"/>
      <c r="I29" s="49"/>
      <c r="J29" s="50"/>
      <c r="K29" s="50"/>
      <c r="L29" s="50"/>
      <c r="M29" s="50"/>
      <c r="N29" s="50"/>
      <c r="O29" s="50"/>
      <c r="P29" s="50"/>
      <c r="Q29" s="51"/>
      <c r="R29" s="121">
        <f>VLOOKUP(dService[[#This Row],[Application or System]],'Hide - Costs Calc'!I$6:J$116,2,FALSE)</f>
        <v>0</v>
      </c>
      <c r="S29" s="122" t="str">
        <f>IF(dService[[#This Row],[Application or System]]="","",SUM(dService[[#This Row],[Impact on Customers]:[Health or Safety Risk]]))</f>
        <v/>
      </c>
      <c r="T29" s="51"/>
      <c r="U29" s="52"/>
      <c r="V29" s="53"/>
      <c r="W29" s="53"/>
      <c r="X29" s="53"/>
      <c r="Y29" s="123" t="str">
        <f>IF(dService[[#This Row],[Application or System]]="","",IF(AND(dService[[#This Row],[Failover: RTO]]=0,dService[[#This Row],[Failover: RPO]]=0,dService[[#This Row],[Failover: RTA]]=0,dService[[#This Row],[Failover: RPA]]=0),"TBD",dService[[#This Row],[Failover: RTO]]-dService[[#This Row],[Failover: RTA]]))</f>
        <v/>
      </c>
      <c r="Z29" s="124" t="str">
        <f>IF(dService[[#This Row],[Application or System]]="","",dService[[#This Row],[Failover: RPO]]-dService[[#This Row],[Failover: RPA]])</f>
        <v/>
      </c>
      <c r="AA29" s="52"/>
      <c r="AB29" s="53"/>
      <c r="AC29" s="53"/>
      <c r="AD29" s="53"/>
      <c r="AE29" s="123" t="str">
        <f>IF(dService[[#This Row],[Application or System]]="","",IF(AND(dService[[#This Row],[Failback: RTO]]=0,dService[[#This Row],[Failback: RPO]]=0,dService[[#This Row],[Failback: RTA]]=0,dService[[#This Row],[Failback: RPA]]=0),"TBD",dService[[#This Row],[Failback: RTO]]-dService[[#This Row],[Failback: RTA]]))</f>
        <v/>
      </c>
      <c r="AF29" s="124" t="str">
        <f>IF(dService[[#This Row],[Application or System]]="","",IF(AND(dService[[#This Row],[Failback: RTO]]=0,dService[[#This Row],[Failback: RPO]]=0,dService[[#This Row],[Failback: RTA]]=0,dService[[#This Row],[Failback: RPA]]=0),"TBD",dService[[#This Row],[Failback: RPO]]-dService[[#This Row],[Failback: RPA]]))</f>
        <v/>
      </c>
    </row>
    <row r="30" spans="2:32" s="54" customFormat="1" ht="39.950000000000003" customHeight="1" x14ac:dyDescent="0.25">
      <c r="B30" s="55">
        <v>25</v>
      </c>
      <c r="C30" s="56"/>
      <c r="D30" s="46"/>
      <c r="E30" s="57"/>
      <c r="F30" s="56"/>
      <c r="G30" s="56"/>
      <c r="H30" s="58"/>
      <c r="I30" s="49"/>
      <c r="J30" s="50"/>
      <c r="K30" s="50"/>
      <c r="L30" s="50"/>
      <c r="M30" s="50"/>
      <c r="N30" s="50"/>
      <c r="O30" s="50"/>
      <c r="P30" s="50"/>
      <c r="Q30" s="51"/>
      <c r="R30" s="121">
        <f>VLOOKUP(dService[[#This Row],[Application or System]],'Hide - Costs Calc'!I$6:J$116,2,FALSE)</f>
        <v>0</v>
      </c>
      <c r="S30" s="122" t="str">
        <f>IF(dService[[#This Row],[Application or System]]="","",SUM(dService[[#This Row],[Impact on Customers]:[Health or Safety Risk]]))</f>
        <v/>
      </c>
      <c r="T30" s="51"/>
      <c r="U30" s="52"/>
      <c r="V30" s="53"/>
      <c r="W30" s="53"/>
      <c r="X30" s="53"/>
      <c r="Y30" s="123" t="str">
        <f>IF(dService[[#This Row],[Application or System]]="","",IF(AND(dService[[#This Row],[Failover: RTO]]=0,dService[[#This Row],[Failover: RPO]]=0,dService[[#This Row],[Failover: RTA]]=0,dService[[#This Row],[Failover: RPA]]=0),"TBD",dService[[#This Row],[Failover: RTO]]-dService[[#This Row],[Failover: RTA]]))</f>
        <v/>
      </c>
      <c r="Z30" s="124" t="str">
        <f>IF(dService[[#This Row],[Application or System]]="","",dService[[#This Row],[Failover: RPO]]-dService[[#This Row],[Failover: RPA]])</f>
        <v/>
      </c>
      <c r="AA30" s="52"/>
      <c r="AB30" s="53"/>
      <c r="AC30" s="53"/>
      <c r="AD30" s="53"/>
      <c r="AE30" s="123" t="str">
        <f>IF(dService[[#This Row],[Application or System]]="","",IF(AND(dService[[#This Row],[Failback: RTO]]=0,dService[[#This Row],[Failback: RPO]]=0,dService[[#This Row],[Failback: RTA]]=0,dService[[#This Row],[Failback: RPA]]=0),"TBD",dService[[#This Row],[Failback: RTO]]-dService[[#This Row],[Failback: RTA]]))</f>
        <v/>
      </c>
      <c r="AF30" s="124" t="str">
        <f>IF(dService[[#This Row],[Application or System]]="","",IF(AND(dService[[#This Row],[Failback: RTO]]=0,dService[[#This Row],[Failback: RPO]]=0,dService[[#This Row],[Failback: RTA]]=0,dService[[#This Row],[Failback: RPA]]=0),"TBD",dService[[#This Row],[Failback: RPO]]-dService[[#This Row],[Failback: RPA]]))</f>
        <v/>
      </c>
    </row>
    <row r="31" spans="2:32" s="54" customFormat="1" ht="39.950000000000003" customHeight="1" x14ac:dyDescent="0.25">
      <c r="B31" s="55">
        <v>26</v>
      </c>
      <c r="C31" s="56"/>
      <c r="D31" s="46"/>
      <c r="E31" s="57"/>
      <c r="F31" s="56"/>
      <c r="G31" s="56"/>
      <c r="H31" s="58"/>
      <c r="I31" s="49"/>
      <c r="J31" s="50"/>
      <c r="K31" s="50"/>
      <c r="L31" s="50"/>
      <c r="M31" s="50"/>
      <c r="N31" s="50"/>
      <c r="O31" s="50"/>
      <c r="P31" s="50"/>
      <c r="Q31" s="51"/>
      <c r="R31" s="121">
        <f>VLOOKUP(dService[[#This Row],[Application or System]],'Hide - Costs Calc'!I$6:J$116,2,FALSE)</f>
        <v>0</v>
      </c>
      <c r="S31" s="122" t="str">
        <f>IF(dService[[#This Row],[Application or System]]="","",SUM(dService[[#This Row],[Impact on Customers]:[Health or Safety Risk]]))</f>
        <v/>
      </c>
      <c r="T31" s="51"/>
      <c r="U31" s="52"/>
      <c r="V31" s="53"/>
      <c r="W31" s="53"/>
      <c r="X31" s="53"/>
      <c r="Y31" s="123" t="str">
        <f>IF(dService[[#This Row],[Application or System]]="","",IF(AND(dService[[#This Row],[Failover: RTO]]=0,dService[[#This Row],[Failover: RPO]]=0,dService[[#This Row],[Failover: RTA]]=0,dService[[#This Row],[Failover: RPA]]=0),"TBD",dService[[#This Row],[Failover: RTO]]-dService[[#This Row],[Failover: RTA]]))</f>
        <v/>
      </c>
      <c r="Z31" s="124" t="str">
        <f>IF(dService[[#This Row],[Application or System]]="","",dService[[#This Row],[Failover: RPO]]-dService[[#This Row],[Failover: RPA]])</f>
        <v/>
      </c>
      <c r="AA31" s="52"/>
      <c r="AB31" s="53"/>
      <c r="AC31" s="53"/>
      <c r="AD31" s="53"/>
      <c r="AE31" s="123" t="str">
        <f>IF(dService[[#This Row],[Application or System]]="","",IF(AND(dService[[#This Row],[Failback: RTO]]=0,dService[[#This Row],[Failback: RPO]]=0,dService[[#This Row],[Failback: RTA]]=0,dService[[#This Row],[Failback: RPA]]=0),"TBD",dService[[#This Row],[Failback: RTO]]-dService[[#This Row],[Failback: RTA]]))</f>
        <v/>
      </c>
      <c r="AF31" s="124" t="str">
        <f>IF(dService[[#This Row],[Application or System]]="","",IF(AND(dService[[#This Row],[Failback: RTO]]=0,dService[[#This Row],[Failback: RPO]]=0,dService[[#This Row],[Failback: RTA]]=0,dService[[#This Row],[Failback: RPA]]=0),"TBD",dService[[#This Row],[Failback: RPO]]-dService[[#This Row],[Failback: RPA]]))</f>
        <v/>
      </c>
    </row>
    <row r="32" spans="2:32" s="54" customFormat="1" ht="39.950000000000003" customHeight="1" x14ac:dyDescent="0.25">
      <c r="B32" s="55">
        <v>27</v>
      </c>
      <c r="C32" s="56"/>
      <c r="D32" s="46"/>
      <c r="E32" s="57"/>
      <c r="F32" s="56"/>
      <c r="G32" s="56"/>
      <c r="H32" s="58"/>
      <c r="I32" s="49"/>
      <c r="J32" s="50"/>
      <c r="K32" s="50"/>
      <c r="L32" s="50"/>
      <c r="M32" s="50"/>
      <c r="N32" s="50"/>
      <c r="O32" s="50"/>
      <c r="P32" s="50"/>
      <c r="Q32" s="51"/>
      <c r="R32" s="121">
        <f>VLOOKUP(dService[[#This Row],[Application or System]],'Hide - Costs Calc'!I$6:J$116,2,FALSE)</f>
        <v>0</v>
      </c>
      <c r="S32" s="122" t="str">
        <f>IF(dService[[#This Row],[Application or System]]="","",SUM(dService[[#This Row],[Impact on Customers]:[Health or Safety Risk]]))</f>
        <v/>
      </c>
      <c r="T32" s="51"/>
      <c r="U32" s="52"/>
      <c r="V32" s="53"/>
      <c r="W32" s="53"/>
      <c r="X32" s="53"/>
      <c r="Y32" s="123" t="str">
        <f>IF(dService[[#This Row],[Application or System]]="","",IF(AND(dService[[#This Row],[Failover: RTO]]=0,dService[[#This Row],[Failover: RPO]]=0,dService[[#This Row],[Failover: RTA]]=0,dService[[#This Row],[Failover: RPA]]=0),"TBD",dService[[#This Row],[Failover: RTO]]-dService[[#This Row],[Failover: RTA]]))</f>
        <v/>
      </c>
      <c r="Z32" s="124" t="str">
        <f>IF(dService[[#This Row],[Application or System]]="","",dService[[#This Row],[Failover: RPO]]-dService[[#This Row],[Failover: RPA]])</f>
        <v/>
      </c>
      <c r="AA32" s="52"/>
      <c r="AB32" s="53"/>
      <c r="AC32" s="53"/>
      <c r="AD32" s="53"/>
      <c r="AE32" s="123" t="str">
        <f>IF(dService[[#This Row],[Application or System]]="","",IF(AND(dService[[#This Row],[Failback: RTO]]=0,dService[[#This Row],[Failback: RPO]]=0,dService[[#This Row],[Failback: RTA]]=0,dService[[#This Row],[Failback: RPA]]=0),"TBD",dService[[#This Row],[Failback: RTO]]-dService[[#This Row],[Failback: RTA]]))</f>
        <v/>
      </c>
      <c r="AF32" s="124" t="str">
        <f>IF(dService[[#This Row],[Application or System]]="","",IF(AND(dService[[#This Row],[Failback: RTO]]=0,dService[[#This Row],[Failback: RPO]]=0,dService[[#This Row],[Failback: RTA]]=0,dService[[#This Row],[Failback: RPA]]=0),"TBD",dService[[#This Row],[Failback: RPO]]-dService[[#This Row],[Failback: RPA]]))</f>
        <v/>
      </c>
    </row>
    <row r="33" spans="2:35" s="54" customFormat="1" ht="39.950000000000003" customHeight="1" x14ac:dyDescent="0.25">
      <c r="B33" s="55">
        <v>28</v>
      </c>
      <c r="C33" s="56"/>
      <c r="D33" s="46"/>
      <c r="E33" s="57"/>
      <c r="F33" s="56"/>
      <c r="G33" s="56"/>
      <c r="H33" s="58"/>
      <c r="I33" s="49"/>
      <c r="J33" s="50"/>
      <c r="K33" s="50"/>
      <c r="L33" s="50"/>
      <c r="M33" s="50"/>
      <c r="N33" s="50"/>
      <c r="O33" s="50"/>
      <c r="P33" s="50"/>
      <c r="Q33" s="51"/>
      <c r="R33" s="121">
        <f>VLOOKUP(dService[[#This Row],[Application or System]],'Hide - Costs Calc'!I$6:J$116,2,FALSE)</f>
        <v>0</v>
      </c>
      <c r="S33" s="122" t="str">
        <f>IF(dService[[#This Row],[Application or System]]="","",SUM(dService[[#This Row],[Impact on Customers]:[Health or Safety Risk]]))</f>
        <v/>
      </c>
      <c r="T33" s="51"/>
      <c r="U33" s="52"/>
      <c r="V33" s="53"/>
      <c r="W33" s="53"/>
      <c r="X33" s="53"/>
      <c r="Y33" s="123" t="str">
        <f>IF(dService[[#This Row],[Application or System]]="","",IF(AND(dService[[#This Row],[Failover: RTO]]=0,dService[[#This Row],[Failover: RPO]]=0,dService[[#This Row],[Failover: RTA]]=0,dService[[#This Row],[Failover: RPA]]=0),"TBD",dService[[#This Row],[Failover: RTO]]-dService[[#This Row],[Failover: RTA]]))</f>
        <v/>
      </c>
      <c r="Z33" s="124" t="str">
        <f>IF(dService[[#This Row],[Application or System]]="","",dService[[#This Row],[Failover: RPO]]-dService[[#This Row],[Failover: RPA]])</f>
        <v/>
      </c>
      <c r="AA33" s="52"/>
      <c r="AB33" s="53"/>
      <c r="AC33" s="53"/>
      <c r="AD33" s="53"/>
      <c r="AE33" s="123" t="str">
        <f>IF(dService[[#This Row],[Application or System]]="","",IF(AND(dService[[#This Row],[Failback: RTO]]=0,dService[[#This Row],[Failback: RPO]]=0,dService[[#This Row],[Failback: RTA]]=0,dService[[#This Row],[Failback: RPA]]=0),"TBD",dService[[#This Row],[Failback: RTO]]-dService[[#This Row],[Failback: RTA]]))</f>
        <v/>
      </c>
      <c r="AF33" s="124" t="str">
        <f>IF(dService[[#This Row],[Application or System]]="","",IF(AND(dService[[#This Row],[Failback: RTO]]=0,dService[[#This Row],[Failback: RPO]]=0,dService[[#This Row],[Failback: RTA]]=0,dService[[#This Row],[Failback: RPA]]=0),"TBD",dService[[#This Row],[Failback: RPO]]-dService[[#This Row],[Failback: RPA]]))</f>
        <v/>
      </c>
    </row>
    <row r="34" spans="2:35" s="54" customFormat="1" ht="39.950000000000003" customHeight="1" x14ac:dyDescent="0.25">
      <c r="B34" s="55">
        <v>29</v>
      </c>
      <c r="C34" s="56"/>
      <c r="D34" s="46"/>
      <c r="E34" s="57"/>
      <c r="F34" s="56"/>
      <c r="G34" s="56"/>
      <c r="H34" s="58"/>
      <c r="I34" s="49"/>
      <c r="J34" s="50"/>
      <c r="K34" s="50"/>
      <c r="L34" s="50"/>
      <c r="M34" s="50"/>
      <c r="N34" s="50"/>
      <c r="O34" s="50"/>
      <c r="P34" s="50"/>
      <c r="Q34" s="51"/>
      <c r="R34" s="121">
        <f>VLOOKUP(dService[[#This Row],[Application or System]],'Hide - Costs Calc'!I$6:J$116,2,FALSE)</f>
        <v>0</v>
      </c>
      <c r="S34" s="122" t="str">
        <f>IF(dService[[#This Row],[Application or System]]="","",SUM(dService[[#This Row],[Impact on Customers]:[Health or Safety Risk]]))</f>
        <v/>
      </c>
      <c r="T34" s="51"/>
      <c r="U34" s="52"/>
      <c r="V34" s="53"/>
      <c r="W34" s="53"/>
      <c r="X34" s="53"/>
      <c r="Y34" s="123" t="str">
        <f>IF(dService[[#This Row],[Application or System]]="","",IF(AND(dService[[#This Row],[Failover: RTO]]=0,dService[[#This Row],[Failover: RPO]]=0,dService[[#This Row],[Failover: RTA]]=0,dService[[#This Row],[Failover: RPA]]=0),"TBD",dService[[#This Row],[Failover: RTO]]-dService[[#This Row],[Failover: RTA]]))</f>
        <v/>
      </c>
      <c r="Z34" s="124" t="str">
        <f>IF(dService[[#This Row],[Application or System]]="","",dService[[#This Row],[Failover: RPO]]-dService[[#This Row],[Failover: RPA]])</f>
        <v/>
      </c>
      <c r="AA34" s="52"/>
      <c r="AB34" s="53"/>
      <c r="AC34" s="53"/>
      <c r="AD34" s="53"/>
      <c r="AE34" s="123" t="str">
        <f>IF(dService[[#This Row],[Application or System]]="","",IF(AND(dService[[#This Row],[Failback: RTO]]=0,dService[[#This Row],[Failback: RPO]]=0,dService[[#This Row],[Failback: RTA]]=0,dService[[#This Row],[Failback: RPA]]=0),"TBD",dService[[#This Row],[Failback: RTO]]-dService[[#This Row],[Failback: RTA]]))</f>
        <v/>
      </c>
      <c r="AF34" s="124" t="str">
        <f>IF(dService[[#This Row],[Application or System]]="","",IF(AND(dService[[#This Row],[Failback: RTO]]=0,dService[[#This Row],[Failback: RPO]]=0,dService[[#This Row],[Failback: RTA]]=0,dService[[#This Row],[Failback: RPA]]=0),"TBD",dService[[#This Row],[Failback: RPO]]-dService[[#This Row],[Failback: RPA]]))</f>
        <v/>
      </c>
    </row>
    <row r="35" spans="2:35" s="54" customFormat="1" ht="39.950000000000003" customHeight="1" x14ac:dyDescent="0.25">
      <c r="B35" s="55">
        <v>30</v>
      </c>
      <c r="C35" s="56"/>
      <c r="D35" s="46"/>
      <c r="E35" s="57"/>
      <c r="F35" s="56"/>
      <c r="G35" s="56"/>
      <c r="H35" s="58"/>
      <c r="I35" s="49"/>
      <c r="J35" s="50"/>
      <c r="K35" s="50"/>
      <c r="L35" s="50"/>
      <c r="M35" s="50"/>
      <c r="N35" s="50"/>
      <c r="O35" s="50"/>
      <c r="P35" s="50"/>
      <c r="Q35" s="51"/>
      <c r="R35" s="121">
        <f>VLOOKUP(dService[[#This Row],[Application or System]],'Hide - Costs Calc'!I$6:J$116,2,FALSE)</f>
        <v>0</v>
      </c>
      <c r="S35" s="122" t="str">
        <f>IF(dService[[#This Row],[Application or System]]="","",SUM(dService[[#This Row],[Impact on Customers]:[Health or Safety Risk]]))</f>
        <v/>
      </c>
      <c r="T35" s="51"/>
      <c r="U35" s="52"/>
      <c r="V35" s="53"/>
      <c r="W35" s="53"/>
      <c r="X35" s="53"/>
      <c r="Y35" s="123" t="str">
        <f>IF(dService[[#This Row],[Application or System]]="","",IF(AND(dService[[#This Row],[Failover: RTO]]=0,dService[[#This Row],[Failover: RPO]]=0,dService[[#This Row],[Failover: RTA]]=0,dService[[#This Row],[Failover: RPA]]=0),"TBD",dService[[#This Row],[Failover: RTO]]-dService[[#This Row],[Failover: RTA]]))</f>
        <v/>
      </c>
      <c r="Z35" s="124" t="str">
        <f>IF(dService[[#This Row],[Application or System]]="","",dService[[#This Row],[Failover: RPO]]-dService[[#This Row],[Failover: RPA]])</f>
        <v/>
      </c>
      <c r="AA35" s="52"/>
      <c r="AB35" s="53"/>
      <c r="AC35" s="53"/>
      <c r="AD35" s="53"/>
      <c r="AE35" s="123" t="str">
        <f>IF(dService[[#This Row],[Application or System]]="","",IF(AND(dService[[#This Row],[Failback: RTO]]=0,dService[[#This Row],[Failback: RPO]]=0,dService[[#This Row],[Failback: RTA]]=0,dService[[#This Row],[Failback: RPA]]=0),"TBD",dService[[#This Row],[Failback: RTO]]-dService[[#This Row],[Failback: RTA]]))</f>
        <v/>
      </c>
      <c r="AF35" s="124" t="str">
        <f>IF(dService[[#This Row],[Application or System]]="","",IF(AND(dService[[#This Row],[Failback: RTO]]=0,dService[[#This Row],[Failback: RPO]]=0,dService[[#This Row],[Failback: RTA]]=0,dService[[#This Row],[Failback: RPA]]=0),"TBD",dService[[#This Row],[Failback: RPO]]-dService[[#This Row],[Failback: RPA]]))</f>
        <v/>
      </c>
    </row>
    <row r="36" spans="2:35" ht="39.75" customHeight="1" x14ac:dyDescent="0.2">
      <c r="B36" s="55">
        <v>31</v>
      </c>
      <c r="C36" s="56"/>
      <c r="D36" s="46"/>
      <c r="E36" s="57"/>
      <c r="F36" s="56"/>
      <c r="G36" s="56"/>
      <c r="H36" s="58"/>
      <c r="I36" s="49"/>
      <c r="J36" s="50"/>
      <c r="K36" s="50"/>
      <c r="L36" s="50"/>
      <c r="M36" s="50"/>
      <c r="N36" s="50"/>
      <c r="O36" s="50"/>
      <c r="P36" s="50"/>
      <c r="Q36" s="51"/>
      <c r="R36" s="121">
        <f>VLOOKUP(dService[[#This Row],[Application or System]],'Hide - Costs Calc'!I$6:J$116,2,FALSE)</f>
        <v>0</v>
      </c>
      <c r="S36" s="122" t="str">
        <f>IF(dService[[#This Row],[Application or System]]="","",SUM(dService[[#This Row],[Impact on Customers]:[Health or Safety Risk]]))</f>
        <v/>
      </c>
      <c r="T36" s="51"/>
      <c r="U36" s="52"/>
      <c r="V36" s="53"/>
      <c r="W36" s="53"/>
      <c r="X36" s="53"/>
      <c r="Y36" s="123" t="str">
        <f>IF(dService[[#This Row],[Application or System]]="","",IF(AND(dService[[#This Row],[Failover: RTO]]=0,dService[[#This Row],[Failover: RPO]]=0,dService[[#This Row],[Failover: RTA]]=0,dService[[#This Row],[Failover: RPA]]=0),"TBD",dService[[#This Row],[Failover: RTO]]-dService[[#This Row],[Failover: RTA]]))</f>
        <v/>
      </c>
      <c r="Z36" s="124" t="str">
        <f>IF(dService[[#This Row],[Application or System]]="","",dService[[#This Row],[Failover: RPO]]-dService[[#This Row],[Failover: RPA]])</f>
        <v/>
      </c>
      <c r="AA36" s="52"/>
      <c r="AB36" s="53"/>
      <c r="AC36" s="53"/>
      <c r="AD36" s="53"/>
      <c r="AE36" s="123" t="str">
        <f>IF(dService[[#This Row],[Application or System]]="","",IF(AND(dService[[#This Row],[Failback: RTO]]=0,dService[[#This Row],[Failback: RPO]]=0,dService[[#This Row],[Failback: RTA]]=0,dService[[#This Row],[Failback: RPA]]=0),"TBD",dService[[#This Row],[Failback: RTO]]-dService[[#This Row],[Failback: RTA]]))</f>
        <v/>
      </c>
      <c r="AF36" s="124" t="str">
        <f>IF(dService[[#This Row],[Application or System]]="","",IF(AND(dService[[#This Row],[Failback: RTO]]=0,dService[[#This Row],[Failback: RPO]]=0,dService[[#This Row],[Failback: RTA]]=0,dService[[#This Row],[Failback: RPA]]=0),"TBD",dService[[#This Row],[Failback: RPO]]-dService[[#This Row],[Failback: RPA]]))</f>
        <v/>
      </c>
      <c r="AG36" s="42"/>
      <c r="AH36" s="42"/>
      <c r="AI36" s="42"/>
    </row>
    <row r="37" spans="2:35" ht="39.75" customHeight="1" x14ac:dyDescent="0.2">
      <c r="B37" s="55">
        <v>32</v>
      </c>
      <c r="C37" s="56"/>
      <c r="D37" s="46"/>
      <c r="E37" s="57"/>
      <c r="F37" s="56"/>
      <c r="G37" s="56"/>
      <c r="H37" s="58"/>
      <c r="I37" s="49"/>
      <c r="J37" s="50"/>
      <c r="K37" s="50"/>
      <c r="L37" s="50"/>
      <c r="M37" s="50"/>
      <c r="N37" s="50"/>
      <c r="O37" s="50"/>
      <c r="P37" s="50"/>
      <c r="Q37" s="51"/>
      <c r="R37" s="121">
        <f>VLOOKUP(dService[[#This Row],[Application or System]],'Hide - Costs Calc'!I$6:J$116,2,FALSE)</f>
        <v>0</v>
      </c>
      <c r="S37" s="122" t="str">
        <f>IF(dService[[#This Row],[Application or System]]="","",SUM(dService[[#This Row],[Impact on Customers]:[Health or Safety Risk]]))</f>
        <v/>
      </c>
      <c r="T37" s="51"/>
      <c r="U37" s="52"/>
      <c r="V37" s="53"/>
      <c r="W37" s="53"/>
      <c r="X37" s="53"/>
      <c r="Y37" s="123" t="str">
        <f>IF(dService[[#This Row],[Application or System]]="","",IF(AND(dService[[#This Row],[Failover: RTO]]=0,dService[[#This Row],[Failover: RPO]]=0,dService[[#This Row],[Failover: RTA]]=0,dService[[#This Row],[Failover: RPA]]=0),"TBD",dService[[#This Row],[Failover: RTO]]-dService[[#This Row],[Failover: RTA]]))</f>
        <v/>
      </c>
      <c r="Z37" s="124" t="str">
        <f>IF(dService[[#This Row],[Application or System]]="","",dService[[#This Row],[Failover: RPO]]-dService[[#This Row],[Failover: RPA]])</f>
        <v/>
      </c>
      <c r="AA37" s="52"/>
      <c r="AB37" s="53"/>
      <c r="AC37" s="53"/>
      <c r="AD37" s="53"/>
      <c r="AE37" s="123" t="str">
        <f>IF(dService[[#This Row],[Application or System]]="","",IF(AND(dService[[#This Row],[Failback: RTO]]=0,dService[[#This Row],[Failback: RPO]]=0,dService[[#This Row],[Failback: RTA]]=0,dService[[#This Row],[Failback: RPA]]=0),"TBD",dService[[#This Row],[Failback: RTO]]-dService[[#This Row],[Failback: RTA]]))</f>
        <v/>
      </c>
      <c r="AF37" s="124" t="str">
        <f>IF(dService[[#This Row],[Application or System]]="","",IF(AND(dService[[#This Row],[Failback: RTO]]=0,dService[[#This Row],[Failback: RPO]]=0,dService[[#This Row],[Failback: RTA]]=0,dService[[#This Row],[Failback: RPA]]=0),"TBD",dService[[#This Row],[Failback: RPO]]-dService[[#This Row],[Failback: RPA]]))</f>
        <v/>
      </c>
      <c r="AG37" s="42"/>
      <c r="AH37" s="42"/>
      <c r="AI37" s="42"/>
    </row>
    <row r="38" spans="2:35" ht="39.75" customHeight="1" x14ac:dyDescent="0.2">
      <c r="B38" s="55">
        <v>33</v>
      </c>
      <c r="C38" s="56"/>
      <c r="D38" s="46"/>
      <c r="E38" s="57"/>
      <c r="F38" s="56"/>
      <c r="G38" s="56"/>
      <c r="H38" s="58"/>
      <c r="I38" s="49"/>
      <c r="J38" s="50"/>
      <c r="K38" s="50"/>
      <c r="L38" s="50"/>
      <c r="M38" s="50"/>
      <c r="N38" s="50"/>
      <c r="O38" s="50"/>
      <c r="P38" s="50"/>
      <c r="Q38" s="51"/>
      <c r="R38" s="121">
        <f>VLOOKUP(dService[[#This Row],[Application or System]],'Hide - Costs Calc'!I$6:J$116,2,FALSE)</f>
        <v>0</v>
      </c>
      <c r="S38" s="122" t="str">
        <f>IF(dService[[#This Row],[Application or System]]="","",SUM(dService[[#This Row],[Impact on Customers]:[Health or Safety Risk]]))</f>
        <v/>
      </c>
      <c r="T38" s="51"/>
      <c r="U38" s="52"/>
      <c r="V38" s="53"/>
      <c r="W38" s="53"/>
      <c r="X38" s="53"/>
      <c r="Y38" s="123" t="str">
        <f>IF(dService[[#This Row],[Application or System]]="","",IF(AND(dService[[#This Row],[Failover: RTO]]=0,dService[[#This Row],[Failover: RPO]]=0,dService[[#This Row],[Failover: RTA]]=0,dService[[#This Row],[Failover: RPA]]=0),"TBD",dService[[#This Row],[Failover: RTO]]-dService[[#This Row],[Failover: RTA]]))</f>
        <v/>
      </c>
      <c r="Z38" s="124" t="str">
        <f>IF(dService[[#This Row],[Application or System]]="","",dService[[#This Row],[Failover: RPO]]-dService[[#This Row],[Failover: RPA]])</f>
        <v/>
      </c>
      <c r="AA38" s="52"/>
      <c r="AB38" s="53"/>
      <c r="AC38" s="53"/>
      <c r="AD38" s="53"/>
      <c r="AE38" s="123" t="str">
        <f>IF(dService[[#This Row],[Application or System]]="","",IF(AND(dService[[#This Row],[Failback: RTO]]=0,dService[[#This Row],[Failback: RPO]]=0,dService[[#This Row],[Failback: RTA]]=0,dService[[#This Row],[Failback: RPA]]=0),"TBD",dService[[#This Row],[Failback: RTO]]-dService[[#This Row],[Failback: RTA]]))</f>
        <v/>
      </c>
      <c r="AF38" s="124" t="str">
        <f>IF(dService[[#This Row],[Application or System]]="","",IF(AND(dService[[#This Row],[Failback: RTO]]=0,dService[[#This Row],[Failback: RPO]]=0,dService[[#This Row],[Failback: RTA]]=0,dService[[#This Row],[Failback: RPA]]=0),"TBD",dService[[#This Row],[Failback: RPO]]-dService[[#This Row],[Failback: RPA]]))</f>
        <v/>
      </c>
      <c r="AG38" s="42"/>
      <c r="AH38" s="42"/>
      <c r="AI38" s="42"/>
    </row>
    <row r="39" spans="2:35" ht="39.75" customHeight="1" x14ac:dyDescent="0.2">
      <c r="B39" s="55">
        <v>34</v>
      </c>
      <c r="C39" s="56"/>
      <c r="D39" s="46"/>
      <c r="E39" s="57"/>
      <c r="F39" s="56"/>
      <c r="G39" s="56"/>
      <c r="H39" s="58"/>
      <c r="I39" s="49"/>
      <c r="J39" s="50"/>
      <c r="K39" s="50"/>
      <c r="L39" s="50"/>
      <c r="M39" s="50"/>
      <c r="N39" s="50"/>
      <c r="O39" s="50"/>
      <c r="P39" s="50"/>
      <c r="Q39" s="51"/>
      <c r="R39" s="121">
        <f>VLOOKUP(dService[[#This Row],[Application or System]],'Hide - Costs Calc'!I$6:J$116,2,FALSE)</f>
        <v>0</v>
      </c>
      <c r="S39" s="122" t="str">
        <f>IF(dService[[#This Row],[Application or System]]="","",SUM(dService[[#This Row],[Impact on Customers]:[Health or Safety Risk]]))</f>
        <v/>
      </c>
      <c r="T39" s="51"/>
      <c r="U39" s="52"/>
      <c r="V39" s="53"/>
      <c r="W39" s="53"/>
      <c r="X39" s="53"/>
      <c r="Y39" s="123" t="str">
        <f>IF(dService[[#This Row],[Application or System]]="","",IF(AND(dService[[#This Row],[Failover: RTO]]=0,dService[[#This Row],[Failover: RPO]]=0,dService[[#This Row],[Failover: RTA]]=0,dService[[#This Row],[Failover: RPA]]=0),"TBD",dService[[#This Row],[Failover: RTO]]-dService[[#This Row],[Failover: RTA]]))</f>
        <v/>
      </c>
      <c r="Z39" s="124" t="str">
        <f>IF(dService[[#This Row],[Application or System]]="","",dService[[#This Row],[Failover: RPO]]-dService[[#This Row],[Failover: RPA]])</f>
        <v/>
      </c>
      <c r="AA39" s="52"/>
      <c r="AB39" s="53"/>
      <c r="AC39" s="53"/>
      <c r="AD39" s="53"/>
      <c r="AE39" s="123" t="str">
        <f>IF(dService[[#This Row],[Application or System]]="","",IF(AND(dService[[#This Row],[Failback: RTO]]=0,dService[[#This Row],[Failback: RPO]]=0,dService[[#This Row],[Failback: RTA]]=0,dService[[#This Row],[Failback: RPA]]=0),"TBD",dService[[#This Row],[Failback: RTO]]-dService[[#This Row],[Failback: RTA]]))</f>
        <v/>
      </c>
      <c r="AF39" s="124" t="str">
        <f>IF(dService[[#This Row],[Application or System]]="","",IF(AND(dService[[#This Row],[Failback: RTO]]=0,dService[[#This Row],[Failback: RPO]]=0,dService[[#This Row],[Failback: RTA]]=0,dService[[#This Row],[Failback: RPA]]=0),"TBD",dService[[#This Row],[Failback: RPO]]-dService[[#This Row],[Failback: RPA]]))</f>
        <v/>
      </c>
      <c r="AG39" s="42"/>
      <c r="AH39" s="42"/>
      <c r="AI39" s="42"/>
    </row>
    <row r="40" spans="2:35" ht="39.75" customHeight="1" x14ac:dyDescent="0.2">
      <c r="B40" s="55">
        <v>35</v>
      </c>
      <c r="C40" s="56"/>
      <c r="D40" s="46"/>
      <c r="E40" s="57"/>
      <c r="F40" s="56"/>
      <c r="G40" s="56"/>
      <c r="H40" s="58"/>
      <c r="I40" s="49"/>
      <c r="J40" s="50"/>
      <c r="K40" s="50"/>
      <c r="L40" s="50"/>
      <c r="M40" s="50"/>
      <c r="N40" s="50"/>
      <c r="O40" s="50"/>
      <c r="P40" s="50"/>
      <c r="Q40" s="51"/>
      <c r="R40" s="121">
        <f>VLOOKUP(dService[[#This Row],[Application or System]],'Hide - Costs Calc'!I$6:J$116,2,FALSE)</f>
        <v>0</v>
      </c>
      <c r="S40" s="122" t="str">
        <f>IF(dService[[#This Row],[Application or System]]="","",SUM(dService[[#This Row],[Impact on Customers]:[Health or Safety Risk]]))</f>
        <v/>
      </c>
      <c r="T40" s="51"/>
      <c r="U40" s="52"/>
      <c r="V40" s="53"/>
      <c r="W40" s="53"/>
      <c r="X40" s="53"/>
      <c r="Y40" s="123" t="str">
        <f>IF(dService[[#This Row],[Application or System]]="","",IF(AND(dService[[#This Row],[Failover: RTO]]=0,dService[[#This Row],[Failover: RPO]]=0,dService[[#This Row],[Failover: RTA]]=0,dService[[#This Row],[Failover: RPA]]=0),"TBD",dService[[#This Row],[Failover: RTO]]-dService[[#This Row],[Failover: RTA]]))</f>
        <v/>
      </c>
      <c r="Z40" s="124" t="str">
        <f>IF(dService[[#This Row],[Application or System]]="","",dService[[#This Row],[Failover: RPO]]-dService[[#This Row],[Failover: RPA]])</f>
        <v/>
      </c>
      <c r="AA40" s="52"/>
      <c r="AB40" s="53"/>
      <c r="AC40" s="53"/>
      <c r="AD40" s="53"/>
      <c r="AE40" s="123" t="str">
        <f>IF(dService[[#This Row],[Application or System]]="","",IF(AND(dService[[#This Row],[Failback: RTO]]=0,dService[[#This Row],[Failback: RPO]]=0,dService[[#This Row],[Failback: RTA]]=0,dService[[#This Row],[Failback: RPA]]=0),"TBD",dService[[#This Row],[Failback: RTO]]-dService[[#This Row],[Failback: RTA]]))</f>
        <v/>
      </c>
      <c r="AF40" s="124" t="str">
        <f>IF(dService[[#This Row],[Application or System]]="","",IF(AND(dService[[#This Row],[Failback: RTO]]=0,dService[[#This Row],[Failback: RPO]]=0,dService[[#This Row],[Failback: RTA]]=0,dService[[#This Row],[Failback: RPA]]=0),"TBD",dService[[#This Row],[Failback: RPO]]-dService[[#This Row],[Failback: RPA]]))</f>
        <v/>
      </c>
      <c r="AG40" s="42"/>
      <c r="AH40" s="42"/>
      <c r="AI40" s="42"/>
    </row>
    <row r="41" spans="2:35" ht="39.75" customHeight="1" x14ac:dyDescent="0.2">
      <c r="B41" s="55">
        <v>36</v>
      </c>
      <c r="C41" s="56"/>
      <c r="D41" s="46"/>
      <c r="E41" s="57"/>
      <c r="F41" s="56"/>
      <c r="G41" s="56"/>
      <c r="H41" s="58"/>
      <c r="I41" s="49"/>
      <c r="J41" s="50"/>
      <c r="K41" s="50"/>
      <c r="L41" s="50"/>
      <c r="M41" s="50"/>
      <c r="N41" s="50"/>
      <c r="O41" s="50"/>
      <c r="P41" s="50"/>
      <c r="Q41" s="51"/>
      <c r="R41" s="121">
        <f>VLOOKUP(dService[[#This Row],[Application or System]],'Hide - Costs Calc'!I$6:J$116,2,FALSE)</f>
        <v>0</v>
      </c>
      <c r="S41" s="122" t="str">
        <f>IF(dService[[#This Row],[Application or System]]="","",SUM(dService[[#This Row],[Impact on Customers]:[Health or Safety Risk]]))</f>
        <v/>
      </c>
      <c r="T41" s="51"/>
      <c r="U41" s="52"/>
      <c r="V41" s="53"/>
      <c r="W41" s="53"/>
      <c r="X41" s="53"/>
      <c r="Y41" s="123" t="str">
        <f>IF(dService[[#This Row],[Application or System]]="","",IF(AND(dService[[#This Row],[Failover: RTO]]=0,dService[[#This Row],[Failover: RPO]]=0,dService[[#This Row],[Failover: RTA]]=0,dService[[#This Row],[Failover: RPA]]=0),"TBD",dService[[#This Row],[Failover: RTO]]-dService[[#This Row],[Failover: RTA]]))</f>
        <v/>
      </c>
      <c r="Z41" s="124" t="str">
        <f>IF(dService[[#This Row],[Application or System]]="","",dService[[#This Row],[Failover: RPO]]-dService[[#This Row],[Failover: RPA]])</f>
        <v/>
      </c>
      <c r="AA41" s="52"/>
      <c r="AB41" s="53"/>
      <c r="AC41" s="53"/>
      <c r="AD41" s="53"/>
      <c r="AE41" s="123" t="str">
        <f>IF(dService[[#This Row],[Application or System]]="","",IF(AND(dService[[#This Row],[Failback: RTO]]=0,dService[[#This Row],[Failback: RPO]]=0,dService[[#This Row],[Failback: RTA]]=0,dService[[#This Row],[Failback: RPA]]=0),"TBD",dService[[#This Row],[Failback: RTO]]-dService[[#This Row],[Failback: RTA]]))</f>
        <v/>
      </c>
      <c r="AF41" s="124" t="str">
        <f>IF(dService[[#This Row],[Application or System]]="","",IF(AND(dService[[#This Row],[Failback: RTO]]=0,dService[[#This Row],[Failback: RPO]]=0,dService[[#This Row],[Failback: RTA]]=0,dService[[#This Row],[Failback: RPA]]=0),"TBD",dService[[#This Row],[Failback: RPO]]-dService[[#This Row],[Failback: RPA]]))</f>
        <v/>
      </c>
      <c r="AG41" s="42"/>
      <c r="AH41" s="42"/>
      <c r="AI41" s="42"/>
    </row>
    <row r="42" spans="2:35" ht="39.75" customHeight="1" x14ac:dyDescent="0.2">
      <c r="B42" s="55">
        <v>37</v>
      </c>
      <c r="C42" s="56"/>
      <c r="D42" s="46"/>
      <c r="E42" s="57"/>
      <c r="F42" s="56"/>
      <c r="G42" s="56"/>
      <c r="H42" s="58"/>
      <c r="I42" s="49"/>
      <c r="J42" s="50"/>
      <c r="K42" s="50"/>
      <c r="L42" s="50"/>
      <c r="M42" s="50"/>
      <c r="N42" s="50"/>
      <c r="O42" s="50"/>
      <c r="P42" s="50"/>
      <c r="Q42" s="51"/>
      <c r="R42" s="121">
        <f>VLOOKUP(dService[[#This Row],[Application or System]],'Hide - Costs Calc'!I$6:J$116,2,FALSE)</f>
        <v>0</v>
      </c>
      <c r="S42" s="122" t="str">
        <f>IF(dService[[#This Row],[Application or System]]="","",SUM(dService[[#This Row],[Impact on Customers]:[Health or Safety Risk]]))</f>
        <v/>
      </c>
      <c r="T42" s="51"/>
      <c r="U42" s="52"/>
      <c r="V42" s="53"/>
      <c r="W42" s="53"/>
      <c r="X42" s="53"/>
      <c r="Y42" s="123" t="str">
        <f>IF(dService[[#This Row],[Application or System]]="","",IF(AND(dService[[#This Row],[Failover: RTO]]=0,dService[[#This Row],[Failover: RPO]]=0,dService[[#This Row],[Failover: RTA]]=0,dService[[#This Row],[Failover: RPA]]=0),"TBD",dService[[#This Row],[Failover: RTO]]-dService[[#This Row],[Failover: RTA]]))</f>
        <v/>
      </c>
      <c r="Z42" s="124" t="str">
        <f>IF(dService[[#This Row],[Application or System]]="","",dService[[#This Row],[Failover: RPO]]-dService[[#This Row],[Failover: RPA]])</f>
        <v/>
      </c>
      <c r="AA42" s="52"/>
      <c r="AB42" s="53"/>
      <c r="AC42" s="53"/>
      <c r="AD42" s="53"/>
      <c r="AE42" s="123" t="str">
        <f>IF(dService[[#This Row],[Application or System]]="","",IF(AND(dService[[#This Row],[Failback: RTO]]=0,dService[[#This Row],[Failback: RPO]]=0,dService[[#This Row],[Failback: RTA]]=0,dService[[#This Row],[Failback: RPA]]=0),"TBD",dService[[#This Row],[Failback: RTO]]-dService[[#This Row],[Failback: RTA]]))</f>
        <v/>
      </c>
      <c r="AF42" s="124" t="str">
        <f>IF(dService[[#This Row],[Application or System]]="","",IF(AND(dService[[#This Row],[Failback: RTO]]=0,dService[[#This Row],[Failback: RPO]]=0,dService[[#This Row],[Failback: RTA]]=0,dService[[#This Row],[Failback: RPA]]=0),"TBD",dService[[#This Row],[Failback: RPO]]-dService[[#This Row],[Failback: RPA]]))</f>
        <v/>
      </c>
      <c r="AG42" s="42"/>
      <c r="AH42" s="42"/>
      <c r="AI42" s="42"/>
    </row>
    <row r="43" spans="2:35" ht="39.75" customHeight="1" x14ac:dyDescent="0.2">
      <c r="B43" s="55">
        <v>38</v>
      </c>
      <c r="C43" s="56"/>
      <c r="D43" s="46"/>
      <c r="E43" s="57"/>
      <c r="F43" s="56"/>
      <c r="G43" s="56"/>
      <c r="H43" s="58"/>
      <c r="I43" s="49"/>
      <c r="J43" s="50"/>
      <c r="K43" s="50"/>
      <c r="L43" s="50"/>
      <c r="M43" s="50"/>
      <c r="N43" s="50"/>
      <c r="O43" s="50"/>
      <c r="P43" s="50"/>
      <c r="Q43" s="51"/>
      <c r="R43" s="121">
        <f>VLOOKUP(dService[[#This Row],[Application or System]],'Hide - Costs Calc'!I$6:J$116,2,FALSE)</f>
        <v>0</v>
      </c>
      <c r="S43" s="122" t="str">
        <f>IF(dService[[#This Row],[Application or System]]="","",SUM(dService[[#This Row],[Impact on Customers]:[Health or Safety Risk]]))</f>
        <v/>
      </c>
      <c r="T43" s="51"/>
      <c r="U43" s="52"/>
      <c r="V43" s="53"/>
      <c r="W43" s="53"/>
      <c r="X43" s="53"/>
      <c r="Y43" s="123" t="str">
        <f>IF(dService[[#This Row],[Application or System]]="","",IF(AND(dService[[#This Row],[Failover: RTO]]=0,dService[[#This Row],[Failover: RPO]]=0,dService[[#This Row],[Failover: RTA]]=0,dService[[#This Row],[Failover: RPA]]=0),"TBD",dService[[#This Row],[Failover: RTO]]-dService[[#This Row],[Failover: RTA]]))</f>
        <v/>
      </c>
      <c r="Z43" s="124" t="str">
        <f>IF(dService[[#This Row],[Application or System]]="","",dService[[#This Row],[Failover: RPO]]-dService[[#This Row],[Failover: RPA]])</f>
        <v/>
      </c>
      <c r="AA43" s="52"/>
      <c r="AB43" s="53"/>
      <c r="AC43" s="53"/>
      <c r="AD43" s="53"/>
      <c r="AE43" s="123" t="str">
        <f>IF(dService[[#This Row],[Application or System]]="","",IF(AND(dService[[#This Row],[Failback: RTO]]=0,dService[[#This Row],[Failback: RPO]]=0,dService[[#This Row],[Failback: RTA]]=0,dService[[#This Row],[Failback: RPA]]=0),"TBD",dService[[#This Row],[Failback: RTO]]-dService[[#This Row],[Failback: RTA]]))</f>
        <v/>
      </c>
      <c r="AF43" s="124" t="str">
        <f>IF(dService[[#This Row],[Application or System]]="","",IF(AND(dService[[#This Row],[Failback: RTO]]=0,dService[[#This Row],[Failback: RPO]]=0,dService[[#This Row],[Failback: RTA]]=0,dService[[#This Row],[Failback: RPA]]=0),"TBD",dService[[#This Row],[Failback: RPO]]-dService[[#This Row],[Failback: RPA]]))</f>
        <v/>
      </c>
      <c r="AG43" s="42"/>
      <c r="AH43" s="42"/>
      <c r="AI43" s="42"/>
    </row>
    <row r="44" spans="2:35" ht="39.75" customHeight="1" x14ac:dyDescent="0.2">
      <c r="B44" s="55">
        <v>39</v>
      </c>
      <c r="C44" s="56"/>
      <c r="D44" s="46"/>
      <c r="E44" s="57"/>
      <c r="F44" s="56"/>
      <c r="G44" s="56"/>
      <c r="H44" s="58"/>
      <c r="I44" s="49"/>
      <c r="J44" s="50"/>
      <c r="K44" s="50"/>
      <c r="L44" s="50"/>
      <c r="M44" s="50"/>
      <c r="N44" s="50"/>
      <c r="O44" s="50"/>
      <c r="P44" s="50"/>
      <c r="Q44" s="51"/>
      <c r="R44" s="121">
        <f>VLOOKUP(dService[[#This Row],[Application or System]],'Hide - Costs Calc'!I$6:J$116,2,FALSE)</f>
        <v>0</v>
      </c>
      <c r="S44" s="122" t="str">
        <f>IF(dService[[#This Row],[Application or System]]="","",SUM(dService[[#This Row],[Impact on Customers]:[Health or Safety Risk]]))</f>
        <v/>
      </c>
      <c r="T44" s="51"/>
      <c r="U44" s="52"/>
      <c r="V44" s="53"/>
      <c r="W44" s="53"/>
      <c r="X44" s="53"/>
      <c r="Y44" s="123" t="str">
        <f>IF(dService[[#This Row],[Application or System]]="","",IF(AND(dService[[#This Row],[Failover: RTO]]=0,dService[[#This Row],[Failover: RPO]]=0,dService[[#This Row],[Failover: RTA]]=0,dService[[#This Row],[Failover: RPA]]=0),"TBD",dService[[#This Row],[Failover: RTO]]-dService[[#This Row],[Failover: RTA]]))</f>
        <v/>
      </c>
      <c r="Z44" s="124" t="str">
        <f>IF(dService[[#This Row],[Application or System]]="","",dService[[#This Row],[Failover: RPO]]-dService[[#This Row],[Failover: RPA]])</f>
        <v/>
      </c>
      <c r="AA44" s="52"/>
      <c r="AB44" s="53"/>
      <c r="AC44" s="53"/>
      <c r="AD44" s="53"/>
      <c r="AE44" s="123" t="str">
        <f>IF(dService[[#This Row],[Application or System]]="","",IF(AND(dService[[#This Row],[Failback: RTO]]=0,dService[[#This Row],[Failback: RPO]]=0,dService[[#This Row],[Failback: RTA]]=0,dService[[#This Row],[Failback: RPA]]=0),"TBD",dService[[#This Row],[Failback: RTO]]-dService[[#This Row],[Failback: RTA]]))</f>
        <v/>
      </c>
      <c r="AF44" s="124" t="str">
        <f>IF(dService[[#This Row],[Application or System]]="","",IF(AND(dService[[#This Row],[Failback: RTO]]=0,dService[[#This Row],[Failback: RPO]]=0,dService[[#This Row],[Failback: RTA]]=0,dService[[#This Row],[Failback: RPA]]=0),"TBD",dService[[#This Row],[Failback: RPO]]-dService[[#This Row],[Failback: RPA]]))</f>
        <v/>
      </c>
      <c r="AG44" s="42"/>
      <c r="AH44" s="42"/>
      <c r="AI44" s="42"/>
    </row>
    <row r="45" spans="2:35" ht="39.75" customHeight="1" x14ac:dyDescent="0.2">
      <c r="B45" s="55">
        <v>40</v>
      </c>
      <c r="C45" s="56"/>
      <c r="D45" s="46"/>
      <c r="E45" s="57"/>
      <c r="F45" s="56"/>
      <c r="G45" s="56"/>
      <c r="H45" s="58"/>
      <c r="I45" s="49"/>
      <c r="J45" s="50"/>
      <c r="K45" s="50"/>
      <c r="L45" s="50"/>
      <c r="M45" s="50"/>
      <c r="N45" s="50"/>
      <c r="O45" s="50"/>
      <c r="P45" s="50"/>
      <c r="Q45" s="51"/>
      <c r="R45" s="121">
        <f>VLOOKUP(dService[[#This Row],[Application or System]],'Hide - Costs Calc'!I$6:J$116,2,FALSE)</f>
        <v>0</v>
      </c>
      <c r="S45" s="122" t="str">
        <f>IF(dService[[#This Row],[Application or System]]="","",SUM(dService[[#This Row],[Impact on Customers]:[Health or Safety Risk]]))</f>
        <v/>
      </c>
      <c r="T45" s="51"/>
      <c r="U45" s="52"/>
      <c r="V45" s="53"/>
      <c r="W45" s="53"/>
      <c r="X45" s="53"/>
      <c r="Y45" s="123" t="str">
        <f>IF(dService[[#This Row],[Application or System]]="","",IF(AND(dService[[#This Row],[Failover: RTO]]=0,dService[[#This Row],[Failover: RPO]]=0,dService[[#This Row],[Failover: RTA]]=0,dService[[#This Row],[Failover: RPA]]=0),"TBD",dService[[#This Row],[Failover: RTO]]-dService[[#This Row],[Failover: RTA]]))</f>
        <v/>
      </c>
      <c r="Z45" s="124" t="str">
        <f>IF(dService[[#This Row],[Application or System]]="","",dService[[#This Row],[Failover: RPO]]-dService[[#This Row],[Failover: RPA]])</f>
        <v/>
      </c>
      <c r="AA45" s="52"/>
      <c r="AB45" s="53"/>
      <c r="AC45" s="53"/>
      <c r="AD45" s="53"/>
      <c r="AE45" s="123" t="str">
        <f>IF(dService[[#This Row],[Application or System]]="","",IF(AND(dService[[#This Row],[Failback: RTO]]=0,dService[[#This Row],[Failback: RPO]]=0,dService[[#This Row],[Failback: RTA]]=0,dService[[#This Row],[Failback: RPA]]=0),"TBD",dService[[#This Row],[Failback: RTO]]-dService[[#This Row],[Failback: RTA]]))</f>
        <v/>
      </c>
      <c r="AF45" s="124" t="str">
        <f>IF(dService[[#This Row],[Application or System]]="","",IF(AND(dService[[#This Row],[Failback: RTO]]=0,dService[[#This Row],[Failback: RPO]]=0,dService[[#This Row],[Failback: RTA]]=0,dService[[#This Row],[Failback: RPA]]=0),"TBD",dService[[#This Row],[Failback: RPO]]-dService[[#This Row],[Failback: RPA]]))</f>
        <v/>
      </c>
      <c r="AG45" s="42"/>
      <c r="AH45" s="42"/>
      <c r="AI45" s="42"/>
    </row>
    <row r="46" spans="2:35" ht="39.75" customHeight="1" x14ac:dyDescent="0.2">
      <c r="B46" s="55">
        <v>41</v>
      </c>
      <c r="C46" s="56"/>
      <c r="D46" s="46"/>
      <c r="E46" s="57"/>
      <c r="F46" s="56"/>
      <c r="G46" s="56"/>
      <c r="H46" s="58"/>
      <c r="I46" s="49"/>
      <c r="J46" s="50"/>
      <c r="K46" s="50"/>
      <c r="L46" s="50"/>
      <c r="M46" s="50"/>
      <c r="N46" s="50"/>
      <c r="O46" s="50"/>
      <c r="P46" s="50"/>
      <c r="Q46" s="51"/>
      <c r="R46" s="121">
        <f>VLOOKUP(dService[[#This Row],[Application or System]],'Hide - Costs Calc'!I$6:J$116,2,FALSE)</f>
        <v>0</v>
      </c>
      <c r="S46" s="122" t="str">
        <f>IF(dService[[#This Row],[Application or System]]="","",SUM(dService[[#This Row],[Impact on Customers]:[Health or Safety Risk]]))</f>
        <v/>
      </c>
      <c r="T46" s="51"/>
      <c r="U46" s="52"/>
      <c r="V46" s="53"/>
      <c r="W46" s="53"/>
      <c r="X46" s="53"/>
      <c r="Y46" s="123" t="str">
        <f>IF(dService[[#This Row],[Application or System]]="","",IF(AND(dService[[#This Row],[Failover: RTO]]=0,dService[[#This Row],[Failover: RPO]]=0,dService[[#This Row],[Failover: RTA]]=0,dService[[#This Row],[Failover: RPA]]=0),"TBD",dService[[#This Row],[Failover: RTO]]-dService[[#This Row],[Failover: RTA]]))</f>
        <v/>
      </c>
      <c r="Z46" s="124" t="str">
        <f>IF(dService[[#This Row],[Application or System]]="","",dService[[#This Row],[Failover: RPO]]-dService[[#This Row],[Failover: RPA]])</f>
        <v/>
      </c>
      <c r="AA46" s="52"/>
      <c r="AB46" s="53"/>
      <c r="AC46" s="53"/>
      <c r="AD46" s="53"/>
      <c r="AE46" s="123" t="str">
        <f>IF(dService[[#This Row],[Application or System]]="","",IF(AND(dService[[#This Row],[Failback: RTO]]=0,dService[[#This Row],[Failback: RPO]]=0,dService[[#This Row],[Failback: RTA]]=0,dService[[#This Row],[Failback: RPA]]=0),"TBD",dService[[#This Row],[Failback: RTO]]-dService[[#This Row],[Failback: RTA]]))</f>
        <v/>
      </c>
      <c r="AF46" s="124" t="str">
        <f>IF(dService[[#This Row],[Application or System]]="","",IF(AND(dService[[#This Row],[Failback: RTO]]=0,dService[[#This Row],[Failback: RPO]]=0,dService[[#This Row],[Failback: RTA]]=0,dService[[#This Row],[Failback: RPA]]=0),"TBD",dService[[#This Row],[Failback: RPO]]-dService[[#This Row],[Failback: RPA]]))</f>
        <v/>
      </c>
      <c r="AG46" s="42"/>
      <c r="AH46" s="42"/>
      <c r="AI46" s="42"/>
    </row>
    <row r="47" spans="2:35" ht="39.75" customHeight="1" x14ac:dyDescent="0.2">
      <c r="B47" s="55">
        <v>42</v>
      </c>
      <c r="C47" s="56"/>
      <c r="D47" s="46"/>
      <c r="E47" s="57"/>
      <c r="F47" s="56"/>
      <c r="G47" s="56"/>
      <c r="H47" s="58"/>
      <c r="I47" s="49"/>
      <c r="J47" s="50"/>
      <c r="K47" s="50"/>
      <c r="L47" s="50"/>
      <c r="M47" s="50"/>
      <c r="N47" s="50"/>
      <c r="O47" s="50"/>
      <c r="P47" s="50"/>
      <c r="Q47" s="51"/>
      <c r="R47" s="121">
        <f>VLOOKUP(dService[[#This Row],[Application or System]],'Hide - Costs Calc'!I$6:J$116,2,FALSE)</f>
        <v>0</v>
      </c>
      <c r="S47" s="122" t="str">
        <f>IF(dService[[#This Row],[Application or System]]="","",SUM(dService[[#This Row],[Impact on Customers]:[Health or Safety Risk]]))</f>
        <v/>
      </c>
      <c r="T47" s="51"/>
      <c r="U47" s="52"/>
      <c r="V47" s="53"/>
      <c r="W47" s="53"/>
      <c r="X47" s="53"/>
      <c r="Y47" s="123" t="str">
        <f>IF(dService[[#This Row],[Application or System]]="","",IF(AND(dService[[#This Row],[Failover: RTO]]=0,dService[[#This Row],[Failover: RPO]]=0,dService[[#This Row],[Failover: RTA]]=0,dService[[#This Row],[Failover: RPA]]=0),"TBD",dService[[#This Row],[Failover: RTO]]-dService[[#This Row],[Failover: RTA]]))</f>
        <v/>
      </c>
      <c r="Z47" s="124" t="str">
        <f>IF(dService[[#This Row],[Application or System]]="","",dService[[#This Row],[Failover: RPO]]-dService[[#This Row],[Failover: RPA]])</f>
        <v/>
      </c>
      <c r="AA47" s="52"/>
      <c r="AB47" s="53"/>
      <c r="AC47" s="53"/>
      <c r="AD47" s="53"/>
      <c r="AE47" s="123" t="str">
        <f>IF(dService[[#This Row],[Application or System]]="","",IF(AND(dService[[#This Row],[Failback: RTO]]=0,dService[[#This Row],[Failback: RPO]]=0,dService[[#This Row],[Failback: RTA]]=0,dService[[#This Row],[Failback: RPA]]=0),"TBD",dService[[#This Row],[Failback: RTO]]-dService[[#This Row],[Failback: RTA]]))</f>
        <v/>
      </c>
      <c r="AF47" s="124" t="str">
        <f>IF(dService[[#This Row],[Application or System]]="","",IF(AND(dService[[#This Row],[Failback: RTO]]=0,dService[[#This Row],[Failback: RPO]]=0,dService[[#This Row],[Failback: RTA]]=0,dService[[#This Row],[Failback: RPA]]=0),"TBD",dService[[#This Row],[Failback: RPO]]-dService[[#This Row],[Failback: RPA]]))</f>
        <v/>
      </c>
      <c r="AG47" s="42"/>
      <c r="AH47" s="42"/>
      <c r="AI47" s="42"/>
    </row>
    <row r="48" spans="2:35" ht="39.75" customHeight="1" x14ac:dyDescent="0.2">
      <c r="B48" s="55">
        <v>43</v>
      </c>
      <c r="C48" s="56"/>
      <c r="D48" s="46"/>
      <c r="E48" s="57"/>
      <c r="F48" s="56"/>
      <c r="G48" s="56"/>
      <c r="H48" s="58"/>
      <c r="I48" s="49"/>
      <c r="J48" s="50"/>
      <c r="K48" s="50"/>
      <c r="L48" s="50"/>
      <c r="M48" s="50"/>
      <c r="N48" s="50"/>
      <c r="O48" s="50"/>
      <c r="P48" s="50"/>
      <c r="Q48" s="51"/>
      <c r="R48" s="121">
        <f>VLOOKUP(dService[[#This Row],[Application or System]],'Hide - Costs Calc'!I$6:J$116,2,FALSE)</f>
        <v>0</v>
      </c>
      <c r="S48" s="122" t="str">
        <f>IF(dService[[#This Row],[Application or System]]="","",SUM(dService[[#This Row],[Impact on Customers]:[Health or Safety Risk]]))</f>
        <v/>
      </c>
      <c r="T48" s="51"/>
      <c r="U48" s="52"/>
      <c r="V48" s="53"/>
      <c r="W48" s="53"/>
      <c r="X48" s="53"/>
      <c r="Y48" s="123" t="str">
        <f>IF(dService[[#This Row],[Application or System]]="","",IF(AND(dService[[#This Row],[Failover: RTO]]=0,dService[[#This Row],[Failover: RPO]]=0,dService[[#This Row],[Failover: RTA]]=0,dService[[#This Row],[Failover: RPA]]=0),"TBD",dService[[#This Row],[Failover: RTO]]-dService[[#This Row],[Failover: RTA]]))</f>
        <v/>
      </c>
      <c r="Z48" s="124" t="str">
        <f>IF(dService[[#This Row],[Application or System]]="","",dService[[#This Row],[Failover: RPO]]-dService[[#This Row],[Failover: RPA]])</f>
        <v/>
      </c>
      <c r="AA48" s="52"/>
      <c r="AB48" s="53"/>
      <c r="AC48" s="53"/>
      <c r="AD48" s="53"/>
      <c r="AE48" s="123" t="str">
        <f>IF(dService[[#This Row],[Application or System]]="","",IF(AND(dService[[#This Row],[Failback: RTO]]=0,dService[[#This Row],[Failback: RPO]]=0,dService[[#This Row],[Failback: RTA]]=0,dService[[#This Row],[Failback: RPA]]=0),"TBD",dService[[#This Row],[Failback: RTO]]-dService[[#This Row],[Failback: RTA]]))</f>
        <v/>
      </c>
      <c r="AF48" s="124" t="str">
        <f>IF(dService[[#This Row],[Application or System]]="","",IF(AND(dService[[#This Row],[Failback: RTO]]=0,dService[[#This Row],[Failback: RPO]]=0,dService[[#This Row],[Failback: RTA]]=0,dService[[#This Row],[Failback: RPA]]=0),"TBD",dService[[#This Row],[Failback: RPO]]-dService[[#This Row],[Failback: RPA]]))</f>
        <v/>
      </c>
      <c r="AG48" s="42"/>
      <c r="AH48" s="42"/>
      <c r="AI48" s="42"/>
    </row>
    <row r="49" spans="2:35" ht="39.75" customHeight="1" x14ac:dyDescent="0.2">
      <c r="B49" s="55">
        <v>44</v>
      </c>
      <c r="C49" s="56"/>
      <c r="D49" s="46"/>
      <c r="E49" s="57"/>
      <c r="F49" s="56"/>
      <c r="G49" s="56"/>
      <c r="H49" s="58"/>
      <c r="I49" s="49"/>
      <c r="J49" s="50"/>
      <c r="K49" s="50"/>
      <c r="L49" s="50"/>
      <c r="M49" s="50"/>
      <c r="N49" s="50"/>
      <c r="O49" s="50"/>
      <c r="P49" s="50"/>
      <c r="Q49" s="51"/>
      <c r="R49" s="121">
        <f>VLOOKUP(dService[[#This Row],[Application or System]],'Hide - Costs Calc'!I$6:J$116,2,FALSE)</f>
        <v>0</v>
      </c>
      <c r="S49" s="122" t="str">
        <f>IF(dService[[#This Row],[Application or System]]="","",SUM(dService[[#This Row],[Impact on Customers]:[Health or Safety Risk]]))</f>
        <v/>
      </c>
      <c r="T49" s="51"/>
      <c r="U49" s="52"/>
      <c r="V49" s="53"/>
      <c r="W49" s="53"/>
      <c r="X49" s="53"/>
      <c r="Y49" s="123" t="str">
        <f>IF(dService[[#This Row],[Application or System]]="","",IF(AND(dService[[#This Row],[Failover: RTO]]=0,dService[[#This Row],[Failover: RPO]]=0,dService[[#This Row],[Failover: RTA]]=0,dService[[#This Row],[Failover: RPA]]=0),"TBD",dService[[#This Row],[Failover: RTO]]-dService[[#This Row],[Failover: RTA]]))</f>
        <v/>
      </c>
      <c r="Z49" s="124" t="str">
        <f>IF(dService[[#This Row],[Application or System]]="","",dService[[#This Row],[Failover: RPO]]-dService[[#This Row],[Failover: RPA]])</f>
        <v/>
      </c>
      <c r="AA49" s="52"/>
      <c r="AB49" s="53"/>
      <c r="AC49" s="53"/>
      <c r="AD49" s="53"/>
      <c r="AE49" s="123" t="str">
        <f>IF(dService[[#This Row],[Application or System]]="","",IF(AND(dService[[#This Row],[Failback: RTO]]=0,dService[[#This Row],[Failback: RPO]]=0,dService[[#This Row],[Failback: RTA]]=0,dService[[#This Row],[Failback: RPA]]=0),"TBD",dService[[#This Row],[Failback: RTO]]-dService[[#This Row],[Failback: RTA]]))</f>
        <v/>
      </c>
      <c r="AF49" s="124" t="str">
        <f>IF(dService[[#This Row],[Application or System]]="","",IF(AND(dService[[#This Row],[Failback: RTO]]=0,dService[[#This Row],[Failback: RPO]]=0,dService[[#This Row],[Failback: RTA]]=0,dService[[#This Row],[Failback: RPA]]=0),"TBD",dService[[#This Row],[Failback: RPO]]-dService[[#This Row],[Failback: RPA]]))</f>
        <v/>
      </c>
      <c r="AG49" s="42"/>
      <c r="AH49" s="42"/>
      <c r="AI49" s="42"/>
    </row>
    <row r="50" spans="2:35" ht="39.75" customHeight="1" x14ac:dyDescent="0.2">
      <c r="B50" s="55">
        <v>45</v>
      </c>
      <c r="C50" s="56"/>
      <c r="D50" s="46"/>
      <c r="E50" s="57"/>
      <c r="F50" s="56"/>
      <c r="G50" s="56"/>
      <c r="H50" s="58"/>
      <c r="I50" s="49"/>
      <c r="J50" s="50"/>
      <c r="K50" s="50"/>
      <c r="L50" s="50"/>
      <c r="M50" s="50"/>
      <c r="N50" s="50"/>
      <c r="O50" s="50"/>
      <c r="P50" s="50"/>
      <c r="Q50" s="51"/>
      <c r="R50" s="121">
        <f>VLOOKUP(dService[[#This Row],[Application or System]],'Hide - Costs Calc'!I$6:J$116,2,FALSE)</f>
        <v>0</v>
      </c>
      <c r="S50" s="122" t="str">
        <f>IF(dService[[#This Row],[Application or System]]="","",SUM(dService[[#This Row],[Impact on Customers]:[Health or Safety Risk]]))</f>
        <v/>
      </c>
      <c r="T50" s="51"/>
      <c r="U50" s="52"/>
      <c r="V50" s="53"/>
      <c r="W50" s="53"/>
      <c r="X50" s="53"/>
      <c r="Y50" s="123" t="str">
        <f>IF(dService[[#This Row],[Application or System]]="","",IF(AND(dService[[#This Row],[Failover: RTO]]=0,dService[[#This Row],[Failover: RPO]]=0,dService[[#This Row],[Failover: RTA]]=0,dService[[#This Row],[Failover: RPA]]=0),"TBD",dService[[#This Row],[Failover: RTO]]-dService[[#This Row],[Failover: RTA]]))</f>
        <v/>
      </c>
      <c r="Z50" s="124" t="str">
        <f>IF(dService[[#This Row],[Application or System]]="","",dService[[#This Row],[Failover: RPO]]-dService[[#This Row],[Failover: RPA]])</f>
        <v/>
      </c>
      <c r="AA50" s="52"/>
      <c r="AB50" s="53"/>
      <c r="AC50" s="53"/>
      <c r="AD50" s="53"/>
      <c r="AE50" s="123" t="str">
        <f>IF(dService[[#This Row],[Application or System]]="","",IF(AND(dService[[#This Row],[Failback: RTO]]=0,dService[[#This Row],[Failback: RPO]]=0,dService[[#This Row],[Failback: RTA]]=0,dService[[#This Row],[Failback: RPA]]=0),"TBD",dService[[#This Row],[Failback: RTO]]-dService[[#This Row],[Failback: RTA]]))</f>
        <v/>
      </c>
      <c r="AF50" s="124" t="str">
        <f>IF(dService[[#This Row],[Application or System]]="","",IF(AND(dService[[#This Row],[Failback: RTO]]=0,dService[[#This Row],[Failback: RPO]]=0,dService[[#This Row],[Failback: RTA]]=0,dService[[#This Row],[Failback: RPA]]=0),"TBD",dService[[#This Row],[Failback: RPO]]-dService[[#This Row],[Failback: RPA]]))</f>
        <v/>
      </c>
      <c r="AG50" s="42"/>
      <c r="AH50" s="42"/>
      <c r="AI50" s="42"/>
    </row>
    <row r="51" spans="2:35" ht="39.75" customHeight="1" x14ac:dyDescent="0.2">
      <c r="B51" s="55">
        <v>46</v>
      </c>
      <c r="C51" s="56"/>
      <c r="D51" s="46"/>
      <c r="E51" s="57"/>
      <c r="F51" s="56"/>
      <c r="G51" s="56"/>
      <c r="H51" s="58"/>
      <c r="I51" s="49"/>
      <c r="J51" s="50"/>
      <c r="K51" s="50"/>
      <c r="L51" s="50"/>
      <c r="M51" s="50"/>
      <c r="N51" s="50"/>
      <c r="O51" s="50"/>
      <c r="P51" s="50"/>
      <c r="Q51" s="51"/>
      <c r="R51" s="121">
        <f>VLOOKUP(dService[[#This Row],[Application or System]],'Hide - Costs Calc'!I$6:J$116,2,FALSE)</f>
        <v>0</v>
      </c>
      <c r="S51" s="122" t="str">
        <f>IF(dService[[#This Row],[Application or System]]="","",SUM(dService[[#This Row],[Impact on Customers]:[Health or Safety Risk]]))</f>
        <v/>
      </c>
      <c r="T51" s="51"/>
      <c r="U51" s="52"/>
      <c r="V51" s="53"/>
      <c r="W51" s="53"/>
      <c r="X51" s="53"/>
      <c r="Y51" s="123" t="str">
        <f>IF(dService[[#This Row],[Application or System]]="","",IF(AND(dService[[#This Row],[Failover: RTO]]=0,dService[[#This Row],[Failover: RPO]]=0,dService[[#This Row],[Failover: RTA]]=0,dService[[#This Row],[Failover: RPA]]=0),"TBD",dService[[#This Row],[Failover: RTO]]-dService[[#This Row],[Failover: RTA]]))</f>
        <v/>
      </c>
      <c r="Z51" s="124" t="str">
        <f>IF(dService[[#This Row],[Application or System]]="","",dService[[#This Row],[Failover: RPO]]-dService[[#This Row],[Failover: RPA]])</f>
        <v/>
      </c>
      <c r="AA51" s="52"/>
      <c r="AB51" s="53"/>
      <c r="AC51" s="53"/>
      <c r="AD51" s="53"/>
      <c r="AE51" s="123" t="str">
        <f>IF(dService[[#This Row],[Application or System]]="","",IF(AND(dService[[#This Row],[Failback: RTO]]=0,dService[[#This Row],[Failback: RPO]]=0,dService[[#This Row],[Failback: RTA]]=0,dService[[#This Row],[Failback: RPA]]=0),"TBD",dService[[#This Row],[Failback: RTO]]-dService[[#This Row],[Failback: RTA]]))</f>
        <v/>
      </c>
      <c r="AF51" s="124" t="str">
        <f>IF(dService[[#This Row],[Application or System]]="","",IF(AND(dService[[#This Row],[Failback: RTO]]=0,dService[[#This Row],[Failback: RPO]]=0,dService[[#This Row],[Failback: RTA]]=0,dService[[#This Row],[Failback: RPA]]=0),"TBD",dService[[#This Row],[Failback: RPO]]-dService[[#This Row],[Failback: RPA]]))</f>
        <v/>
      </c>
      <c r="AG51" s="42"/>
      <c r="AH51" s="42"/>
      <c r="AI51" s="42"/>
    </row>
    <row r="52" spans="2:35" ht="39.75" customHeight="1" x14ac:dyDescent="0.2">
      <c r="B52" s="55">
        <v>47</v>
      </c>
      <c r="C52" s="56"/>
      <c r="D52" s="46"/>
      <c r="E52" s="57"/>
      <c r="F52" s="56"/>
      <c r="G52" s="56"/>
      <c r="H52" s="58"/>
      <c r="I52" s="49"/>
      <c r="J52" s="50"/>
      <c r="K52" s="50"/>
      <c r="L52" s="50"/>
      <c r="M52" s="50"/>
      <c r="N52" s="50"/>
      <c r="O52" s="50"/>
      <c r="P52" s="50"/>
      <c r="Q52" s="51"/>
      <c r="R52" s="121">
        <f>VLOOKUP(dService[[#This Row],[Application or System]],'Hide - Costs Calc'!I$6:J$116,2,FALSE)</f>
        <v>0</v>
      </c>
      <c r="S52" s="122" t="str">
        <f>IF(dService[[#This Row],[Application or System]]="","",SUM(dService[[#This Row],[Impact on Customers]:[Health or Safety Risk]]))</f>
        <v/>
      </c>
      <c r="T52" s="51"/>
      <c r="U52" s="52"/>
      <c r="V52" s="53"/>
      <c r="W52" s="53"/>
      <c r="X52" s="53"/>
      <c r="Y52" s="123" t="str">
        <f>IF(dService[[#This Row],[Application or System]]="","",IF(AND(dService[[#This Row],[Failover: RTO]]=0,dService[[#This Row],[Failover: RPO]]=0,dService[[#This Row],[Failover: RTA]]=0,dService[[#This Row],[Failover: RPA]]=0),"TBD",dService[[#This Row],[Failover: RTO]]-dService[[#This Row],[Failover: RTA]]))</f>
        <v/>
      </c>
      <c r="Z52" s="124" t="str">
        <f>IF(dService[[#This Row],[Application or System]]="","",dService[[#This Row],[Failover: RPO]]-dService[[#This Row],[Failover: RPA]])</f>
        <v/>
      </c>
      <c r="AA52" s="52"/>
      <c r="AB52" s="53"/>
      <c r="AC52" s="53"/>
      <c r="AD52" s="53"/>
      <c r="AE52" s="123" t="str">
        <f>IF(dService[[#This Row],[Application or System]]="","",IF(AND(dService[[#This Row],[Failback: RTO]]=0,dService[[#This Row],[Failback: RPO]]=0,dService[[#This Row],[Failback: RTA]]=0,dService[[#This Row],[Failback: RPA]]=0),"TBD",dService[[#This Row],[Failback: RTO]]-dService[[#This Row],[Failback: RTA]]))</f>
        <v/>
      </c>
      <c r="AF52" s="124" t="str">
        <f>IF(dService[[#This Row],[Application or System]]="","",IF(AND(dService[[#This Row],[Failback: RTO]]=0,dService[[#This Row],[Failback: RPO]]=0,dService[[#This Row],[Failback: RTA]]=0,dService[[#This Row],[Failback: RPA]]=0),"TBD",dService[[#This Row],[Failback: RPO]]-dService[[#This Row],[Failback: RPA]]))</f>
        <v/>
      </c>
      <c r="AG52" s="42"/>
      <c r="AH52" s="42"/>
      <c r="AI52" s="42"/>
    </row>
    <row r="53" spans="2:35" ht="39.75" customHeight="1" x14ac:dyDescent="0.2">
      <c r="B53" s="55">
        <v>48</v>
      </c>
      <c r="C53" s="56"/>
      <c r="D53" s="46"/>
      <c r="E53" s="57"/>
      <c r="F53" s="56"/>
      <c r="G53" s="56"/>
      <c r="H53" s="58"/>
      <c r="I53" s="49"/>
      <c r="J53" s="50"/>
      <c r="K53" s="50"/>
      <c r="L53" s="50"/>
      <c r="M53" s="50"/>
      <c r="N53" s="50"/>
      <c r="O53" s="50"/>
      <c r="P53" s="50"/>
      <c r="Q53" s="51"/>
      <c r="R53" s="121">
        <f>VLOOKUP(dService[[#This Row],[Application or System]],'Hide - Costs Calc'!I$6:J$116,2,FALSE)</f>
        <v>0</v>
      </c>
      <c r="S53" s="122" t="str">
        <f>IF(dService[[#This Row],[Application or System]]="","",SUM(dService[[#This Row],[Impact on Customers]:[Health or Safety Risk]]))</f>
        <v/>
      </c>
      <c r="T53" s="51"/>
      <c r="U53" s="52"/>
      <c r="V53" s="53"/>
      <c r="W53" s="53"/>
      <c r="X53" s="53"/>
      <c r="Y53" s="123" t="str">
        <f>IF(dService[[#This Row],[Application or System]]="","",IF(AND(dService[[#This Row],[Failover: RTO]]=0,dService[[#This Row],[Failover: RPO]]=0,dService[[#This Row],[Failover: RTA]]=0,dService[[#This Row],[Failover: RPA]]=0),"TBD",dService[[#This Row],[Failover: RTO]]-dService[[#This Row],[Failover: RTA]]))</f>
        <v/>
      </c>
      <c r="Z53" s="124" t="str">
        <f>IF(dService[[#This Row],[Application or System]]="","",dService[[#This Row],[Failover: RPO]]-dService[[#This Row],[Failover: RPA]])</f>
        <v/>
      </c>
      <c r="AA53" s="52"/>
      <c r="AB53" s="53"/>
      <c r="AC53" s="53"/>
      <c r="AD53" s="53"/>
      <c r="AE53" s="123" t="str">
        <f>IF(dService[[#This Row],[Application or System]]="","",IF(AND(dService[[#This Row],[Failback: RTO]]=0,dService[[#This Row],[Failback: RPO]]=0,dService[[#This Row],[Failback: RTA]]=0,dService[[#This Row],[Failback: RPA]]=0),"TBD",dService[[#This Row],[Failback: RTO]]-dService[[#This Row],[Failback: RTA]]))</f>
        <v/>
      </c>
      <c r="AF53" s="124" t="str">
        <f>IF(dService[[#This Row],[Application or System]]="","",IF(AND(dService[[#This Row],[Failback: RTO]]=0,dService[[#This Row],[Failback: RPO]]=0,dService[[#This Row],[Failback: RTA]]=0,dService[[#This Row],[Failback: RPA]]=0),"TBD",dService[[#This Row],[Failback: RPO]]-dService[[#This Row],[Failback: RPA]]))</f>
        <v/>
      </c>
      <c r="AG53" s="42"/>
      <c r="AH53" s="42"/>
      <c r="AI53" s="42"/>
    </row>
    <row r="54" spans="2:35" ht="39.75" customHeight="1" x14ac:dyDescent="0.2">
      <c r="B54" s="55">
        <v>49</v>
      </c>
      <c r="C54" s="56"/>
      <c r="D54" s="46"/>
      <c r="E54" s="57"/>
      <c r="F54" s="56"/>
      <c r="G54" s="56"/>
      <c r="H54" s="58"/>
      <c r="I54" s="49"/>
      <c r="J54" s="50"/>
      <c r="K54" s="50"/>
      <c r="L54" s="50"/>
      <c r="M54" s="50"/>
      <c r="N54" s="50"/>
      <c r="O54" s="50"/>
      <c r="P54" s="50"/>
      <c r="Q54" s="51"/>
      <c r="R54" s="121">
        <f>VLOOKUP(dService[[#This Row],[Application or System]],'Hide - Costs Calc'!I$6:J$116,2,FALSE)</f>
        <v>0</v>
      </c>
      <c r="S54" s="122" t="str">
        <f>IF(dService[[#This Row],[Application or System]]="","",SUM(dService[[#This Row],[Impact on Customers]:[Health or Safety Risk]]))</f>
        <v/>
      </c>
      <c r="T54" s="51"/>
      <c r="U54" s="52"/>
      <c r="V54" s="53"/>
      <c r="W54" s="53"/>
      <c r="X54" s="53"/>
      <c r="Y54" s="123" t="str">
        <f>IF(dService[[#This Row],[Application or System]]="","",IF(AND(dService[[#This Row],[Failover: RTO]]=0,dService[[#This Row],[Failover: RPO]]=0,dService[[#This Row],[Failover: RTA]]=0,dService[[#This Row],[Failover: RPA]]=0),"TBD",dService[[#This Row],[Failover: RTO]]-dService[[#This Row],[Failover: RTA]]))</f>
        <v/>
      </c>
      <c r="Z54" s="124" t="str">
        <f>IF(dService[[#This Row],[Application or System]]="","",dService[[#This Row],[Failover: RPO]]-dService[[#This Row],[Failover: RPA]])</f>
        <v/>
      </c>
      <c r="AA54" s="52"/>
      <c r="AB54" s="53"/>
      <c r="AC54" s="53"/>
      <c r="AD54" s="53"/>
      <c r="AE54" s="123" t="str">
        <f>IF(dService[[#This Row],[Application or System]]="","",IF(AND(dService[[#This Row],[Failback: RTO]]=0,dService[[#This Row],[Failback: RPO]]=0,dService[[#This Row],[Failback: RTA]]=0,dService[[#This Row],[Failback: RPA]]=0),"TBD",dService[[#This Row],[Failback: RTO]]-dService[[#This Row],[Failback: RTA]]))</f>
        <v/>
      </c>
      <c r="AF54" s="124" t="str">
        <f>IF(dService[[#This Row],[Application or System]]="","",IF(AND(dService[[#This Row],[Failback: RTO]]=0,dService[[#This Row],[Failback: RPO]]=0,dService[[#This Row],[Failback: RTA]]=0,dService[[#This Row],[Failback: RPA]]=0),"TBD",dService[[#This Row],[Failback: RPO]]-dService[[#This Row],[Failback: RPA]]))</f>
        <v/>
      </c>
      <c r="AG54" s="42"/>
      <c r="AH54" s="42"/>
      <c r="AI54" s="42"/>
    </row>
    <row r="55" spans="2:35" ht="39.75" customHeight="1" x14ac:dyDescent="0.2">
      <c r="B55" s="55">
        <v>50</v>
      </c>
      <c r="C55" s="56"/>
      <c r="D55" s="46"/>
      <c r="E55" s="57"/>
      <c r="F55" s="56"/>
      <c r="G55" s="56"/>
      <c r="H55" s="58"/>
      <c r="I55" s="49"/>
      <c r="J55" s="50"/>
      <c r="K55" s="50"/>
      <c r="L55" s="50"/>
      <c r="M55" s="50"/>
      <c r="N55" s="50"/>
      <c r="O55" s="50"/>
      <c r="P55" s="50"/>
      <c r="Q55" s="51"/>
      <c r="R55" s="121">
        <f>VLOOKUP(dService[[#This Row],[Application or System]],'Hide - Costs Calc'!I$6:J$116,2,FALSE)</f>
        <v>0</v>
      </c>
      <c r="S55" s="122" t="str">
        <f>IF(dService[[#This Row],[Application or System]]="","",SUM(dService[[#This Row],[Impact on Customers]:[Health or Safety Risk]]))</f>
        <v/>
      </c>
      <c r="T55" s="51"/>
      <c r="U55" s="52"/>
      <c r="V55" s="53"/>
      <c r="W55" s="53"/>
      <c r="X55" s="53"/>
      <c r="Y55" s="123" t="str">
        <f>IF(dService[[#This Row],[Application or System]]="","",IF(AND(dService[[#This Row],[Failover: RTO]]=0,dService[[#This Row],[Failover: RPO]]=0,dService[[#This Row],[Failover: RTA]]=0,dService[[#This Row],[Failover: RPA]]=0),"TBD",dService[[#This Row],[Failover: RTO]]-dService[[#This Row],[Failover: RTA]]))</f>
        <v/>
      </c>
      <c r="Z55" s="124" t="str">
        <f>IF(dService[[#This Row],[Application or System]]="","",dService[[#This Row],[Failover: RPO]]-dService[[#This Row],[Failover: RPA]])</f>
        <v/>
      </c>
      <c r="AA55" s="52"/>
      <c r="AB55" s="53"/>
      <c r="AC55" s="53"/>
      <c r="AD55" s="53"/>
      <c r="AE55" s="123" t="str">
        <f>IF(dService[[#This Row],[Application or System]]="","",IF(AND(dService[[#This Row],[Failback: RTO]]=0,dService[[#This Row],[Failback: RPO]]=0,dService[[#This Row],[Failback: RTA]]=0,dService[[#This Row],[Failback: RPA]]=0),"TBD",dService[[#This Row],[Failback: RTO]]-dService[[#This Row],[Failback: RTA]]))</f>
        <v/>
      </c>
      <c r="AF55" s="124" t="str">
        <f>IF(dService[[#This Row],[Application or System]]="","",IF(AND(dService[[#This Row],[Failback: RTO]]=0,dService[[#This Row],[Failback: RPO]]=0,dService[[#This Row],[Failback: RTA]]=0,dService[[#This Row],[Failback: RPA]]=0),"TBD",dService[[#This Row],[Failback: RPO]]-dService[[#This Row],[Failback: RPA]]))</f>
        <v/>
      </c>
      <c r="AG55" s="42"/>
      <c r="AH55" s="42"/>
      <c r="AI55" s="42"/>
    </row>
    <row r="56" spans="2:35" ht="39.75" customHeight="1" x14ac:dyDescent="0.2">
      <c r="B56" s="55">
        <v>51</v>
      </c>
      <c r="C56" s="56"/>
      <c r="D56" s="46"/>
      <c r="E56" s="57"/>
      <c r="F56" s="56"/>
      <c r="G56" s="56"/>
      <c r="H56" s="58"/>
      <c r="I56" s="49"/>
      <c r="J56" s="50"/>
      <c r="K56" s="50"/>
      <c r="L56" s="50"/>
      <c r="M56" s="50"/>
      <c r="N56" s="50"/>
      <c r="O56" s="50"/>
      <c r="P56" s="50"/>
      <c r="Q56" s="51"/>
      <c r="R56" s="121">
        <f>VLOOKUP(dService[[#This Row],[Application or System]],'Hide - Costs Calc'!I$6:J$116,2,FALSE)</f>
        <v>0</v>
      </c>
      <c r="S56" s="122" t="str">
        <f>IF(dService[[#This Row],[Application or System]]="","",SUM(dService[[#This Row],[Impact on Customers]:[Health or Safety Risk]]))</f>
        <v/>
      </c>
      <c r="T56" s="51"/>
      <c r="U56" s="52"/>
      <c r="V56" s="53"/>
      <c r="W56" s="53"/>
      <c r="X56" s="53"/>
      <c r="Y56" s="123" t="str">
        <f>IF(dService[[#This Row],[Application or System]]="","",IF(AND(dService[[#This Row],[Failover: RTO]]=0,dService[[#This Row],[Failover: RPO]]=0,dService[[#This Row],[Failover: RTA]]=0,dService[[#This Row],[Failover: RPA]]=0),"TBD",dService[[#This Row],[Failover: RTO]]-dService[[#This Row],[Failover: RTA]]))</f>
        <v/>
      </c>
      <c r="Z56" s="124" t="str">
        <f>IF(dService[[#This Row],[Application or System]]="","",dService[[#This Row],[Failover: RPO]]-dService[[#This Row],[Failover: RPA]])</f>
        <v/>
      </c>
      <c r="AA56" s="52"/>
      <c r="AB56" s="53"/>
      <c r="AC56" s="53"/>
      <c r="AD56" s="53"/>
      <c r="AE56" s="123" t="str">
        <f>IF(dService[[#This Row],[Application or System]]="","",IF(AND(dService[[#This Row],[Failback: RTO]]=0,dService[[#This Row],[Failback: RPO]]=0,dService[[#This Row],[Failback: RTA]]=0,dService[[#This Row],[Failback: RPA]]=0),"TBD",dService[[#This Row],[Failback: RTO]]-dService[[#This Row],[Failback: RTA]]))</f>
        <v/>
      </c>
      <c r="AF56" s="124" t="str">
        <f>IF(dService[[#This Row],[Application or System]]="","",IF(AND(dService[[#This Row],[Failback: RTO]]=0,dService[[#This Row],[Failback: RPO]]=0,dService[[#This Row],[Failback: RTA]]=0,dService[[#This Row],[Failback: RPA]]=0),"TBD",dService[[#This Row],[Failback: RPO]]-dService[[#This Row],[Failback: RPA]]))</f>
        <v/>
      </c>
      <c r="AG56" s="42"/>
      <c r="AH56" s="42"/>
      <c r="AI56" s="42"/>
    </row>
    <row r="57" spans="2:35" ht="39.75" customHeight="1" x14ac:dyDescent="0.2">
      <c r="B57" s="55">
        <v>52</v>
      </c>
      <c r="C57" s="56"/>
      <c r="D57" s="46"/>
      <c r="E57" s="57"/>
      <c r="F57" s="56"/>
      <c r="G57" s="56"/>
      <c r="H57" s="58"/>
      <c r="I57" s="49"/>
      <c r="J57" s="50"/>
      <c r="K57" s="50"/>
      <c r="L57" s="50"/>
      <c r="M57" s="50"/>
      <c r="N57" s="50"/>
      <c r="O57" s="50"/>
      <c r="P57" s="50"/>
      <c r="Q57" s="51"/>
      <c r="R57" s="121">
        <f>VLOOKUP(dService[[#This Row],[Application or System]],'Hide - Costs Calc'!I$6:J$116,2,FALSE)</f>
        <v>0</v>
      </c>
      <c r="S57" s="122" t="str">
        <f>IF(dService[[#This Row],[Application or System]]="","",SUM(dService[[#This Row],[Impact on Customers]:[Health or Safety Risk]]))</f>
        <v/>
      </c>
      <c r="T57" s="51"/>
      <c r="U57" s="52"/>
      <c r="V57" s="53"/>
      <c r="W57" s="53"/>
      <c r="X57" s="53"/>
      <c r="Y57" s="123" t="str">
        <f>IF(dService[[#This Row],[Application or System]]="","",IF(AND(dService[[#This Row],[Failover: RTO]]=0,dService[[#This Row],[Failover: RPO]]=0,dService[[#This Row],[Failover: RTA]]=0,dService[[#This Row],[Failover: RPA]]=0),"TBD",dService[[#This Row],[Failover: RTO]]-dService[[#This Row],[Failover: RTA]]))</f>
        <v/>
      </c>
      <c r="Z57" s="124" t="str">
        <f>IF(dService[[#This Row],[Application or System]]="","",dService[[#This Row],[Failover: RPO]]-dService[[#This Row],[Failover: RPA]])</f>
        <v/>
      </c>
      <c r="AA57" s="52"/>
      <c r="AB57" s="53"/>
      <c r="AC57" s="53"/>
      <c r="AD57" s="53"/>
      <c r="AE57" s="123" t="str">
        <f>IF(dService[[#This Row],[Application or System]]="","",IF(AND(dService[[#This Row],[Failback: RTO]]=0,dService[[#This Row],[Failback: RPO]]=0,dService[[#This Row],[Failback: RTA]]=0,dService[[#This Row],[Failback: RPA]]=0),"TBD",dService[[#This Row],[Failback: RTO]]-dService[[#This Row],[Failback: RTA]]))</f>
        <v/>
      </c>
      <c r="AF57" s="124" t="str">
        <f>IF(dService[[#This Row],[Application or System]]="","",IF(AND(dService[[#This Row],[Failback: RTO]]=0,dService[[#This Row],[Failback: RPO]]=0,dService[[#This Row],[Failback: RTA]]=0,dService[[#This Row],[Failback: RPA]]=0),"TBD",dService[[#This Row],[Failback: RPO]]-dService[[#This Row],[Failback: RPA]]))</f>
        <v/>
      </c>
      <c r="AG57" s="42"/>
      <c r="AH57" s="42"/>
      <c r="AI57" s="42"/>
    </row>
    <row r="58" spans="2:35" ht="39.75" customHeight="1" x14ac:dyDescent="0.2">
      <c r="B58" s="55">
        <v>53</v>
      </c>
      <c r="C58" s="56"/>
      <c r="D58" s="46"/>
      <c r="E58" s="57"/>
      <c r="F58" s="56"/>
      <c r="G58" s="56"/>
      <c r="H58" s="58"/>
      <c r="I58" s="49"/>
      <c r="J58" s="50"/>
      <c r="K58" s="50"/>
      <c r="L58" s="50"/>
      <c r="M58" s="50"/>
      <c r="N58" s="50"/>
      <c r="O58" s="50"/>
      <c r="P58" s="50"/>
      <c r="Q58" s="51"/>
      <c r="R58" s="121">
        <f>VLOOKUP(dService[[#This Row],[Application or System]],'Hide - Costs Calc'!I$6:J$116,2,FALSE)</f>
        <v>0</v>
      </c>
      <c r="S58" s="122" t="str">
        <f>IF(dService[[#This Row],[Application or System]]="","",SUM(dService[[#This Row],[Impact on Customers]:[Health or Safety Risk]]))</f>
        <v/>
      </c>
      <c r="T58" s="51"/>
      <c r="U58" s="52"/>
      <c r="V58" s="53"/>
      <c r="W58" s="53"/>
      <c r="X58" s="53"/>
      <c r="Y58" s="123" t="str">
        <f>IF(dService[[#This Row],[Application or System]]="","",IF(AND(dService[[#This Row],[Failover: RTO]]=0,dService[[#This Row],[Failover: RPO]]=0,dService[[#This Row],[Failover: RTA]]=0,dService[[#This Row],[Failover: RPA]]=0),"TBD",dService[[#This Row],[Failover: RTO]]-dService[[#This Row],[Failover: RTA]]))</f>
        <v/>
      </c>
      <c r="Z58" s="124" t="str">
        <f>IF(dService[[#This Row],[Application or System]]="","",dService[[#This Row],[Failover: RPO]]-dService[[#This Row],[Failover: RPA]])</f>
        <v/>
      </c>
      <c r="AA58" s="52"/>
      <c r="AB58" s="53"/>
      <c r="AC58" s="53"/>
      <c r="AD58" s="53"/>
      <c r="AE58" s="123" t="str">
        <f>IF(dService[[#This Row],[Application or System]]="","",IF(AND(dService[[#This Row],[Failback: RTO]]=0,dService[[#This Row],[Failback: RPO]]=0,dService[[#This Row],[Failback: RTA]]=0,dService[[#This Row],[Failback: RPA]]=0),"TBD",dService[[#This Row],[Failback: RTO]]-dService[[#This Row],[Failback: RTA]]))</f>
        <v/>
      </c>
      <c r="AF58" s="124" t="str">
        <f>IF(dService[[#This Row],[Application or System]]="","",IF(AND(dService[[#This Row],[Failback: RTO]]=0,dService[[#This Row],[Failback: RPO]]=0,dService[[#This Row],[Failback: RTA]]=0,dService[[#This Row],[Failback: RPA]]=0),"TBD",dService[[#This Row],[Failback: RPO]]-dService[[#This Row],[Failback: RPA]]))</f>
        <v/>
      </c>
      <c r="AG58" s="42"/>
      <c r="AH58" s="42"/>
      <c r="AI58" s="42"/>
    </row>
    <row r="59" spans="2:35" ht="39.75" customHeight="1" x14ac:dyDescent="0.2">
      <c r="B59" s="55">
        <v>54</v>
      </c>
      <c r="C59" s="56"/>
      <c r="D59" s="46"/>
      <c r="E59" s="57"/>
      <c r="F59" s="56"/>
      <c r="G59" s="56"/>
      <c r="H59" s="58"/>
      <c r="I59" s="49"/>
      <c r="J59" s="50"/>
      <c r="K59" s="50"/>
      <c r="L59" s="50"/>
      <c r="M59" s="50"/>
      <c r="N59" s="50"/>
      <c r="O59" s="50"/>
      <c r="P59" s="50"/>
      <c r="Q59" s="51"/>
      <c r="R59" s="121">
        <f>VLOOKUP(dService[[#This Row],[Application or System]],'Hide - Costs Calc'!I$6:J$116,2,FALSE)</f>
        <v>0</v>
      </c>
      <c r="S59" s="122" t="str">
        <f>IF(dService[[#This Row],[Application or System]]="","",SUM(dService[[#This Row],[Impact on Customers]:[Health or Safety Risk]]))</f>
        <v/>
      </c>
      <c r="T59" s="51"/>
      <c r="U59" s="52"/>
      <c r="V59" s="53"/>
      <c r="W59" s="53"/>
      <c r="X59" s="53"/>
      <c r="Y59" s="123" t="str">
        <f>IF(dService[[#This Row],[Application or System]]="","",IF(AND(dService[[#This Row],[Failover: RTO]]=0,dService[[#This Row],[Failover: RPO]]=0,dService[[#This Row],[Failover: RTA]]=0,dService[[#This Row],[Failover: RPA]]=0),"TBD",dService[[#This Row],[Failover: RTO]]-dService[[#This Row],[Failover: RTA]]))</f>
        <v/>
      </c>
      <c r="Z59" s="124" t="str">
        <f>IF(dService[[#This Row],[Application or System]]="","",dService[[#This Row],[Failover: RPO]]-dService[[#This Row],[Failover: RPA]])</f>
        <v/>
      </c>
      <c r="AA59" s="52"/>
      <c r="AB59" s="53"/>
      <c r="AC59" s="53"/>
      <c r="AD59" s="53"/>
      <c r="AE59" s="123" t="str">
        <f>IF(dService[[#This Row],[Application or System]]="","",IF(AND(dService[[#This Row],[Failback: RTO]]=0,dService[[#This Row],[Failback: RPO]]=0,dService[[#This Row],[Failback: RTA]]=0,dService[[#This Row],[Failback: RPA]]=0),"TBD",dService[[#This Row],[Failback: RTO]]-dService[[#This Row],[Failback: RTA]]))</f>
        <v/>
      </c>
      <c r="AF59" s="124" t="str">
        <f>IF(dService[[#This Row],[Application or System]]="","",IF(AND(dService[[#This Row],[Failback: RTO]]=0,dService[[#This Row],[Failback: RPO]]=0,dService[[#This Row],[Failback: RTA]]=0,dService[[#This Row],[Failback: RPA]]=0),"TBD",dService[[#This Row],[Failback: RPO]]-dService[[#This Row],[Failback: RPA]]))</f>
        <v/>
      </c>
      <c r="AG59" s="42"/>
      <c r="AH59" s="42"/>
      <c r="AI59" s="42"/>
    </row>
    <row r="60" spans="2:35" ht="39.75" customHeight="1" x14ac:dyDescent="0.2">
      <c r="B60" s="55">
        <v>55</v>
      </c>
      <c r="C60" s="56"/>
      <c r="D60" s="46"/>
      <c r="E60" s="57"/>
      <c r="F60" s="56"/>
      <c r="G60" s="56"/>
      <c r="H60" s="58"/>
      <c r="I60" s="49"/>
      <c r="J60" s="50"/>
      <c r="K60" s="50"/>
      <c r="L60" s="50"/>
      <c r="M60" s="50"/>
      <c r="N60" s="50"/>
      <c r="O60" s="50"/>
      <c r="P60" s="50"/>
      <c r="Q60" s="51"/>
      <c r="R60" s="121">
        <f>VLOOKUP(dService[[#This Row],[Application or System]],'Hide - Costs Calc'!I$6:J$116,2,FALSE)</f>
        <v>0</v>
      </c>
      <c r="S60" s="122" t="str">
        <f>IF(dService[[#This Row],[Application or System]]="","",SUM(dService[[#This Row],[Impact on Customers]:[Health or Safety Risk]]))</f>
        <v/>
      </c>
      <c r="T60" s="51"/>
      <c r="U60" s="52"/>
      <c r="V60" s="53"/>
      <c r="W60" s="53"/>
      <c r="X60" s="53"/>
      <c r="Y60" s="123" t="str">
        <f>IF(dService[[#This Row],[Application or System]]="","",IF(AND(dService[[#This Row],[Failover: RTO]]=0,dService[[#This Row],[Failover: RPO]]=0,dService[[#This Row],[Failover: RTA]]=0,dService[[#This Row],[Failover: RPA]]=0),"TBD",dService[[#This Row],[Failover: RTO]]-dService[[#This Row],[Failover: RTA]]))</f>
        <v/>
      </c>
      <c r="Z60" s="124" t="str">
        <f>IF(dService[[#This Row],[Application or System]]="","",dService[[#This Row],[Failover: RPO]]-dService[[#This Row],[Failover: RPA]])</f>
        <v/>
      </c>
      <c r="AA60" s="52"/>
      <c r="AB60" s="53"/>
      <c r="AC60" s="53"/>
      <c r="AD60" s="53"/>
      <c r="AE60" s="123" t="str">
        <f>IF(dService[[#This Row],[Application or System]]="","",IF(AND(dService[[#This Row],[Failback: RTO]]=0,dService[[#This Row],[Failback: RPO]]=0,dService[[#This Row],[Failback: RTA]]=0,dService[[#This Row],[Failback: RPA]]=0),"TBD",dService[[#This Row],[Failback: RTO]]-dService[[#This Row],[Failback: RTA]]))</f>
        <v/>
      </c>
      <c r="AF60" s="124" t="str">
        <f>IF(dService[[#This Row],[Application or System]]="","",IF(AND(dService[[#This Row],[Failback: RTO]]=0,dService[[#This Row],[Failback: RPO]]=0,dService[[#This Row],[Failback: RTA]]=0,dService[[#This Row],[Failback: RPA]]=0),"TBD",dService[[#This Row],[Failback: RPO]]-dService[[#This Row],[Failback: RPA]]))</f>
        <v/>
      </c>
      <c r="AG60" s="42"/>
      <c r="AH60" s="42"/>
      <c r="AI60" s="42"/>
    </row>
    <row r="61" spans="2:35" ht="39.75" customHeight="1" x14ac:dyDescent="0.2">
      <c r="B61" s="55">
        <v>56</v>
      </c>
      <c r="C61" s="56"/>
      <c r="D61" s="46"/>
      <c r="E61" s="57"/>
      <c r="F61" s="56"/>
      <c r="G61" s="56"/>
      <c r="H61" s="58"/>
      <c r="I61" s="49"/>
      <c r="J61" s="50"/>
      <c r="K61" s="50"/>
      <c r="L61" s="50"/>
      <c r="M61" s="50"/>
      <c r="N61" s="50"/>
      <c r="O61" s="50"/>
      <c r="P61" s="50"/>
      <c r="Q61" s="51"/>
      <c r="R61" s="121">
        <f>VLOOKUP(dService[[#This Row],[Application or System]],'Hide - Costs Calc'!I$6:J$116,2,FALSE)</f>
        <v>0</v>
      </c>
      <c r="S61" s="122" t="str">
        <f>IF(dService[[#This Row],[Application or System]]="","",SUM(dService[[#This Row],[Impact on Customers]:[Health or Safety Risk]]))</f>
        <v/>
      </c>
      <c r="T61" s="51"/>
      <c r="U61" s="52"/>
      <c r="V61" s="53"/>
      <c r="W61" s="53"/>
      <c r="X61" s="53"/>
      <c r="Y61" s="123" t="str">
        <f>IF(dService[[#This Row],[Application or System]]="","",IF(AND(dService[[#This Row],[Failover: RTO]]=0,dService[[#This Row],[Failover: RPO]]=0,dService[[#This Row],[Failover: RTA]]=0,dService[[#This Row],[Failover: RPA]]=0),"TBD",dService[[#This Row],[Failover: RTO]]-dService[[#This Row],[Failover: RTA]]))</f>
        <v/>
      </c>
      <c r="Z61" s="124" t="str">
        <f>IF(dService[[#This Row],[Application or System]]="","",dService[[#This Row],[Failover: RPO]]-dService[[#This Row],[Failover: RPA]])</f>
        <v/>
      </c>
      <c r="AA61" s="52"/>
      <c r="AB61" s="53"/>
      <c r="AC61" s="53"/>
      <c r="AD61" s="53"/>
      <c r="AE61" s="123" t="str">
        <f>IF(dService[[#This Row],[Application or System]]="","",IF(AND(dService[[#This Row],[Failback: RTO]]=0,dService[[#This Row],[Failback: RPO]]=0,dService[[#This Row],[Failback: RTA]]=0,dService[[#This Row],[Failback: RPA]]=0),"TBD",dService[[#This Row],[Failback: RTO]]-dService[[#This Row],[Failback: RTA]]))</f>
        <v/>
      </c>
      <c r="AF61" s="124" t="str">
        <f>IF(dService[[#This Row],[Application or System]]="","",IF(AND(dService[[#This Row],[Failback: RTO]]=0,dService[[#This Row],[Failback: RPO]]=0,dService[[#This Row],[Failback: RTA]]=0,dService[[#This Row],[Failback: RPA]]=0),"TBD",dService[[#This Row],[Failback: RPO]]-dService[[#This Row],[Failback: RPA]]))</f>
        <v/>
      </c>
      <c r="AG61" s="42"/>
      <c r="AH61" s="42"/>
      <c r="AI61" s="42"/>
    </row>
    <row r="62" spans="2:35" ht="39.75" customHeight="1" x14ac:dyDescent="0.2">
      <c r="B62" s="55">
        <v>57</v>
      </c>
      <c r="C62" s="56"/>
      <c r="D62" s="46"/>
      <c r="E62" s="57"/>
      <c r="F62" s="56"/>
      <c r="G62" s="56"/>
      <c r="H62" s="58"/>
      <c r="I62" s="49"/>
      <c r="J62" s="50"/>
      <c r="K62" s="50"/>
      <c r="L62" s="50"/>
      <c r="M62" s="50"/>
      <c r="N62" s="50"/>
      <c r="O62" s="50"/>
      <c r="P62" s="50"/>
      <c r="Q62" s="51"/>
      <c r="R62" s="121">
        <f>VLOOKUP(dService[[#This Row],[Application or System]],'Hide - Costs Calc'!I$6:J$116,2,FALSE)</f>
        <v>0</v>
      </c>
      <c r="S62" s="122" t="str">
        <f>IF(dService[[#This Row],[Application or System]]="","",SUM(dService[[#This Row],[Impact on Customers]:[Health or Safety Risk]]))</f>
        <v/>
      </c>
      <c r="T62" s="51"/>
      <c r="U62" s="52"/>
      <c r="V62" s="53"/>
      <c r="W62" s="53"/>
      <c r="X62" s="53"/>
      <c r="Y62" s="123" t="str">
        <f>IF(dService[[#This Row],[Application or System]]="","",IF(AND(dService[[#This Row],[Failover: RTO]]=0,dService[[#This Row],[Failover: RPO]]=0,dService[[#This Row],[Failover: RTA]]=0,dService[[#This Row],[Failover: RPA]]=0),"TBD",dService[[#This Row],[Failover: RTO]]-dService[[#This Row],[Failover: RTA]]))</f>
        <v/>
      </c>
      <c r="Z62" s="124" t="str">
        <f>IF(dService[[#This Row],[Application or System]]="","",dService[[#This Row],[Failover: RPO]]-dService[[#This Row],[Failover: RPA]])</f>
        <v/>
      </c>
      <c r="AA62" s="52"/>
      <c r="AB62" s="53"/>
      <c r="AC62" s="53"/>
      <c r="AD62" s="53"/>
      <c r="AE62" s="123" t="str">
        <f>IF(dService[[#This Row],[Application or System]]="","",IF(AND(dService[[#This Row],[Failback: RTO]]=0,dService[[#This Row],[Failback: RPO]]=0,dService[[#This Row],[Failback: RTA]]=0,dService[[#This Row],[Failback: RPA]]=0),"TBD",dService[[#This Row],[Failback: RTO]]-dService[[#This Row],[Failback: RTA]]))</f>
        <v/>
      </c>
      <c r="AF62" s="124" t="str">
        <f>IF(dService[[#This Row],[Application or System]]="","",IF(AND(dService[[#This Row],[Failback: RTO]]=0,dService[[#This Row],[Failback: RPO]]=0,dService[[#This Row],[Failback: RTA]]=0,dService[[#This Row],[Failback: RPA]]=0),"TBD",dService[[#This Row],[Failback: RPO]]-dService[[#This Row],[Failback: RPA]]))</f>
        <v/>
      </c>
      <c r="AG62" s="42"/>
      <c r="AH62" s="42"/>
      <c r="AI62" s="42"/>
    </row>
    <row r="63" spans="2:35" ht="39.75" customHeight="1" x14ac:dyDescent="0.2">
      <c r="B63" s="55">
        <v>58</v>
      </c>
      <c r="C63" s="56"/>
      <c r="D63" s="46"/>
      <c r="E63" s="57"/>
      <c r="F63" s="56"/>
      <c r="G63" s="56"/>
      <c r="H63" s="58"/>
      <c r="I63" s="49"/>
      <c r="J63" s="50"/>
      <c r="K63" s="50"/>
      <c r="L63" s="50"/>
      <c r="M63" s="50"/>
      <c r="N63" s="50"/>
      <c r="O63" s="50"/>
      <c r="P63" s="50"/>
      <c r="Q63" s="51"/>
      <c r="R63" s="121">
        <f>VLOOKUP(dService[[#This Row],[Application or System]],'Hide - Costs Calc'!I$6:J$116,2,FALSE)</f>
        <v>0</v>
      </c>
      <c r="S63" s="122" t="str">
        <f>IF(dService[[#This Row],[Application or System]]="","",SUM(dService[[#This Row],[Impact on Customers]:[Health or Safety Risk]]))</f>
        <v/>
      </c>
      <c r="T63" s="51"/>
      <c r="U63" s="52"/>
      <c r="V63" s="53"/>
      <c r="W63" s="53"/>
      <c r="X63" s="53"/>
      <c r="Y63" s="123" t="str">
        <f>IF(dService[[#This Row],[Application or System]]="","",IF(AND(dService[[#This Row],[Failover: RTO]]=0,dService[[#This Row],[Failover: RPO]]=0,dService[[#This Row],[Failover: RTA]]=0,dService[[#This Row],[Failover: RPA]]=0),"TBD",dService[[#This Row],[Failover: RTO]]-dService[[#This Row],[Failover: RTA]]))</f>
        <v/>
      </c>
      <c r="Z63" s="124" t="str">
        <f>IF(dService[[#This Row],[Application or System]]="","",dService[[#This Row],[Failover: RPO]]-dService[[#This Row],[Failover: RPA]])</f>
        <v/>
      </c>
      <c r="AA63" s="52"/>
      <c r="AB63" s="53"/>
      <c r="AC63" s="53"/>
      <c r="AD63" s="53"/>
      <c r="AE63" s="123" t="str">
        <f>IF(dService[[#This Row],[Application or System]]="","",IF(AND(dService[[#This Row],[Failback: RTO]]=0,dService[[#This Row],[Failback: RPO]]=0,dService[[#This Row],[Failback: RTA]]=0,dService[[#This Row],[Failback: RPA]]=0),"TBD",dService[[#This Row],[Failback: RTO]]-dService[[#This Row],[Failback: RTA]]))</f>
        <v/>
      </c>
      <c r="AF63" s="124" t="str">
        <f>IF(dService[[#This Row],[Application or System]]="","",IF(AND(dService[[#This Row],[Failback: RTO]]=0,dService[[#This Row],[Failback: RPO]]=0,dService[[#This Row],[Failback: RTA]]=0,dService[[#This Row],[Failback: RPA]]=0),"TBD",dService[[#This Row],[Failback: RPO]]-dService[[#This Row],[Failback: RPA]]))</f>
        <v/>
      </c>
      <c r="AG63" s="42"/>
      <c r="AH63" s="42"/>
      <c r="AI63" s="42"/>
    </row>
    <row r="64" spans="2:35" ht="39.75" customHeight="1" x14ac:dyDescent="0.2">
      <c r="B64" s="55">
        <v>59</v>
      </c>
      <c r="C64" s="56"/>
      <c r="D64" s="46"/>
      <c r="E64" s="57"/>
      <c r="F64" s="56"/>
      <c r="G64" s="56"/>
      <c r="H64" s="58"/>
      <c r="I64" s="49"/>
      <c r="J64" s="50"/>
      <c r="K64" s="50"/>
      <c r="L64" s="50"/>
      <c r="M64" s="50"/>
      <c r="N64" s="50"/>
      <c r="O64" s="50"/>
      <c r="P64" s="50"/>
      <c r="Q64" s="51"/>
      <c r="R64" s="121">
        <f>VLOOKUP(dService[[#This Row],[Application or System]],'Hide - Costs Calc'!I$6:J$116,2,FALSE)</f>
        <v>0</v>
      </c>
      <c r="S64" s="122" t="str">
        <f>IF(dService[[#This Row],[Application or System]]="","",SUM(dService[[#This Row],[Impact on Customers]:[Health or Safety Risk]]))</f>
        <v/>
      </c>
      <c r="T64" s="51"/>
      <c r="U64" s="52"/>
      <c r="V64" s="53"/>
      <c r="W64" s="53"/>
      <c r="X64" s="53"/>
      <c r="Y64" s="123" t="str">
        <f>IF(dService[[#This Row],[Application or System]]="","",IF(AND(dService[[#This Row],[Failover: RTO]]=0,dService[[#This Row],[Failover: RPO]]=0,dService[[#This Row],[Failover: RTA]]=0,dService[[#This Row],[Failover: RPA]]=0),"TBD",dService[[#This Row],[Failover: RTO]]-dService[[#This Row],[Failover: RTA]]))</f>
        <v/>
      </c>
      <c r="Z64" s="124" t="str">
        <f>IF(dService[[#This Row],[Application or System]]="","",dService[[#This Row],[Failover: RPO]]-dService[[#This Row],[Failover: RPA]])</f>
        <v/>
      </c>
      <c r="AA64" s="52"/>
      <c r="AB64" s="53"/>
      <c r="AC64" s="53"/>
      <c r="AD64" s="53"/>
      <c r="AE64" s="123" t="str">
        <f>IF(dService[[#This Row],[Application or System]]="","",IF(AND(dService[[#This Row],[Failback: RTO]]=0,dService[[#This Row],[Failback: RPO]]=0,dService[[#This Row],[Failback: RTA]]=0,dService[[#This Row],[Failback: RPA]]=0),"TBD",dService[[#This Row],[Failback: RTO]]-dService[[#This Row],[Failback: RTA]]))</f>
        <v/>
      </c>
      <c r="AF64" s="124" t="str">
        <f>IF(dService[[#This Row],[Application or System]]="","",IF(AND(dService[[#This Row],[Failback: RTO]]=0,dService[[#This Row],[Failback: RPO]]=0,dService[[#This Row],[Failback: RTA]]=0,dService[[#This Row],[Failback: RPA]]=0),"TBD",dService[[#This Row],[Failback: RPO]]-dService[[#This Row],[Failback: RPA]]))</f>
        <v/>
      </c>
      <c r="AG64" s="42"/>
      <c r="AH64" s="42"/>
      <c r="AI64" s="42"/>
    </row>
    <row r="65" spans="2:35" ht="39.75" customHeight="1" x14ac:dyDescent="0.2">
      <c r="B65" s="55">
        <v>60</v>
      </c>
      <c r="C65" s="56"/>
      <c r="D65" s="46"/>
      <c r="E65" s="57"/>
      <c r="F65" s="56"/>
      <c r="G65" s="56"/>
      <c r="H65" s="58"/>
      <c r="I65" s="49"/>
      <c r="J65" s="50"/>
      <c r="K65" s="50"/>
      <c r="L65" s="50"/>
      <c r="M65" s="50"/>
      <c r="N65" s="50"/>
      <c r="O65" s="50"/>
      <c r="P65" s="50"/>
      <c r="Q65" s="51"/>
      <c r="R65" s="121">
        <f>VLOOKUP(dService[[#This Row],[Application or System]],'Hide - Costs Calc'!I$6:J$116,2,FALSE)</f>
        <v>0</v>
      </c>
      <c r="S65" s="122" t="str">
        <f>IF(dService[[#This Row],[Application or System]]="","",SUM(dService[[#This Row],[Impact on Customers]:[Health or Safety Risk]]))</f>
        <v/>
      </c>
      <c r="T65" s="51"/>
      <c r="U65" s="52"/>
      <c r="V65" s="53"/>
      <c r="W65" s="53"/>
      <c r="X65" s="53"/>
      <c r="Y65" s="123" t="str">
        <f>IF(dService[[#This Row],[Application or System]]="","",IF(AND(dService[[#This Row],[Failover: RTO]]=0,dService[[#This Row],[Failover: RPO]]=0,dService[[#This Row],[Failover: RTA]]=0,dService[[#This Row],[Failover: RPA]]=0),"TBD",dService[[#This Row],[Failover: RTO]]-dService[[#This Row],[Failover: RTA]]))</f>
        <v/>
      </c>
      <c r="Z65" s="124" t="str">
        <f>IF(dService[[#This Row],[Application or System]]="","",dService[[#This Row],[Failover: RPO]]-dService[[#This Row],[Failover: RPA]])</f>
        <v/>
      </c>
      <c r="AA65" s="52"/>
      <c r="AB65" s="53"/>
      <c r="AC65" s="53"/>
      <c r="AD65" s="53"/>
      <c r="AE65" s="123" t="str">
        <f>IF(dService[[#This Row],[Application or System]]="","",IF(AND(dService[[#This Row],[Failback: RTO]]=0,dService[[#This Row],[Failback: RPO]]=0,dService[[#This Row],[Failback: RTA]]=0,dService[[#This Row],[Failback: RPA]]=0),"TBD",dService[[#This Row],[Failback: RTO]]-dService[[#This Row],[Failback: RTA]]))</f>
        <v/>
      </c>
      <c r="AF65" s="124" t="str">
        <f>IF(dService[[#This Row],[Application or System]]="","",IF(AND(dService[[#This Row],[Failback: RTO]]=0,dService[[#This Row],[Failback: RPO]]=0,dService[[#This Row],[Failback: RTA]]=0,dService[[#This Row],[Failback: RPA]]=0),"TBD",dService[[#This Row],[Failback: RPO]]-dService[[#This Row],[Failback: RPA]]))</f>
        <v/>
      </c>
      <c r="AG65" s="42"/>
      <c r="AH65" s="42"/>
      <c r="AI65" s="42"/>
    </row>
    <row r="66" spans="2:35" ht="39.75" customHeight="1" x14ac:dyDescent="0.2">
      <c r="B66" s="55">
        <v>61</v>
      </c>
      <c r="C66" s="56"/>
      <c r="D66" s="46"/>
      <c r="E66" s="57"/>
      <c r="F66" s="56"/>
      <c r="G66" s="56"/>
      <c r="H66" s="58"/>
      <c r="I66" s="49"/>
      <c r="J66" s="50"/>
      <c r="K66" s="50"/>
      <c r="L66" s="50"/>
      <c r="M66" s="50"/>
      <c r="N66" s="50"/>
      <c r="O66" s="50"/>
      <c r="P66" s="50"/>
      <c r="Q66" s="51"/>
      <c r="R66" s="121">
        <f>VLOOKUP(dService[[#This Row],[Application or System]],'Hide - Costs Calc'!I$6:J$116,2,FALSE)</f>
        <v>0</v>
      </c>
      <c r="S66" s="122" t="str">
        <f>IF(dService[[#This Row],[Application or System]]="","",SUM(dService[[#This Row],[Impact on Customers]:[Health or Safety Risk]]))</f>
        <v/>
      </c>
      <c r="T66" s="51"/>
      <c r="U66" s="52"/>
      <c r="V66" s="53"/>
      <c r="W66" s="53"/>
      <c r="X66" s="53"/>
      <c r="Y66" s="123" t="str">
        <f>IF(dService[[#This Row],[Application or System]]="","",IF(AND(dService[[#This Row],[Failover: RTO]]=0,dService[[#This Row],[Failover: RPO]]=0,dService[[#This Row],[Failover: RTA]]=0,dService[[#This Row],[Failover: RPA]]=0),"TBD",dService[[#This Row],[Failover: RTO]]-dService[[#This Row],[Failover: RTA]]))</f>
        <v/>
      </c>
      <c r="Z66" s="124" t="str">
        <f>IF(dService[[#This Row],[Application or System]]="","",dService[[#This Row],[Failover: RPO]]-dService[[#This Row],[Failover: RPA]])</f>
        <v/>
      </c>
      <c r="AA66" s="52"/>
      <c r="AB66" s="53"/>
      <c r="AC66" s="53"/>
      <c r="AD66" s="53"/>
      <c r="AE66" s="123" t="str">
        <f>IF(dService[[#This Row],[Application or System]]="","",IF(AND(dService[[#This Row],[Failback: RTO]]=0,dService[[#This Row],[Failback: RPO]]=0,dService[[#This Row],[Failback: RTA]]=0,dService[[#This Row],[Failback: RPA]]=0),"TBD",dService[[#This Row],[Failback: RTO]]-dService[[#This Row],[Failback: RTA]]))</f>
        <v/>
      </c>
      <c r="AF66" s="124" t="str">
        <f>IF(dService[[#This Row],[Application or System]]="","",IF(AND(dService[[#This Row],[Failback: RTO]]=0,dService[[#This Row],[Failback: RPO]]=0,dService[[#This Row],[Failback: RTA]]=0,dService[[#This Row],[Failback: RPA]]=0),"TBD",dService[[#This Row],[Failback: RPO]]-dService[[#This Row],[Failback: RPA]]))</f>
        <v/>
      </c>
      <c r="AG66" s="42"/>
      <c r="AH66" s="42"/>
      <c r="AI66" s="42"/>
    </row>
    <row r="67" spans="2:35" ht="39.75" customHeight="1" x14ac:dyDescent="0.2">
      <c r="B67" s="55">
        <v>62</v>
      </c>
      <c r="C67" s="56"/>
      <c r="D67" s="46"/>
      <c r="E67" s="57"/>
      <c r="F67" s="56"/>
      <c r="G67" s="56"/>
      <c r="H67" s="58"/>
      <c r="I67" s="49"/>
      <c r="J67" s="50"/>
      <c r="K67" s="50"/>
      <c r="L67" s="50"/>
      <c r="M67" s="50"/>
      <c r="N67" s="50"/>
      <c r="O67" s="50"/>
      <c r="P67" s="50"/>
      <c r="Q67" s="51"/>
      <c r="R67" s="121">
        <f>VLOOKUP(dService[[#This Row],[Application or System]],'Hide - Costs Calc'!I$6:J$116,2,FALSE)</f>
        <v>0</v>
      </c>
      <c r="S67" s="122" t="str">
        <f>IF(dService[[#This Row],[Application or System]]="","",SUM(dService[[#This Row],[Impact on Customers]:[Health or Safety Risk]]))</f>
        <v/>
      </c>
      <c r="T67" s="51"/>
      <c r="U67" s="52"/>
      <c r="V67" s="53"/>
      <c r="W67" s="53"/>
      <c r="X67" s="53"/>
      <c r="Y67" s="123" t="str">
        <f>IF(dService[[#This Row],[Application or System]]="","",IF(AND(dService[[#This Row],[Failover: RTO]]=0,dService[[#This Row],[Failover: RPO]]=0,dService[[#This Row],[Failover: RTA]]=0,dService[[#This Row],[Failover: RPA]]=0),"TBD",dService[[#This Row],[Failover: RTO]]-dService[[#This Row],[Failover: RTA]]))</f>
        <v/>
      </c>
      <c r="Z67" s="124" t="str">
        <f>IF(dService[[#This Row],[Application or System]]="","",dService[[#This Row],[Failover: RPO]]-dService[[#This Row],[Failover: RPA]])</f>
        <v/>
      </c>
      <c r="AA67" s="52"/>
      <c r="AB67" s="53"/>
      <c r="AC67" s="53"/>
      <c r="AD67" s="53"/>
      <c r="AE67" s="123" t="str">
        <f>IF(dService[[#This Row],[Application or System]]="","",IF(AND(dService[[#This Row],[Failback: RTO]]=0,dService[[#This Row],[Failback: RPO]]=0,dService[[#This Row],[Failback: RTA]]=0,dService[[#This Row],[Failback: RPA]]=0),"TBD",dService[[#This Row],[Failback: RTO]]-dService[[#This Row],[Failback: RTA]]))</f>
        <v/>
      </c>
      <c r="AF67" s="124" t="str">
        <f>IF(dService[[#This Row],[Application or System]]="","",IF(AND(dService[[#This Row],[Failback: RTO]]=0,dService[[#This Row],[Failback: RPO]]=0,dService[[#This Row],[Failback: RTA]]=0,dService[[#This Row],[Failback: RPA]]=0),"TBD",dService[[#This Row],[Failback: RPO]]-dService[[#This Row],[Failback: RPA]]))</f>
        <v/>
      </c>
      <c r="AG67" s="42"/>
      <c r="AH67" s="42"/>
      <c r="AI67" s="42"/>
    </row>
    <row r="68" spans="2:35" ht="39.75" customHeight="1" x14ac:dyDescent="0.2">
      <c r="B68" s="55">
        <v>63</v>
      </c>
      <c r="C68" s="56"/>
      <c r="D68" s="46"/>
      <c r="E68" s="57"/>
      <c r="F68" s="56"/>
      <c r="G68" s="56"/>
      <c r="H68" s="58"/>
      <c r="I68" s="49"/>
      <c r="J68" s="50"/>
      <c r="K68" s="50"/>
      <c r="L68" s="50"/>
      <c r="M68" s="50"/>
      <c r="N68" s="50"/>
      <c r="O68" s="50"/>
      <c r="P68" s="50"/>
      <c r="Q68" s="51"/>
      <c r="R68" s="121">
        <f>VLOOKUP(dService[[#This Row],[Application or System]],'Hide - Costs Calc'!I$6:J$116,2,FALSE)</f>
        <v>0</v>
      </c>
      <c r="S68" s="122" t="str">
        <f>IF(dService[[#This Row],[Application or System]]="","",SUM(dService[[#This Row],[Impact on Customers]:[Health or Safety Risk]]))</f>
        <v/>
      </c>
      <c r="T68" s="51"/>
      <c r="U68" s="52"/>
      <c r="V68" s="53"/>
      <c r="W68" s="53"/>
      <c r="X68" s="53"/>
      <c r="Y68" s="123" t="str">
        <f>IF(dService[[#This Row],[Application or System]]="","",IF(AND(dService[[#This Row],[Failover: RTO]]=0,dService[[#This Row],[Failover: RPO]]=0,dService[[#This Row],[Failover: RTA]]=0,dService[[#This Row],[Failover: RPA]]=0),"TBD",dService[[#This Row],[Failover: RTO]]-dService[[#This Row],[Failover: RTA]]))</f>
        <v/>
      </c>
      <c r="Z68" s="124" t="str">
        <f>IF(dService[[#This Row],[Application or System]]="","",dService[[#This Row],[Failover: RPO]]-dService[[#This Row],[Failover: RPA]])</f>
        <v/>
      </c>
      <c r="AA68" s="52"/>
      <c r="AB68" s="53"/>
      <c r="AC68" s="53"/>
      <c r="AD68" s="53"/>
      <c r="AE68" s="123" t="str">
        <f>IF(dService[[#This Row],[Application or System]]="","",IF(AND(dService[[#This Row],[Failback: RTO]]=0,dService[[#This Row],[Failback: RPO]]=0,dService[[#This Row],[Failback: RTA]]=0,dService[[#This Row],[Failback: RPA]]=0),"TBD",dService[[#This Row],[Failback: RTO]]-dService[[#This Row],[Failback: RTA]]))</f>
        <v/>
      </c>
      <c r="AF68" s="124" t="str">
        <f>IF(dService[[#This Row],[Application or System]]="","",IF(AND(dService[[#This Row],[Failback: RTO]]=0,dService[[#This Row],[Failback: RPO]]=0,dService[[#This Row],[Failback: RTA]]=0,dService[[#This Row],[Failback: RPA]]=0),"TBD",dService[[#This Row],[Failback: RPO]]-dService[[#This Row],[Failback: RPA]]))</f>
        <v/>
      </c>
      <c r="AG68" s="42"/>
      <c r="AH68" s="42"/>
      <c r="AI68" s="42"/>
    </row>
    <row r="69" spans="2:35" ht="39.75" customHeight="1" x14ac:dyDescent="0.2">
      <c r="B69" s="55">
        <v>64</v>
      </c>
      <c r="C69" s="56"/>
      <c r="D69" s="46"/>
      <c r="E69" s="57"/>
      <c r="F69" s="56"/>
      <c r="G69" s="56"/>
      <c r="H69" s="58"/>
      <c r="I69" s="49"/>
      <c r="J69" s="50"/>
      <c r="K69" s="50"/>
      <c r="L69" s="50"/>
      <c r="M69" s="50"/>
      <c r="N69" s="50"/>
      <c r="O69" s="50"/>
      <c r="P69" s="50"/>
      <c r="Q69" s="51"/>
      <c r="R69" s="121">
        <f>VLOOKUP(dService[[#This Row],[Application or System]],'Hide - Costs Calc'!I$6:J$116,2,FALSE)</f>
        <v>0</v>
      </c>
      <c r="S69" s="122" t="str">
        <f>IF(dService[[#This Row],[Application or System]]="","",SUM(dService[[#This Row],[Impact on Customers]:[Health or Safety Risk]]))</f>
        <v/>
      </c>
      <c r="T69" s="51"/>
      <c r="U69" s="52"/>
      <c r="V69" s="53"/>
      <c r="W69" s="53"/>
      <c r="X69" s="53"/>
      <c r="Y69" s="123" t="str">
        <f>IF(dService[[#This Row],[Application or System]]="","",IF(AND(dService[[#This Row],[Failover: RTO]]=0,dService[[#This Row],[Failover: RPO]]=0,dService[[#This Row],[Failover: RTA]]=0,dService[[#This Row],[Failover: RPA]]=0),"TBD",dService[[#This Row],[Failover: RTO]]-dService[[#This Row],[Failover: RTA]]))</f>
        <v/>
      </c>
      <c r="Z69" s="124" t="str">
        <f>IF(dService[[#This Row],[Application or System]]="","",dService[[#This Row],[Failover: RPO]]-dService[[#This Row],[Failover: RPA]])</f>
        <v/>
      </c>
      <c r="AA69" s="52"/>
      <c r="AB69" s="53"/>
      <c r="AC69" s="53"/>
      <c r="AD69" s="53"/>
      <c r="AE69" s="123" t="str">
        <f>IF(dService[[#This Row],[Application or System]]="","",IF(AND(dService[[#This Row],[Failback: RTO]]=0,dService[[#This Row],[Failback: RPO]]=0,dService[[#This Row],[Failback: RTA]]=0,dService[[#This Row],[Failback: RPA]]=0),"TBD",dService[[#This Row],[Failback: RTO]]-dService[[#This Row],[Failback: RTA]]))</f>
        <v/>
      </c>
      <c r="AF69" s="124" t="str">
        <f>IF(dService[[#This Row],[Application or System]]="","",IF(AND(dService[[#This Row],[Failback: RTO]]=0,dService[[#This Row],[Failback: RPO]]=0,dService[[#This Row],[Failback: RTA]]=0,dService[[#This Row],[Failback: RPA]]=0),"TBD",dService[[#This Row],[Failback: RPO]]-dService[[#This Row],[Failback: RPA]]))</f>
        <v/>
      </c>
      <c r="AG69" s="42"/>
      <c r="AH69" s="42"/>
      <c r="AI69" s="42"/>
    </row>
    <row r="70" spans="2:35" ht="39.75" customHeight="1" x14ac:dyDescent="0.2">
      <c r="B70" s="55">
        <v>65</v>
      </c>
      <c r="C70" s="56"/>
      <c r="D70" s="46"/>
      <c r="E70" s="57"/>
      <c r="F70" s="56"/>
      <c r="G70" s="56"/>
      <c r="H70" s="58"/>
      <c r="I70" s="49"/>
      <c r="J70" s="50"/>
      <c r="K70" s="50"/>
      <c r="L70" s="50"/>
      <c r="M70" s="50"/>
      <c r="N70" s="50"/>
      <c r="O70" s="50"/>
      <c r="P70" s="50"/>
      <c r="Q70" s="51"/>
      <c r="R70" s="121">
        <f>VLOOKUP(dService[[#This Row],[Application or System]],'Hide - Costs Calc'!I$6:J$116,2,FALSE)</f>
        <v>0</v>
      </c>
      <c r="S70" s="122" t="str">
        <f>IF(dService[[#This Row],[Application or System]]="","",SUM(dService[[#This Row],[Impact on Customers]:[Health or Safety Risk]]))</f>
        <v/>
      </c>
      <c r="T70" s="51"/>
      <c r="U70" s="52"/>
      <c r="V70" s="53"/>
      <c r="W70" s="53"/>
      <c r="X70" s="53"/>
      <c r="Y70" s="123" t="str">
        <f>IF(dService[[#This Row],[Application or System]]="","",IF(AND(dService[[#This Row],[Failover: RTO]]=0,dService[[#This Row],[Failover: RPO]]=0,dService[[#This Row],[Failover: RTA]]=0,dService[[#This Row],[Failover: RPA]]=0),"TBD",dService[[#This Row],[Failover: RTO]]-dService[[#This Row],[Failover: RTA]]))</f>
        <v/>
      </c>
      <c r="Z70" s="124" t="str">
        <f>IF(dService[[#This Row],[Application or System]]="","",dService[[#This Row],[Failover: RPO]]-dService[[#This Row],[Failover: RPA]])</f>
        <v/>
      </c>
      <c r="AA70" s="52"/>
      <c r="AB70" s="53"/>
      <c r="AC70" s="53"/>
      <c r="AD70" s="53"/>
      <c r="AE70" s="123" t="str">
        <f>IF(dService[[#This Row],[Application or System]]="","",IF(AND(dService[[#This Row],[Failback: RTO]]=0,dService[[#This Row],[Failback: RPO]]=0,dService[[#This Row],[Failback: RTA]]=0,dService[[#This Row],[Failback: RPA]]=0),"TBD",dService[[#This Row],[Failback: RTO]]-dService[[#This Row],[Failback: RTA]]))</f>
        <v/>
      </c>
      <c r="AF70" s="124" t="str">
        <f>IF(dService[[#This Row],[Application or System]]="","",IF(AND(dService[[#This Row],[Failback: RTO]]=0,dService[[#This Row],[Failback: RPO]]=0,dService[[#This Row],[Failback: RTA]]=0,dService[[#This Row],[Failback: RPA]]=0),"TBD",dService[[#This Row],[Failback: RPO]]-dService[[#This Row],[Failback: RPA]]))</f>
        <v/>
      </c>
      <c r="AG70" s="42"/>
      <c r="AH70" s="42"/>
      <c r="AI70" s="42"/>
    </row>
    <row r="71" spans="2:35" ht="39.75" customHeight="1" x14ac:dyDescent="0.2">
      <c r="B71" s="55">
        <v>66</v>
      </c>
      <c r="C71" s="56"/>
      <c r="D71" s="46"/>
      <c r="E71" s="57"/>
      <c r="F71" s="56"/>
      <c r="G71" s="56"/>
      <c r="H71" s="58"/>
      <c r="I71" s="49"/>
      <c r="J71" s="50"/>
      <c r="K71" s="50"/>
      <c r="L71" s="50"/>
      <c r="M71" s="50"/>
      <c r="N71" s="50"/>
      <c r="O71" s="50"/>
      <c r="P71" s="50"/>
      <c r="Q71" s="51"/>
      <c r="R71" s="121">
        <f>VLOOKUP(dService[[#This Row],[Application or System]],'Hide - Costs Calc'!I$6:J$116,2,FALSE)</f>
        <v>0</v>
      </c>
      <c r="S71" s="122" t="str">
        <f>IF(dService[[#This Row],[Application or System]]="","",SUM(dService[[#This Row],[Impact on Customers]:[Health or Safety Risk]]))</f>
        <v/>
      </c>
      <c r="T71" s="51"/>
      <c r="U71" s="52"/>
      <c r="V71" s="53"/>
      <c r="W71" s="53"/>
      <c r="X71" s="53"/>
      <c r="Y71" s="123" t="str">
        <f>IF(dService[[#This Row],[Application or System]]="","",IF(AND(dService[[#This Row],[Failover: RTO]]=0,dService[[#This Row],[Failover: RPO]]=0,dService[[#This Row],[Failover: RTA]]=0,dService[[#This Row],[Failover: RPA]]=0),"TBD",dService[[#This Row],[Failover: RTO]]-dService[[#This Row],[Failover: RTA]]))</f>
        <v/>
      </c>
      <c r="Z71" s="124" t="str">
        <f>IF(dService[[#This Row],[Application or System]]="","",dService[[#This Row],[Failover: RPO]]-dService[[#This Row],[Failover: RPA]])</f>
        <v/>
      </c>
      <c r="AA71" s="52"/>
      <c r="AB71" s="53"/>
      <c r="AC71" s="53"/>
      <c r="AD71" s="53"/>
      <c r="AE71" s="123" t="str">
        <f>IF(dService[[#This Row],[Application or System]]="","",IF(AND(dService[[#This Row],[Failback: RTO]]=0,dService[[#This Row],[Failback: RPO]]=0,dService[[#This Row],[Failback: RTA]]=0,dService[[#This Row],[Failback: RPA]]=0),"TBD",dService[[#This Row],[Failback: RTO]]-dService[[#This Row],[Failback: RTA]]))</f>
        <v/>
      </c>
      <c r="AF71" s="124" t="str">
        <f>IF(dService[[#This Row],[Application or System]]="","",IF(AND(dService[[#This Row],[Failback: RTO]]=0,dService[[#This Row],[Failback: RPO]]=0,dService[[#This Row],[Failback: RTA]]=0,dService[[#This Row],[Failback: RPA]]=0),"TBD",dService[[#This Row],[Failback: RPO]]-dService[[#This Row],[Failback: RPA]]))</f>
        <v/>
      </c>
      <c r="AG71" s="42"/>
      <c r="AH71" s="42"/>
      <c r="AI71" s="42"/>
    </row>
    <row r="72" spans="2:35" ht="39.75" customHeight="1" x14ac:dyDescent="0.2">
      <c r="B72" s="55">
        <v>67</v>
      </c>
      <c r="C72" s="56"/>
      <c r="D72" s="46"/>
      <c r="E72" s="57"/>
      <c r="F72" s="56"/>
      <c r="G72" s="56"/>
      <c r="H72" s="58"/>
      <c r="I72" s="49"/>
      <c r="J72" s="50"/>
      <c r="K72" s="50"/>
      <c r="L72" s="50"/>
      <c r="M72" s="50"/>
      <c r="N72" s="50"/>
      <c r="O72" s="50"/>
      <c r="P72" s="50"/>
      <c r="Q72" s="51"/>
      <c r="R72" s="121">
        <f>VLOOKUP(dService[[#This Row],[Application or System]],'Hide - Costs Calc'!I$6:J$116,2,FALSE)</f>
        <v>0</v>
      </c>
      <c r="S72" s="122" t="str">
        <f>IF(dService[[#This Row],[Application or System]]="","",SUM(dService[[#This Row],[Impact on Customers]:[Health or Safety Risk]]))</f>
        <v/>
      </c>
      <c r="T72" s="51"/>
      <c r="U72" s="52"/>
      <c r="V72" s="53"/>
      <c r="W72" s="53"/>
      <c r="X72" s="53"/>
      <c r="Y72" s="123" t="str">
        <f>IF(dService[[#This Row],[Application or System]]="","",IF(AND(dService[[#This Row],[Failover: RTO]]=0,dService[[#This Row],[Failover: RPO]]=0,dService[[#This Row],[Failover: RTA]]=0,dService[[#This Row],[Failover: RPA]]=0),"TBD",dService[[#This Row],[Failover: RTO]]-dService[[#This Row],[Failover: RTA]]))</f>
        <v/>
      </c>
      <c r="Z72" s="124" t="str">
        <f>IF(dService[[#This Row],[Application or System]]="","",dService[[#This Row],[Failover: RPO]]-dService[[#This Row],[Failover: RPA]])</f>
        <v/>
      </c>
      <c r="AA72" s="52"/>
      <c r="AB72" s="53"/>
      <c r="AC72" s="53"/>
      <c r="AD72" s="53"/>
      <c r="AE72" s="123" t="str">
        <f>IF(dService[[#This Row],[Application or System]]="","",IF(AND(dService[[#This Row],[Failback: RTO]]=0,dService[[#This Row],[Failback: RPO]]=0,dService[[#This Row],[Failback: RTA]]=0,dService[[#This Row],[Failback: RPA]]=0),"TBD",dService[[#This Row],[Failback: RTO]]-dService[[#This Row],[Failback: RTA]]))</f>
        <v/>
      </c>
      <c r="AF72" s="124" t="str">
        <f>IF(dService[[#This Row],[Application or System]]="","",IF(AND(dService[[#This Row],[Failback: RTO]]=0,dService[[#This Row],[Failback: RPO]]=0,dService[[#This Row],[Failback: RTA]]=0,dService[[#This Row],[Failback: RPA]]=0),"TBD",dService[[#This Row],[Failback: RPO]]-dService[[#This Row],[Failback: RPA]]))</f>
        <v/>
      </c>
      <c r="AG72" s="42"/>
      <c r="AH72" s="42"/>
      <c r="AI72" s="42"/>
    </row>
    <row r="73" spans="2:35" ht="39.75" customHeight="1" x14ac:dyDescent="0.2">
      <c r="B73" s="55">
        <v>68</v>
      </c>
      <c r="C73" s="56"/>
      <c r="D73" s="46"/>
      <c r="E73" s="57"/>
      <c r="F73" s="56"/>
      <c r="G73" s="56"/>
      <c r="H73" s="58"/>
      <c r="I73" s="49"/>
      <c r="J73" s="50"/>
      <c r="K73" s="50"/>
      <c r="L73" s="50"/>
      <c r="M73" s="50"/>
      <c r="N73" s="50"/>
      <c r="O73" s="50"/>
      <c r="P73" s="50"/>
      <c r="Q73" s="51"/>
      <c r="R73" s="121">
        <f>VLOOKUP(dService[[#This Row],[Application or System]],'Hide - Costs Calc'!I$6:J$116,2,FALSE)</f>
        <v>0</v>
      </c>
      <c r="S73" s="122" t="str">
        <f>IF(dService[[#This Row],[Application or System]]="","",SUM(dService[[#This Row],[Impact on Customers]:[Health or Safety Risk]]))</f>
        <v/>
      </c>
      <c r="T73" s="51"/>
      <c r="U73" s="52"/>
      <c r="V73" s="53"/>
      <c r="W73" s="53"/>
      <c r="X73" s="53"/>
      <c r="Y73" s="123" t="str">
        <f>IF(dService[[#This Row],[Application or System]]="","",IF(AND(dService[[#This Row],[Failover: RTO]]=0,dService[[#This Row],[Failover: RPO]]=0,dService[[#This Row],[Failover: RTA]]=0,dService[[#This Row],[Failover: RPA]]=0),"TBD",dService[[#This Row],[Failover: RTO]]-dService[[#This Row],[Failover: RTA]]))</f>
        <v/>
      </c>
      <c r="Z73" s="124" t="str">
        <f>IF(dService[[#This Row],[Application or System]]="","",dService[[#This Row],[Failover: RPO]]-dService[[#This Row],[Failover: RPA]])</f>
        <v/>
      </c>
      <c r="AA73" s="52"/>
      <c r="AB73" s="53"/>
      <c r="AC73" s="53"/>
      <c r="AD73" s="53"/>
      <c r="AE73" s="123" t="str">
        <f>IF(dService[[#This Row],[Application or System]]="","",IF(AND(dService[[#This Row],[Failback: RTO]]=0,dService[[#This Row],[Failback: RPO]]=0,dService[[#This Row],[Failback: RTA]]=0,dService[[#This Row],[Failback: RPA]]=0),"TBD",dService[[#This Row],[Failback: RTO]]-dService[[#This Row],[Failback: RTA]]))</f>
        <v/>
      </c>
      <c r="AF73" s="124" t="str">
        <f>IF(dService[[#This Row],[Application or System]]="","",IF(AND(dService[[#This Row],[Failback: RTO]]=0,dService[[#This Row],[Failback: RPO]]=0,dService[[#This Row],[Failback: RTA]]=0,dService[[#This Row],[Failback: RPA]]=0),"TBD",dService[[#This Row],[Failback: RPO]]-dService[[#This Row],[Failback: RPA]]))</f>
        <v/>
      </c>
      <c r="AG73" s="42"/>
      <c r="AH73" s="42"/>
      <c r="AI73" s="42"/>
    </row>
    <row r="74" spans="2:35" ht="39.75" customHeight="1" x14ac:dyDescent="0.2">
      <c r="B74" s="55">
        <v>69</v>
      </c>
      <c r="C74" s="56"/>
      <c r="D74" s="46"/>
      <c r="E74" s="57"/>
      <c r="F74" s="56"/>
      <c r="G74" s="56"/>
      <c r="H74" s="58"/>
      <c r="I74" s="49"/>
      <c r="J74" s="50"/>
      <c r="K74" s="50"/>
      <c r="L74" s="50"/>
      <c r="M74" s="50"/>
      <c r="N74" s="50"/>
      <c r="O74" s="50"/>
      <c r="P74" s="50"/>
      <c r="Q74" s="51"/>
      <c r="R74" s="121">
        <f>VLOOKUP(dService[[#This Row],[Application or System]],'Hide - Costs Calc'!I$6:J$116,2,FALSE)</f>
        <v>0</v>
      </c>
      <c r="S74" s="122" t="str">
        <f>IF(dService[[#This Row],[Application or System]]="","",SUM(dService[[#This Row],[Impact on Customers]:[Health or Safety Risk]]))</f>
        <v/>
      </c>
      <c r="T74" s="51"/>
      <c r="U74" s="52"/>
      <c r="V74" s="53"/>
      <c r="W74" s="53"/>
      <c r="X74" s="53"/>
      <c r="Y74" s="123" t="str">
        <f>IF(dService[[#This Row],[Application or System]]="","",IF(AND(dService[[#This Row],[Failover: RTO]]=0,dService[[#This Row],[Failover: RPO]]=0,dService[[#This Row],[Failover: RTA]]=0,dService[[#This Row],[Failover: RPA]]=0),"TBD",dService[[#This Row],[Failover: RTO]]-dService[[#This Row],[Failover: RTA]]))</f>
        <v/>
      </c>
      <c r="Z74" s="124" t="str">
        <f>IF(dService[[#This Row],[Application or System]]="","",dService[[#This Row],[Failover: RPO]]-dService[[#This Row],[Failover: RPA]])</f>
        <v/>
      </c>
      <c r="AA74" s="52"/>
      <c r="AB74" s="53"/>
      <c r="AC74" s="53"/>
      <c r="AD74" s="53"/>
      <c r="AE74" s="123" t="str">
        <f>IF(dService[[#This Row],[Application or System]]="","",IF(AND(dService[[#This Row],[Failback: RTO]]=0,dService[[#This Row],[Failback: RPO]]=0,dService[[#This Row],[Failback: RTA]]=0,dService[[#This Row],[Failback: RPA]]=0),"TBD",dService[[#This Row],[Failback: RTO]]-dService[[#This Row],[Failback: RTA]]))</f>
        <v/>
      </c>
      <c r="AF74" s="124" t="str">
        <f>IF(dService[[#This Row],[Application or System]]="","",IF(AND(dService[[#This Row],[Failback: RTO]]=0,dService[[#This Row],[Failback: RPO]]=0,dService[[#This Row],[Failback: RTA]]=0,dService[[#This Row],[Failback: RPA]]=0),"TBD",dService[[#This Row],[Failback: RPO]]-dService[[#This Row],[Failback: RPA]]))</f>
        <v/>
      </c>
      <c r="AG74" s="42"/>
      <c r="AH74" s="42"/>
      <c r="AI74" s="42"/>
    </row>
    <row r="75" spans="2:35" ht="39.75" customHeight="1" x14ac:dyDescent="0.2">
      <c r="B75" s="55">
        <v>70</v>
      </c>
      <c r="C75" s="56"/>
      <c r="D75" s="46"/>
      <c r="E75" s="57"/>
      <c r="F75" s="56"/>
      <c r="G75" s="56"/>
      <c r="H75" s="58"/>
      <c r="I75" s="49"/>
      <c r="J75" s="50"/>
      <c r="K75" s="50"/>
      <c r="L75" s="50"/>
      <c r="M75" s="50"/>
      <c r="N75" s="50"/>
      <c r="O75" s="50"/>
      <c r="P75" s="50"/>
      <c r="Q75" s="51"/>
      <c r="R75" s="121">
        <f>VLOOKUP(dService[[#This Row],[Application or System]],'Hide - Costs Calc'!I$6:J$116,2,FALSE)</f>
        <v>0</v>
      </c>
      <c r="S75" s="122" t="str">
        <f>IF(dService[[#This Row],[Application or System]]="","",SUM(dService[[#This Row],[Impact on Customers]:[Health or Safety Risk]]))</f>
        <v/>
      </c>
      <c r="T75" s="51"/>
      <c r="U75" s="52"/>
      <c r="V75" s="53"/>
      <c r="W75" s="53"/>
      <c r="X75" s="53"/>
      <c r="Y75" s="123" t="str">
        <f>IF(dService[[#This Row],[Application or System]]="","",IF(AND(dService[[#This Row],[Failover: RTO]]=0,dService[[#This Row],[Failover: RPO]]=0,dService[[#This Row],[Failover: RTA]]=0,dService[[#This Row],[Failover: RPA]]=0),"TBD",dService[[#This Row],[Failover: RTO]]-dService[[#This Row],[Failover: RTA]]))</f>
        <v/>
      </c>
      <c r="Z75" s="124" t="str">
        <f>IF(dService[[#This Row],[Application or System]]="","",dService[[#This Row],[Failover: RPO]]-dService[[#This Row],[Failover: RPA]])</f>
        <v/>
      </c>
      <c r="AA75" s="52"/>
      <c r="AB75" s="53"/>
      <c r="AC75" s="53"/>
      <c r="AD75" s="53"/>
      <c r="AE75" s="123" t="str">
        <f>IF(dService[[#This Row],[Application or System]]="","",IF(AND(dService[[#This Row],[Failback: RTO]]=0,dService[[#This Row],[Failback: RPO]]=0,dService[[#This Row],[Failback: RTA]]=0,dService[[#This Row],[Failback: RPA]]=0),"TBD",dService[[#This Row],[Failback: RTO]]-dService[[#This Row],[Failback: RTA]]))</f>
        <v/>
      </c>
      <c r="AF75" s="124" t="str">
        <f>IF(dService[[#This Row],[Application or System]]="","",IF(AND(dService[[#This Row],[Failback: RTO]]=0,dService[[#This Row],[Failback: RPO]]=0,dService[[#This Row],[Failback: RTA]]=0,dService[[#This Row],[Failback: RPA]]=0),"TBD",dService[[#This Row],[Failback: RPO]]-dService[[#This Row],[Failback: RPA]]))</f>
        <v/>
      </c>
      <c r="AG75" s="42"/>
      <c r="AH75" s="42"/>
      <c r="AI75" s="42"/>
    </row>
    <row r="76" spans="2:35" ht="39.75" customHeight="1" x14ac:dyDescent="0.2">
      <c r="B76" s="55">
        <v>71</v>
      </c>
      <c r="C76" s="56"/>
      <c r="D76" s="46"/>
      <c r="E76" s="57"/>
      <c r="F76" s="56"/>
      <c r="G76" s="56"/>
      <c r="H76" s="58"/>
      <c r="I76" s="49"/>
      <c r="J76" s="50"/>
      <c r="K76" s="50"/>
      <c r="L76" s="50"/>
      <c r="M76" s="50"/>
      <c r="N76" s="50"/>
      <c r="O76" s="50"/>
      <c r="P76" s="50"/>
      <c r="Q76" s="51"/>
      <c r="R76" s="121">
        <f>VLOOKUP(dService[[#This Row],[Application or System]],'Hide - Costs Calc'!I$6:J$116,2,FALSE)</f>
        <v>0</v>
      </c>
      <c r="S76" s="122" t="str">
        <f>IF(dService[[#This Row],[Application or System]]="","",SUM(dService[[#This Row],[Impact on Customers]:[Health or Safety Risk]]))</f>
        <v/>
      </c>
      <c r="T76" s="51"/>
      <c r="U76" s="52"/>
      <c r="V76" s="53"/>
      <c r="W76" s="53"/>
      <c r="X76" s="53"/>
      <c r="Y76" s="123" t="str">
        <f>IF(dService[[#This Row],[Application or System]]="","",IF(AND(dService[[#This Row],[Failover: RTO]]=0,dService[[#This Row],[Failover: RPO]]=0,dService[[#This Row],[Failover: RTA]]=0,dService[[#This Row],[Failover: RPA]]=0),"TBD",dService[[#This Row],[Failover: RTO]]-dService[[#This Row],[Failover: RTA]]))</f>
        <v/>
      </c>
      <c r="Z76" s="124" t="str">
        <f>IF(dService[[#This Row],[Application or System]]="","",dService[[#This Row],[Failover: RPO]]-dService[[#This Row],[Failover: RPA]])</f>
        <v/>
      </c>
      <c r="AA76" s="52"/>
      <c r="AB76" s="53"/>
      <c r="AC76" s="53"/>
      <c r="AD76" s="53"/>
      <c r="AE76" s="123" t="str">
        <f>IF(dService[[#This Row],[Application or System]]="","",IF(AND(dService[[#This Row],[Failback: RTO]]=0,dService[[#This Row],[Failback: RPO]]=0,dService[[#This Row],[Failback: RTA]]=0,dService[[#This Row],[Failback: RPA]]=0),"TBD",dService[[#This Row],[Failback: RTO]]-dService[[#This Row],[Failback: RTA]]))</f>
        <v/>
      </c>
      <c r="AF76" s="124" t="str">
        <f>IF(dService[[#This Row],[Application or System]]="","",IF(AND(dService[[#This Row],[Failback: RTO]]=0,dService[[#This Row],[Failback: RPO]]=0,dService[[#This Row],[Failback: RTA]]=0,dService[[#This Row],[Failback: RPA]]=0),"TBD",dService[[#This Row],[Failback: RPO]]-dService[[#This Row],[Failback: RPA]]))</f>
        <v/>
      </c>
      <c r="AG76" s="42"/>
      <c r="AH76" s="42"/>
      <c r="AI76" s="42"/>
    </row>
    <row r="77" spans="2:35" ht="39.75" customHeight="1" x14ac:dyDescent="0.2">
      <c r="B77" s="55">
        <v>72</v>
      </c>
      <c r="C77" s="56"/>
      <c r="D77" s="46"/>
      <c r="E77" s="57"/>
      <c r="F77" s="56"/>
      <c r="G77" s="56"/>
      <c r="H77" s="58"/>
      <c r="I77" s="49"/>
      <c r="J77" s="50"/>
      <c r="K77" s="50"/>
      <c r="L77" s="50"/>
      <c r="M77" s="50"/>
      <c r="N77" s="50"/>
      <c r="O77" s="50"/>
      <c r="P77" s="50"/>
      <c r="Q77" s="51"/>
      <c r="R77" s="121">
        <f>VLOOKUP(dService[[#This Row],[Application or System]],'Hide - Costs Calc'!I$6:J$116,2,FALSE)</f>
        <v>0</v>
      </c>
      <c r="S77" s="122" t="str">
        <f>IF(dService[[#This Row],[Application or System]]="","",SUM(dService[[#This Row],[Impact on Customers]:[Health or Safety Risk]]))</f>
        <v/>
      </c>
      <c r="T77" s="51"/>
      <c r="U77" s="52"/>
      <c r="V77" s="53"/>
      <c r="W77" s="53"/>
      <c r="X77" s="53"/>
      <c r="Y77" s="123" t="str">
        <f>IF(dService[[#This Row],[Application or System]]="","",IF(AND(dService[[#This Row],[Failover: RTO]]=0,dService[[#This Row],[Failover: RPO]]=0,dService[[#This Row],[Failover: RTA]]=0,dService[[#This Row],[Failover: RPA]]=0),"TBD",dService[[#This Row],[Failover: RTO]]-dService[[#This Row],[Failover: RTA]]))</f>
        <v/>
      </c>
      <c r="Z77" s="124" t="str">
        <f>IF(dService[[#This Row],[Application or System]]="","",dService[[#This Row],[Failover: RPO]]-dService[[#This Row],[Failover: RPA]])</f>
        <v/>
      </c>
      <c r="AA77" s="52"/>
      <c r="AB77" s="53"/>
      <c r="AC77" s="53"/>
      <c r="AD77" s="53"/>
      <c r="AE77" s="123" t="str">
        <f>IF(dService[[#This Row],[Application or System]]="","",IF(AND(dService[[#This Row],[Failback: RTO]]=0,dService[[#This Row],[Failback: RPO]]=0,dService[[#This Row],[Failback: RTA]]=0,dService[[#This Row],[Failback: RPA]]=0),"TBD",dService[[#This Row],[Failback: RTO]]-dService[[#This Row],[Failback: RTA]]))</f>
        <v/>
      </c>
      <c r="AF77" s="124" t="str">
        <f>IF(dService[[#This Row],[Application or System]]="","",IF(AND(dService[[#This Row],[Failback: RTO]]=0,dService[[#This Row],[Failback: RPO]]=0,dService[[#This Row],[Failback: RTA]]=0,dService[[#This Row],[Failback: RPA]]=0),"TBD",dService[[#This Row],[Failback: RPO]]-dService[[#This Row],[Failback: RPA]]))</f>
        <v/>
      </c>
      <c r="AG77" s="42"/>
      <c r="AH77" s="42"/>
      <c r="AI77" s="42"/>
    </row>
    <row r="78" spans="2:35" ht="39.75" customHeight="1" x14ac:dyDescent="0.2">
      <c r="B78" s="55">
        <v>73</v>
      </c>
      <c r="C78" s="56"/>
      <c r="D78" s="46"/>
      <c r="E78" s="57"/>
      <c r="F78" s="56"/>
      <c r="G78" s="56"/>
      <c r="H78" s="58"/>
      <c r="I78" s="49"/>
      <c r="J78" s="50"/>
      <c r="K78" s="50"/>
      <c r="L78" s="50"/>
      <c r="M78" s="50"/>
      <c r="N78" s="50"/>
      <c r="O78" s="50"/>
      <c r="P78" s="50"/>
      <c r="Q78" s="51"/>
      <c r="R78" s="121">
        <f>VLOOKUP(dService[[#This Row],[Application or System]],'Hide - Costs Calc'!I$6:J$116,2,FALSE)</f>
        <v>0</v>
      </c>
      <c r="S78" s="122" t="str">
        <f>IF(dService[[#This Row],[Application or System]]="","",SUM(dService[[#This Row],[Impact on Customers]:[Health or Safety Risk]]))</f>
        <v/>
      </c>
      <c r="T78" s="51"/>
      <c r="U78" s="52"/>
      <c r="V78" s="53"/>
      <c r="W78" s="53"/>
      <c r="X78" s="53"/>
      <c r="Y78" s="123" t="str">
        <f>IF(dService[[#This Row],[Application or System]]="","",IF(AND(dService[[#This Row],[Failover: RTO]]=0,dService[[#This Row],[Failover: RPO]]=0,dService[[#This Row],[Failover: RTA]]=0,dService[[#This Row],[Failover: RPA]]=0),"TBD",dService[[#This Row],[Failover: RTO]]-dService[[#This Row],[Failover: RTA]]))</f>
        <v/>
      </c>
      <c r="Z78" s="124" t="str">
        <f>IF(dService[[#This Row],[Application or System]]="","",dService[[#This Row],[Failover: RPO]]-dService[[#This Row],[Failover: RPA]])</f>
        <v/>
      </c>
      <c r="AA78" s="52"/>
      <c r="AB78" s="53"/>
      <c r="AC78" s="53"/>
      <c r="AD78" s="53"/>
      <c r="AE78" s="123" t="str">
        <f>IF(dService[[#This Row],[Application or System]]="","",IF(AND(dService[[#This Row],[Failback: RTO]]=0,dService[[#This Row],[Failback: RPO]]=0,dService[[#This Row],[Failback: RTA]]=0,dService[[#This Row],[Failback: RPA]]=0),"TBD",dService[[#This Row],[Failback: RTO]]-dService[[#This Row],[Failback: RTA]]))</f>
        <v/>
      </c>
      <c r="AF78" s="124" t="str">
        <f>IF(dService[[#This Row],[Application or System]]="","",IF(AND(dService[[#This Row],[Failback: RTO]]=0,dService[[#This Row],[Failback: RPO]]=0,dService[[#This Row],[Failback: RTA]]=0,dService[[#This Row],[Failback: RPA]]=0),"TBD",dService[[#This Row],[Failback: RPO]]-dService[[#This Row],[Failback: RPA]]))</f>
        <v/>
      </c>
      <c r="AG78" s="42"/>
      <c r="AH78" s="42"/>
      <c r="AI78" s="42"/>
    </row>
    <row r="79" spans="2:35" ht="39.75" customHeight="1" x14ac:dyDescent="0.2">
      <c r="B79" s="55">
        <v>74</v>
      </c>
      <c r="C79" s="56"/>
      <c r="D79" s="46"/>
      <c r="E79" s="57"/>
      <c r="F79" s="56"/>
      <c r="G79" s="56"/>
      <c r="H79" s="58"/>
      <c r="I79" s="49"/>
      <c r="J79" s="50"/>
      <c r="K79" s="50"/>
      <c r="L79" s="50"/>
      <c r="M79" s="50"/>
      <c r="N79" s="50"/>
      <c r="O79" s="50"/>
      <c r="P79" s="50"/>
      <c r="Q79" s="51"/>
      <c r="R79" s="121">
        <f>VLOOKUP(dService[[#This Row],[Application or System]],'Hide - Costs Calc'!I$6:J$116,2,FALSE)</f>
        <v>0</v>
      </c>
      <c r="S79" s="122" t="str">
        <f>IF(dService[[#This Row],[Application or System]]="","",SUM(dService[[#This Row],[Impact on Customers]:[Health or Safety Risk]]))</f>
        <v/>
      </c>
      <c r="T79" s="51"/>
      <c r="U79" s="52"/>
      <c r="V79" s="53"/>
      <c r="W79" s="53"/>
      <c r="X79" s="53"/>
      <c r="Y79" s="123" t="str">
        <f>IF(dService[[#This Row],[Application or System]]="","",IF(AND(dService[[#This Row],[Failover: RTO]]=0,dService[[#This Row],[Failover: RPO]]=0,dService[[#This Row],[Failover: RTA]]=0,dService[[#This Row],[Failover: RPA]]=0),"TBD",dService[[#This Row],[Failover: RTO]]-dService[[#This Row],[Failover: RTA]]))</f>
        <v/>
      </c>
      <c r="Z79" s="124" t="str">
        <f>IF(dService[[#This Row],[Application or System]]="","",dService[[#This Row],[Failover: RPO]]-dService[[#This Row],[Failover: RPA]])</f>
        <v/>
      </c>
      <c r="AA79" s="52"/>
      <c r="AB79" s="53"/>
      <c r="AC79" s="53"/>
      <c r="AD79" s="53"/>
      <c r="AE79" s="123" t="str">
        <f>IF(dService[[#This Row],[Application or System]]="","",IF(AND(dService[[#This Row],[Failback: RTO]]=0,dService[[#This Row],[Failback: RPO]]=0,dService[[#This Row],[Failback: RTA]]=0,dService[[#This Row],[Failback: RPA]]=0),"TBD",dService[[#This Row],[Failback: RTO]]-dService[[#This Row],[Failback: RTA]]))</f>
        <v/>
      </c>
      <c r="AF79" s="124" t="str">
        <f>IF(dService[[#This Row],[Application or System]]="","",IF(AND(dService[[#This Row],[Failback: RTO]]=0,dService[[#This Row],[Failback: RPO]]=0,dService[[#This Row],[Failback: RTA]]=0,dService[[#This Row],[Failback: RPA]]=0),"TBD",dService[[#This Row],[Failback: RPO]]-dService[[#This Row],[Failback: RPA]]))</f>
        <v/>
      </c>
      <c r="AG79" s="42"/>
      <c r="AH79" s="42"/>
      <c r="AI79" s="42"/>
    </row>
    <row r="80" spans="2:35" ht="39.75" customHeight="1" x14ac:dyDescent="0.2">
      <c r="B80" s="55">
        <v>75</v>
      </c>
      <c r="C80" s="56"/>
      <c r="D80" s="46"/>
      <c r="E80" s="57"/>
      <c r="F80" s="56"/>
      <c r="G80" s="56"/>
      <c r="H80" s="58"/>
      <c r="I80" s="49"/>
      <c r="J80" s="50"/>
      <c r="K80" s="50"/>
      <c r="L80" s="50"/>
      <c r="M80" s="50"/>
      <c r="N80" s="50"/>
      <c r="O80" s="50"/>
      <c r="P80" s="50"/>
      <c r="Q80" s="51"/>
      <c r="R80" s="121">
        <f>VLOOKUP(dService[[#This Row],[Application or System]],'Hide - Costs Calc'!I$6:J$116,2,FALSE)</f>
        <v>0</v>
      </c>
      <c r="S80" s="122" t="str">
        <f>IF(dService[[#This Row],[Application or System]]="","",SUM(dService[[#This Row],[Impact on Customers]:[Health or Safety Risk]]))</f>
        <v/>
      </c>
      <c r="T80" s="51"/>
      <c r="U80" s="52"/>
      <c r="V80" s="53"/>
      <c r="W80" s="53"/>
      <c r="X80" s="53"/>
      <c r="Y80" s="123" t="str">
        <f>IF(dService[[#This Row],[Application or System]]="","",IF(AND(dService[[#This Row],[Failover: RTO]]=0,dService[[#This Row],[Failover: RPO]]=0,dService[[#This Row],[Failover: RTA]]=0,dService[[#This Row],[Failover: RPA]]=0),"TBD",dService[[#This Row],[Failover: RTO]]-dService[[#This Row],[Failover: RTA]]))</f>
        <v/>
      </c>
      <c r="Z80" s="124" t="str">
        <f>IF(dService[[#This Row],[Application or System]]="","",dService[[#This Row],[Failover: RPO]]-dService[[#This Row],[Failover: RPA]])</f>
        <v/>
      </c>
      <c r="AA80" s="52"/>
      <c r="AB80" s="53"/>
      <c r="AC80" s="53"/>
      <c r="AD80" s="53"/>
      <c r="AE80" s="123" t="str">
        <f>IF(dService[[#This Row],[Application or System]]="","",IF(AND(dService[[#This Row],[Failback: RTO]]=0,dService[[#This Row],[Failback: RPO]]=0,dService[[#This Row],[Failback: RTA]]=0,dService[[#This Row],[Failback: RPA]]=0),"TBD",dService[[#This Row],[Failback: RTO]]-dService[[#This Row],[Failback: RTA]]))</f>
        <v/>
      </c>
      <c r="AF80" s="124" t="str">
        <f>IF(dService[[#This Row],[Application or System]]="","",IF(AND(dService[[#This Row],[Failback: RTO]]=0,dService[[#This Row],[Failback: RPO]]=0,dService[[#This Row],[Failback: RTA]]=0,dService[[#This Row],[Failback: RPA]]=0),"TBD",dService[[#This Row],[Failback: RPO]]-dService[[#This Row],[Failback: RPA]]))</f>
        <v/>
      </c>
      <c r="AG80" s="42"/>
      <c r="AH80" s="42"/>
      <c r="AI80" s="42"/>
    </row>
    <row r="81" spans="2:35" ht="39.75" customHeight="1" x14ac:dyDescent="0.2">
      <c r="B81" s="55">
        <v>76</v>
      </c>
      <c r="C81" s="56"/>
      <c r="D81" s="46"/>
      <c r="E81" s="57"/>
      <c r="F81" s="56"/>
      <c r="G81" s="56"/>
      <c r="H81" s="58"/>
      <c r="I81" s="49"/>
      <c r="J81" s="50"/>
      <c r="K81" s="50"/>
      <c r="L81" s="50"/>
      <c r="M81" s="50"/>
      <c r="N81" s="50"/>
      <c r="O81" s="50"/>
      <c r="P81" s="50"/>
      <c r="Q81" s="51"/>
      <c r="R81" s="121">
        <f>VLOOKUP(dService[[#This Row],[Application or System]],'Hide - Costs Calc'!I$6:J$116,2,FALSE)</f>
        <v>0</v>
      </c>
      <c r="S81" s="122" t="str">
        <f>IF(dService[[#This Row],[Application or System]]="","",SUM(dService[[#This Row],[Impact on Customers]:[Health or Safety Risk]]))</f>
        <v/>
      </c>
      <c r="T81" s="51"/>
      <c r="U81" s="52"/>
      <c r="V81" s="53"/>
      <c r="W81" s="53"/>
      <c r="X81" s="53"/>
      <c r="Y81" s="123" t="str">
        <f>IF(dService[[#This Row],[Application or System]]="","",IF(AND(dService[[#This Row],[Failover: RTO]]=0,dService[[#This Row],[Failover: RPO]]=0,dService[[#This Row],[Failover: RTA]]=0,dService[[#This Row],[Failover: RPA]]=0),"TBD",dService[[#This Row],[Failover: RTO]]-dService[[#This Row],[Failover: RTA]]))</f>
        <v/>
      </c>
      <c r="Z81" s="124" t="str">
        <f>IF(dService[[#This Row],[Application or System]]="","",dService[[#This Row],[Failover: RPO]]-dService[[#This Row],[Failover: RPA]])</f>
        <v/>
      </c>
      <c r="AA81" s="52"/>
      <c r="AB81" s="53"/>
      <c r="AC81" s="53"/>
      <c r="AD81" s="53"/>
      <c r="AE81" s="123" t="str">
        <f>IF(dService[[#This Row],[Application or System]]="","",IF(AND(dService[[#This Row],[Failback: RTO]]=0,dService[[#This Row],[Failback: RPO]]=0,dService[[#This Row],[Failback: RTA]]=0,dService[[#This Row],[Failback: RPA]]=0),"TBD",dService[[#This Row],[Failback: RTO]]-dService[[#This Row],[Failback: RTA]]))</f>
        <v/>
      </c>
      <c r="AF81" s="124" t="str">
        <f>IF(dService[[#This Row],[Application or System]]="","",IF(AND(dService[[#This Row],[Failback: RTO]]=0,dService[[#This Row],[Failback: RPO]]=0,dService[[#This Row],[Failback: RTA]]=0,dService[[#This Row],[Failback: RPA]]=0),"TBD",dService[[#This Row],[Failback: RPO]]-dService[[#This Row],[Failback: RPA]]))</f>
        <v/>
      </c>
      <c r="AG81" s="42"/>
      <c r="AH81" s="42"/>
      <c r="AI81" s="42"/>
    </row>
    <row r="82" spans="2:35" ht="39.75" customHeight="1" x14ac:dyDescent="0.2">
      <c r="B82" s="55">
        <v>77</v>
      </c>
      <c r="C82" s="56"/>
      <c r="D82" s="46"/>
      <c r="E82" s="57"/>
      <c r="F82" s="56"/>
      <c r="G82" s="56"/>
      <c r="H82" s="58"/>
      <c r="I82" s="49"/>
      <c r="J82" s="50"/>
      <c r="K82" s="50"/>
      <c r="L82" s="50"/>
      <c r="M82" s="50"/>
      <c r="N82" s="50"/>
      <c r="O82" s="50"/>
      <c r="P82" s="50"/>
      <c r="Q82" s="51"/>
      <c r="R82" s="121">
        <f>VLOOKUP(dService[[#This Row],[Application or System]],'Hide - Costs Calc'!I$6:J$116,2,FALSE)</f>
        <v>0</v>
      </c>
      <c r="S82" s="122" t="str">
        <f>IF(dService[[#This Row],[Application or System]]="","",SUM(dService[[#This Row],[Impact on Customers]:[Health or Safety Risk]]))</f>
        <v/>
      </c>
      <c r="T82" s="51"/>
      <c r="U82" s="52"/>
      <c r="V82" s="53"/>
      <c r="W82" s="53"/>
      <c r="X82" s="53"/>
      <c r="Y82" s="123" t="str">
        <f>IF(dService[[#This Row],[Application or System]]="","",IF(AND(dService[[#This Row],[Failover: RTO]]=0,dService[[#This Row],[Failover: RPO]]=0,dService[[#This Row],[Failover: RTA]]=0,dService[[#This Row],[Failover: RPA]]=0),"TBD",dService[[#This Row],[Failover: RTO]]-dService[[#This Row],[Failover: RTA]]))</f>
        <v/>
      </c>
      <c r="Z82" s="124" t="str">
        <f>IF(dService[[#This Row],[Application or System]]="","",dService[[#This Row],[Failover: RPO]]-dService[[#This Row],[Failover: RPA]])</f>
        <v/>
      </c>
      <c r="AA82" s="52"/>
      <c r="AB82" s="53"/>
      <c r="AC82" s="53"/>
      <c r="AD82" s="53"/>
      <c r="AE82" s="123" t="str">
        <f>IF(dService[[#This Row],[Application or System]]="","",IF(AND(dService[[#This Row],[Failback: RTO]]=0,dService[[#This Row],[Failback: RPO]]=0,dService[[#This Row],[Failback: RTA]]=0,dService[[#This Row],[Failback: RPA]]=0),"TBD",dService[[#This Row],[Failback: RTO]]-dService[[#This Row],[Failback: RTA]]))</f>
        <v/>
      </c>
      <c r="AF82" s="124" t="str">
        <f>IF(dService[[#This Row],[Application or System]]="","",IF(AND(dService[[#This Row],[Failback: RTO]]=0,dService[[#This Row],[Failback: RPO]]=0,dService[[#This Row],[Failback: RTA]]=0,dService[[#This Row],[Failback: RPA]]=0),"TBD",dService[[#This Row],[Failback: RPO]]-dService[[#This Row],[Failback: RPA]]))</f>
        <v/>
      </c>
      <c r="AG82" s="42"/>
      <c r="AH82" s="42"/>
      <c r="AI82" s="42"/>
    </row>
    <row r="83" spans="2:35" ht="39.75" customHeight="1" x14ac:dyDescent="0.2">
      <c r="B83" s="55">
        <v>78</v>
      </c>
      <c r="C83" s="56"/>
      <c r="D83" s="46"/>
      <c r="E83" s="57"/>
      <c r="F83" s="56"/>
      <c r="G83" s="56"/>
      <c r="H83" s="58"/>
      <c r="I83" s="49"/>
      <c r="J83" s="50"/>
      <c r="K83" s="50"/>
      <c r="L83" s="50"/>
      <c r="M83" s="50"/>
      <c r="N83" s="50"/>
      <c r="O83" s="50"/>
      <c r="P83" s="50"/>
      <c r="Q83" s="51"/>
      <c r="R83" s="121">
        <f>VLOOKUP(dService[[#This Row],[Application or System]],'Hide - Costs Calc'!I$6:J$116,2,FALSE)</f>
        <v>0</v>
      </c>
      <c r="S83" s="122" t="str">
        <f>IF(dService[[#This Row],[Application or System]]="","",SUM(dService[[#This Row],[Impact on Customers]:[Health or Safety Risk]]))</f>
        <v/>
      </c>
      <c r="T83" s="51"/>
      <c r="U83" s="52"/>
      <c r="V83" s="53"/>
      <c r="W83" s="53"/>
      <c r="X83" s="53"/>
      <c r="Y83" s="123" t="str">
        <f>IF(dService[[#This Row],[Application or System]]="","",IF(AND(dService[[#This Row],[Failover: RTO]]=0,dService[[#This Row],[Failover: RPO]]=0,dService[[#This Row],[Failover: RTA]]=0,dService[[#This Row],[Failover: RPA]]=0),"TBD",dService[[#This Row],[Failover: RTO]]-dService[[#This Row],[Failover: RTA]]))</f>
        <v/>
      </c>
      <c r="Z83" s="124" t="str">
        <f>IF(dService[[#This Row],[Application or System]]="","",dService[[#This Row],[Failover: RPO]]-dService[[#This Row],[Failover: RPA]])</f>
        <v/>
      </c>
      <c r="AA83" s="52"/>
      <c r="AB83" s="53"/>
      <c r="AC83" s="53"/>
      <c r="AD83" s="53"/>
      <c r="AE83" s="123" t="str">
        <f>IF(dService[[#This Row],[Application or System]]="","",IF(AND(dService[[#This Row],[Failback: RTO]]=0,dService[[#This Row],[Failback: RPO]]=0,dService[[#This Row],[Failback: RTA]]=0,dService[[#This Row],[Failback: RPA]]=0),"TBD",dService[[#This Row],[Failback: RTO]]-dService[[#This Row],[Failback: RTA]]))</f>
        <v/>
      </c>
      <c r="AF83" s="124" t="str">
        <f>IF(dService[[#This Row],[Application or System]]="","",IF(AND(dService[[#This Row],[Failback: RTO]]=0,dService[[#This Row],[Failback: RPO]]=0,dService[[#This Row],[Failback: RTA]]=0,dService[[#This Row],[Failback: RPA]]=0),"TBD",dService[[#This Row],[Failback: RPO]]-dService[[#This Row],[Failback: RPA]]))</f>
        <v/>
      </c>
      <c r="AG83" s="42"/>
      <c r="AH83" s="42"/>
      <c r="AI83" s="42"/>
    </row>
    <row r="84" spans="2:35" ht="39.75" customHeight="1" x14ac:dyDescent="0.2">
      <c r="B84" s="55">
        <v>79</v>
      </c>
      <c r="C84" s="56"/>
      <c r="D84" s="46"/>
      <c r="E84" s="57"/>
      <c r="F84" s="56"/>
      <c r="G84" s="56"/>
      <c r="H84" s="58"/>
      <c r="I84" s="49"/>
      <c r="J84" s="50"/>
      <c r="K84" s="50"/>
      <c r="L84" s="50"/>
      <c r="M84" s="50"/>
      <c r="N84" s="50"/>
      <c r="O84" s="50"/>
      <c r="P84" s="50"/>
      <c r="Q84" s="51"/>
      <c r="R84" s="121">
        <f>VLOOKUP(dService[[#This Row],[Application or System]],'Hide - Costs Calc'!I$6:J$116,2,FALSE)</f>
        <v>0</v>
      </c>
      <c r="S84" s="122" t="str">
        <f>IF(dService[[#This Row],[Application or System]]="","",SUM(dService[[#This Row],[Impact on Customers]:[Health or Safety Risk]]))</f>
        <v/>
      </c>
      <c r="T84" s="51"/>
      <c r="U84" s="52"/>
      <c r="V84" s="53"/>
      <c r="W84" s="53"/>
      <c r="X84" s="53"/>
      <c r="Y84" s="123" t="str">
        <f>IF(dService[[#This Row],[Application or System]]="","",IF(AND(dService[[#This Row],[Failover: RTO]]=0,dService[[#This Row],[Failover: RPO]]=0,dService[[#This Row],[Failover: RTA]]=0,dService[[#This Row],[Failover: RPA]]=0),"TBD",dService[[#This Row],[Failover: RTO]]-dService[[#This Row],[Failover: RTA]]))</f>
        <v/>
      </c>
      <c r="Z84" s="124" t="str">
        <f>IF(dService[[#This Row],[Application or System]]="","",dService[[#This Row],[Failover: RPO]]-dService[[#This Row],[Failover: RPA]])</f>
        <v/>
      </c>
      <c r="AA84" s="52"/>
      <c r="AB84" s="53"/>
      <c r="AC84" s="53"/>
      <c r="AD84" s="53"/>
      <c r="AE84" s="123" t="str">
        <f>IF(dService[[#This Row],[Application or System]]="","",IF(AND(dService[[#This Row],[Failback: RTO]]=0,dService[[#This Row],[Failback: RPO]]=0,dService[[#This Row],[Failback: RTA]]=0,dService[[#This Row],[Failback: RPA]]=0),"TBD",dService[[#This Row],[Failback: RTO]]-dService[[#This Row],[Failback: RTA]]))</f>
        <v/>
      </c>
      <c r="AF84" s="124" t="str">
        <f>IF(dService[[#This Row],[Application or System]]="","",IF(AND(dService[[#This Row],[Failback: RTO]]=0,dService[[#This Row],[Failback: RPO]]=0,dService[[#This Row],[Failback: RTA]]=0,dService[[#This Row],[Failback: RPA]]=0),"TBD",dService[[#This Row],[Failback: RPO]]-dService[[#This Row],[Failback: RPA]]))</f>
        <v/>
      </c>
      <c r="AG84" s="42"/>
      <c r="AH84" s="42"/>
      <c r="AI84" s="42"/>
    </row>
    <row r="85" spans="2:35" ht="39.75" customHeight="1" x14ac:dyDescent="0.2">
      <c r="B85" s="55">
        <v>80</v>
      </c>
      <c r="C85" s="56"/>
      <c r="D85" s="46"/>
      <c r="E85" s="57"/>
      <c r="F85" s="56"/>
      <c r="G85" s="56"/>
      <c r="H85" s="58"/>
      <c r="I85" s="49"/>
      <c r="J85" s="50"/>
      <c r="K85" s="50"/>
      <c r="L85" s="50"/>
      <c r="M85" s="50"/>
      <c r="N85" s="50"/>
      <c r="O85" s="50"/>
      <c r="P85" s="50"/>
      <c r="Q85" s="51"/>
      <c r="R85" s="121">
        <f>VLOOKUP(dService[[#This Row],[Application or System]],'Hide - Costs Calc'!I$6:J$116,2,FALSE)</f>
        <v>0</v>
      </c>
      <c r="S85" s="122" t="str">
        <f>IF(dService[[#This Row],[Application or System]]="","",SUM(dService[[#This Row],[Impact on Customers]:[Health or Safety Risk]]))</f>
        <v/>
      </c>
      <c r="T85" s="51"/>
      <c r="U85" s="52"/>
      <c r="V85" s="53"/>
      <c r="W85" s="53"/>
      <c r="X85" s="53"/>
      <c r="Y85" s="123" t="str">
        <f>IF(dService[[#This Row],[Application or System]]="","",IF(AND(dService[[#This Row],[Failover: RTO]]=0,dService[[#This Row],[Failover: RPO]]=0,dService[[#This Row],[Failover: RTA]]=0,dService[[#This Row],[Failover: RPA]]=0),"TBD",dService[[#This Row],[Failover: RTO]]-dService[[#This Row],[Failover: RTA]]))</f>
        <v/>
      </c>
      <c r="Z85" s="124" t="str">
        <f>IF(dService[[#This Row],[Application or System]]="","",dService[[#This Row],[Failover: RPO]]-dService[[#This Row],[Failover: RPA]])</f>
        <v/>
      </c>
      <c r="AA85" s="52"/>
      <c r="AB85" s="53"/>
      <c r="AC85" s="53"/>
      <c r="AD85" s="53"/>
      <c r="AE85" s="123" t="str">
        <f>IF(dService[[#This Row],[Application or System]]="","",IF(AND(dService[[#This Row],[Failback: RTO]]=0,dService[[#This Row],[Failback: RPO]]=0,dService[[#This Row],[Failback: RTA]]=0,dService[[#This Row],[Failback: RPA]]=0),"TBD",dService[[#This Row],[Failback: RTO]]-dService[[#This Row],[Failback: RTA]]))</f>
        <v/>
      </c>
      <c r="AF85" s="124" t="str">
        <f>IF(dService[[#This Row],[Application or System]]="","",IF(AND(dService[[#This Row],[Failback: RTO]]=0,dService[[#This Row],[Failback: RPO]]=0,dService[[#This Row],[Failback: RTA]]=0,dService[[#This Row],[Failback: RPA]]=0),"TBD",dService[[#This Row],[Failback: RPO]]-dService[[#This Row],[Failback: RPA]]))</f>
        <v/>
      </c>
      <c r="AG85" s="42"/>
      <c r="AH85" s="42"/>
      <c r="AI85" s="42"/>
    </row>
    <row r="86" spans="2:35" ht="39.75" customHeight="1" x14ac:dyDescent="0.2">
      <c r="B86" s="55">
        <v>81</v>
      </c>
      <c r="C86" s="56"/>
      <c r="D86" s="46"/>
      <c r="E86" s="57"/>
      <c r="F86" s="56"/>
      <c r="G86" s="56"/>
      <c r="H86" s="58"/>
      <c r="I86" s="49"/>
      <c r="J86" s="50"/>
      <c r="K86" s="50"/>
      <c r="L86" s="50"/>
      <c r="M86" s="50"/>
      <c r="N86" s="50"/>
      <c r="O86" s="50"/>
      <c r="P86" s="50"/>
      <c r="Q86" s="51"/>
      <c r="R86" s="121">
        <f>VLOOKUP(dService[[#This Row],[Application or System]],'Hide - Costs Calc'!I$6:J$116,2,FALSE)</f>
        <v>0</v>
      </c>
      <c r="S86" s="122" t="str">
        <f>IF(dService[[#This Row],[Application or System]]="","",SUM(dService[[#This Row],[Impact on Customers]:[Health or Safety Risk]]))</f>
        <v/>
      </c>
      <c r="T86" s="51"/>
      <c r="U86" s="52"/>
      <c r="V86" s="53"/>
      <c r="W86" s="53"/>
      <c r="X86" s="53"/>
      <c r="Y86" s="123" t="str">
        <f>IF(dService[[#This Row],[Application or System]]="","",IF(AND(dService[[#This Row],[Failover: RTO]]=0,dService[[#This Row],[Failover: RPO]]=0,dService[[#This Row],[Failover: RTA]]=0,dService[[#This Row],[Failover: RPA]]=0),"TBD",dService[[#This Row],[Failover: RTO]]-dService[[#This Row],[Failover: RTA]]))</f>
        <v/>
      </c>
      <c r="Z86" s="124" t="str">
        <f>IF(dService[[#This Row],[Application or System]]="","",dService[[#This Row],[Failover: RPO]]-dService[[#This Row],[Failover: RPA]])</f>
        <v/>
      </c>
      <c r="AA86" s="52"/>
      <c r="AB86" s="53"/>
      <c r="AC86" s="53"/>
      <c r="AD86" s="53"/>
      <c r="AE86" s="123" t="str">
        <f>IF(dService[[#This Row],[Application or System]]="","",IF(AND(dService[[#This Row],[Failback: RTO]]=0,dService[[#This Row],[Failback: RPO]]=0,dService[[#This Row],[Failback: RTA]]=0,dService[[#This Row],[Failback: RPA]]=0),"TBD",dService[[#This Row],[Failback: RTO]]-dService[[#This Row],[Failback: RTA]]))</f>
        <v/>
      </c>
      <c r="AF86" s="124" t="str">
        <f>IF(dService[[#This Row],[Application or System]]="","",IF(AND(dService[[#This Row],[Failback: RTO]]=0,dService[[#This Row],[Failback: RPO]]=0,dService[[#This Row],[Failback: RTA]]=0,dService[[#This Row],[Failback: RPA]]=0),"TBD",dService[[#This Row],[Failback: RPO]]-dService[[#This Row],[Failback: RPA]]))</f>
        <v/>
      </c>
      <c r="AG86" s="42"/>
      <c r="AH86" s="42"/>
      <c r="AI86" s="42"/>
    </row>
    <row r="87" spans="2:35" ht="39.75" customHeight="1" x14ac:dyDescent="0.2">
      <c r="B87" s="55">
        <v>82</v>
      </c>
      <c r="C87" s="56"/>
      <c r="D87" s="46"/>
      <c r="E87" s="57"/>
      <c r="F87" s="56"/>
      <c r="G87" s="56"/>
      <c r="H87" s="58"/>
      <c r="I87" s="49"/>
      <c r="J87" s="50"/>
      <c r="K87" s="50"/>
      <c r="L87" s="50"/>
      <c r="M87" s="50"/>
      <c r="N87" s="50"/>
      <c r="O87" s="50"/>
      <c r="P87" s="50"/>
      <c r="Q87" s="51"/>
      <c r="R87" s="121">
        <f>VLOOKUP(dService[[#This Row],[Application or System]],'Hide - Costs Calc'!I$6:J$116,2,FALSE)</f>
        <v>0</v>
      </c>
      <c r="S87" s="122" t="str">
        <f>IF(dService[[#This Row],[Application or System]]="","",SUM(dService[[#This Row],[Impact on Customers]:[Health or Safety Risk]]))</f>
        <v/>
      </c>
      <c r="T87" s="51"/>
      <c r="U87" s="52"/>
      <c r="V87" s="53"/>
      <c r="W87" s="53"/>
      <c r="X87" s="53"/>
      <c r="Y87" s="123" t="str">
        <f>IF(dService[[#This Row],[Application or System]]="","",IF(AND(dService[[#This Row],[Failover: RTO]]=0,dService[[#This Row],[Failover: RPO]]=0,dService[[#This Row],[Failover: RTA]]=0,dService[[#This Row],[Failover: RPA]]=0),"TBD",dService[[#This Row],[Failover: RTO]]-dService[[#This Row],[Failover: RTA]]))</f>
        <v/>
      </c>
      <c r="Z87" s="124" t="str">
        <f>IF(dService[[#This Row],[Application or System]]="","",dService[[#This Row],[Failover: RPO]]-dService[[#This Row],[Failover: RPA]])</f>
        <v/>
      </c>
      <c r="AA87" s="52"/>
      <c r="AB87" s="53"/>
      <c r="AC87" s="53"/>
      <c r="AD87" s="53"/>
      <c r="AE87" s="123" t="str">
        <f>IF(dService[[#This Row],[Application or System]]="","",IF(AND(dService[[#This Row],[Failback: RTO]]=0,dService[[#This Row],[Failback: RPO]]=0,dService[[#This Row],[Failback: RTA]]=0,dService[[#This Row],[Failback: RPA]]=0),"TBD",dService[[#This Row],[Failback: RTO]]-dService[[#This Row],[Failback: RTA]]))</f>
        <v/>
      </c>
      <c r="AF87" s="124" t="str">
        <f>IF(dService[[#This Row],[Application or System]]="","",IF(AND(dService[[#This Row],[Failback: RTO]]=0,dService[[#This Row],[Failback: RPO]]=0,dService[[#This Row],[Failback: RTA]]=0,dService[[#This Row],[Failback: RPA]]=0),"TBD",dService[[#This Row],[Failback: RPO]]-dService[[#This Row],[Failback: RPA]]))</f>
        <v/>
      </c>
      <c r="AG87" s="42"/>
      <c r="AH87" s="42"/>
      <c r="AI87" s="42"/>
    </row>
    <row r="88" spans="2:35" ht="39.75" customHeight="1" x14ac:dyDescent="0.2">
      <c r="B88" s="55">
        <v>83</v>
      </c>
      <c r="C88" s="56"/>
      <c r="D88" s="46"/>
      <c r="E88" s="57"/>
      <c r="F88" s="56"/>
      <c r="G88" s="56"/>
      <c r="H88" s="58"/>
      <c r="I88" s="49"/>
      <c r="J88" s="50"/>
      <c r="K88" s="50"/>
      <c r="L88" s="50"/>
      <c r="M88" s="50"/>
      <c r="N88" s="50"/>
      <c r="O88" s="50"/>
      <c r="P88" s="50"/>
      <c r="Q88" s="51"/>
      <c r="R88" s="121">
        <f>VLOOKUP(dService[[#This Row],[Application or System]],'Hide - Costs Calc'!I$6:J$116,2,FALSE)</f>
        <v>0</v>
      </c>
      <c r="S88" s="122" t="str">
        <f>IF(dService[[#This Row],[Application or System]]="","",SUM(dService[[#This Row],[Impact on Customers]:[Health or Safety Risk]]))</f>
        <v/>
      </c>
      <c r="T88" s="51"/>
      <c r="U88" s="52"/>
      <c r="V88" s="53"/>
      <c r="W88" s="53"/>
      <c r="X88" s="53"/>
      <c r="Y88" s="123" t="str">
        <f>IF(dService[[#This Row],[Application or System]]="","",IF(AND(dService[[#This Row],[Failover: RTO]]=0,dService[[#This Row],[Failover: RPO]]=0,dService[[#This Row],[Failover: RTA]]=0,dService[[#This Row],[Failover: RPA]]=0),"TBD",dService[[#This Row],[Failover: RTO]]-dService[[#This Row],[Failover: RTA]]))</f>
        <v/>
      </c>
      <c r="Z88" s="124" t="str">
        <f>IF(dService[[#This Row],[Application or System]]="","",dService[[#This Row],[Failover: RPO]]-dService[[#This Row],[Failover: RPA]])</f>
        <v/>
      </c>
      <c r="AA88" s="52"/>
      <c r="AB88" s="53"/>
      <c r="AC88" s="53"/>
      <c r="AD88" s="53"/>
      <c r="AE88" s="123" t="str">
        <f>IF(dService[[#This Row],[Application or System]]="","",IF(AND(dService[[#This Row],[Failback: RTO]]=0,dService[[#This Row],[Failback: RPO]]=0,dService[[#This Row],[Failback: RTA]]=0,dService[[#This Row],[Failback: RPA]]=0),"TBD",dService[[#This Row],[Failback: RTO]]-dService[[#This Row],[Failback: RTA]]))</f>
        <v/>
      </c>
      <c r="AF88" s="124" t="str">
        <f>IF(dService[[#This Row],[Application or System]]="","",IF(AND(dService[[#This Row],[Failback: RTO]]=0,dService[[#This Row],[Failback: RPO]]=0,dService[[#This Row],[Failback: RTA]]=0,dService[[#This Row],[Failback: RPA]]=0),"TBD",dService[[#This Row],[Failback: RPO]]-dService[[#This Row],[Failback: RPA]]))</f>
        <v/>
      </c>
      <c r="AG88" s="42"/>
      <c r="AH88" s="42"/>
      <c r="AI88" s="42"/>
    </row>
    <row r="89" spans="2:35" ht="39.75" customHeight="1" x14ac:dyDescent="0.2">
      <c r="B89" s="55">
        <v>84</v>
      </c>
      <c r="C89" s="56"/>
      <c r="D89" s="46"/>
      <c r="E89" s="57"/>
      <c r="F89" s="56"/>
      <c r="G89" s="56"/>
      <c r="H89" s="58"/>
      <c r="I89" s="49"/>
      <c r="J89" s="50"/>
      <c r="K89" s="50"/>
      <c r="L89" s="50"/>
      <c r="M89" s="50"/>
      <c r="N89" s="50"/>
      <c r="O89" s="50"/>
      <c r="P89" s="50"/>
      <c r="Q89" s="51"/>
      <c r="R89" s="121">
        <f>VLOOKUP(dService[[#This Row],[Application or System]],'Hide - Costs Calc'!I$6:J$116,2,FALSE)</f>
        <v>0</v>
      </c>
      <c r="S89" s="122" t="str">
        <f>IF(dService[[#This Row],[Application or System]]="","",SUM(dService[[#This Row],[Impact on Customers]:[Health or Safety Risk]]))</f>
        <v/>
      </c>
      <c r="T89" s="51"/>
      <c r="U89" s="52"/>
      <c r="V89" s="53"/>
      <c r="W89" s="53"/>
      <c r="X89" s="53"/>
      <c r="Y89" s="123" t="str">
        <f>IF(dService[[#This Row],[Application or System]]="","",IF(AND(dService[[#This Row],[Failover: RTO]]=0,dService[[#This Row],[Failover: RPO]]=0,dService[[#This Row],[Failover: RTA]]=0,dService[[#This Row],[Failover: RPA]]=0),"TBD",dService[[#This Row],[Failover: RTO]]-dService[[#This Row],[Failover: RTA]]))</f>
        <v/>
      </c>
      <c r="Z89" s="124" t="str">
        <f>IF(dService[[#This Row],[Application or System]]="","",dService[[#This Row],[Failover: RPO]]-dService[[#This Row],[Failover: RPA]])</f>
        <v/>
      </c>
      <c r="AA89" s="52"/>
      <c r="AB89" s="53"/>
      <c r="AC89" s="53"/>
      <c r="AD89" s="53"/>
      <c r="AE89" s="123" t="str">
        <f>IF(dService[[#This Row],[Application or System]]="","",IF(AND(dService[[#This Row],[Failback: RTO]]=0,dService[[#This Row],[Failback: RPO]]=0,dService[[#This Row],[Failback: RTA]]=0,dService[[#This Row],[Failback: RPA]]=0),"TBD",dService[[#This Row],[Failback: RTO]]-dService[[#This Row],[Failback: RTA]]))</f>
        <v/>
      </c>
      <c r="AF89" s="124" t="str">
        <f>IF(dService[[#This Row],[Application or System]]="","",IF(AND(dService[[#This Row],[Failback: RTO]]=0,dService[[#This Row],[Failback: RPO]]=0,dService[[#This Row],[Failback: RTA]]=0,dService[[#This Row],[Failback: RPA]]=0),"TBD",dService[[#This Row],[Failback: RPO]]-dService[[#This Row],[Failback: RPA]]))</f>
        <v/>
      </c>
      <c r="AG89" s="42"/>
      <c r="AH89" s="42"/>
      <c r="AI89" s="42"/>
    </row>
    <row r="90" spans="2:35" ht="39.75" customHeight="1" x14ac:dyDescent="0.2">
      <c r="B90" s="55">
        <v>85</v>
      </c>
      <c r="C90" s="56"/>
      <c r="D90" s="46"/>
      <c r="E90" s="57"/>
      <c r="F90" s="56"/>
      <c r="G90" s="56"/>
      <c r="H90" s="58"/>
      <c r="I90" s="49"/>
      <c r="J90" s="50"/>
      <c r="K90" s="50"/>
      <c r="L90" s="50"/>
      <c r="M90" s="50"/>
      <c r="N90" s="50"/>
      <c r="O90" s="50"/>
      <c r="P90" s="50"/>
      <c r="Q90" s="51"/>
      <c r="R90" s="121">
        <f>VLOOKUP(dService[[#This Row],[Application or System]],'Hide - Costs Calc'!I$6:J$116,2,FALSE)</f>
        <v>0</v>
      </c>
      <c r="S90" s="122" t="str">
        <f>IF(dService[[#This Row],[Application or System]]="","",SUM(dService[[#This Row],[Impact on Customers]:[Health or Safety Risk]]))</f>
        <v/>
      </c>
      <c r="T90" s="51"/>
      <c r="U90" s="52"/>
      <c r="V90" s="53"/>
      <c r="W90" s="53"/>
      <c r="X90" s="53"/>
      <c r="Y90" s="123" t="str">
        <f>IF(dService[[#This Row],[Application or System]]="","",IF(AND(dService[[#This Row],[Failover: RTO]]=0,dService[[#This Row],[Failover: RPO]]=0,dService[[#This Row],[Failover: RTA]]=0,dService[[#This Row],[Failover: RPA]]=0),"TBD",dService[[#This Row],[Failover: RTO]]-dService[[#This Row],[Failover: RTA]]))</f>
        <v/>
      </c>
      <c r="Z90" s="124" t="str">
        <f>IF(dService[[#This Row],[Application or System]]="","",dService[[#This Row],[Failover: RPO]]-dService[[#This Row],[Failover: RPA]])</f>
        <v/>
      </c>
      <c r="AA90" s="52"/>
      <c r="AB90" s="53"/>
      <c r="AC90" s="53"/>
      <c r="AD90" s="53"/>
      <c r="AE90" s="123" t="str">
        <f>IF(dService[[#This Row],[Application or System]]="","",IF(AND(dService[[#This Row],[Failback: RTO]]=0,dService[[#This Row],[Failback: RPO]]=0,dService[[#This Row],[Failback: RTA]]=0,dService[[#This Row],[Failback: RPA]]=0),"TBD",dService[[#This Row],[Failback: RTO]]-dService[[#This Row],[Failback: RTA]]))</f>
        <v/>
      </c>
      <c r="AF90" s="124" t="str">
        <f>IF(dService[[#This Row],[Application or System]]="","",IF(AND(dService[[#This Row],[Failback: RTO]]=0,dService[[#This Row],[Failback: RPO]]=0,dService[[#This Row],[Failback: RTA]]=0,dService[[#This Row],[Failback: RPA]]=0),"TBD",dService[[#This Row],[Failback: RPO]]-dService[[#This Row],[Failback: RPA]]))</f>
        <v/>
      </c>
      <c r="AG90" s="42"/>
      <c r="AH90" s="42"/>
      <c r="AI90" s="42"/>
    </row>
    <row r="91" spans="2:35" ht="39.75" customHeight="1" x14ac:dyDescent="0.2">
      <c r="B91" s="55">
        <v>86</v>
      </c>
      <c r="C91" s="56"/>
      <c r="D91" s="46"/>
      <c r="E91" s="57"/>
      <c r="F91" s="56"/>
      <c r="G91" s="56"/>
      <c r="H91" s="58"/>
      <c r="I91" s="49"/>
      <c r="J91" s="50"/>
      <c r="K91" s="50"/>
      <c r="L91" s="50"/>
      <c r="M91" s="50"/>
      <c r="N91" s="50"/>
      <c r="O91" s="50"/>
      <c r="P91" s="50"/>
      <c r="Q91" s="51"/>
      <c r="R91" s="121">
        <f>VLOOKUP(dService[[#This Row],[Application or System]],'Hide - Costs Calc'!I$6:J$116,2,FALSE)</f>
        <v>0</v>
      </c>
      <c r="S91" s="122" t="str">
        <f>IF(dService[[#This Row],[Application or System]]="","",SUM(dService[[#This Row],[Impact on Customers]:[Health or Safety Risk]]))</f>
        <v/>
      </c>
      <c r="T91" s="51"/>
      <c r="U91" s="52"/>
      <c r="V91" s="53"/>
      <c r="W91" s="53"/>
      <c r="X91" s="53"/>
      <c r="Y91" s="123" t="str">
        <f>IF(dService[[#This Row],[Application or System]]="","",IF(AND(dService[[#This Row],[Failover: RTO]]=0,dService[[#This Row],[Failover: RPO]]=0,dService[[#This Row],[Failover: RTA]]=0,dService[[#This Row],[Failover: RPA]]=0),"TBD",dService[[#This Row],[Failover: RTO]]-dService[[#This Row],[Failover: RTA]]))</f>
        <v/>
      </c>
      <c r="Z91" s="124" t="str">
        <f>IF(dService[[#This Row],[Application or System]]="","",dService[[#This Row],[Failover: RPO]]-dService[[#This Row],[Failover: RPA]])</f>
        <v/>
      </c>
      <c r="AA91" s="52"/>
      <c r="AB91" s="53"/>
      <c r="AC91" s="53"/>
      <c r="AD91" s="53"/>
      <c r="AE91" s="123" t="str">
        <f>IF(dService[[#This Row],[Application or System]]="","",IF(AND(dService[[#This Row],[Failback: RTO]]=0,dService[[#This Row],[Failback: RPO]]=0,dService[[#This Row],[Failback: RTA]]=0,dService[[#This Row],[Failback: RPA]]=0),"TBD",dService[[#This Row],[Failback: RTO]]-dService[[#This Row],[Failback: RTA]]))</f>
        <v/>
      </c>
      <c r="AF91" s="124" t="str">
        <f>IF(dService[[#This Row],[Application or System]]="","",IF(AND(dService[[#This Row],[Failback: RTO]]=0,dService[[#This Row],[Failback: RPO]]=0,dService[[#This Row],[Failback: RTA]]=0,dService[[#This Row],[Failback: RPA]]=0),"TBD",dService[[#This Row],[Failback: RPO]]-dService[[#This Row],[Failback: RPA]]))</f>
        <v/>
      </c>
      <c r="AG91" s="42"/>
      <c r="AH91" s="42"/>
      <c r="AI91" s="42"/>
    </row>
    <row r="92" spans="2:35" ht="39.75" customHeight="1" x14ac:dyDescent="0.2">
      <c r="B92" s="55">
        <v>87</v>
      </c>
      <c r="C92" s="56"/>
      <c r="D92" s="46"/>
      <c r="E92" s="57"/>
      <c r="F92" s="56"/>
      <c r="G92" s="56"/>
      <c r="H92" s="58"/>
      <c r="I92" s="49"/>
      <c r="J92" s="50"/>
      <c r="K92" s="50"/>
      <c r="L92" s="50"/>
      <c r="M92" s="50"/>
      <c r="N92" s="50"/>
      <c r="O92" s="50"/>
      <c r="P92" s="50"/>
      <c r="Q92" s="51"/>
      <c r="R92" s="121">
        <f>VLOOKUP(dService[[#This Row],[Application or System]],'Hide - Costs Calc'!I$6:J$116,2,FALSE)</f>
        <v>0</v>
      </c>
      <c r="S92" s="122" t="str">
        <f>IF(dService[[#This Row],[Application or System]]="","",SUM(dService[[#This Row],[Impact on Customers]:[Health or Safety Risk]]))</f>
        <v/>
      </c>
      <c r="T92" s="51"/>
      <c r="U92" s="52"/>
      <c r="V92" s="53"/>
      <c r="W92" s="53"/>
      <c r="X92" s="53"/>
      <c r="Y92" s="123" t="str">
        <f>IF(dService[[#This Row],[Application or System]]="","",IF(AND(dService[[#This Row],[Failover: RTO]]=0,dService[[#This Row],[Failover: RPO]]=0,dService[[#This Row],[Failover: RTA]]=0,dService[[#This Row],[Failover: RPA]]=0),"TBD",dService[[#This Row],[Failover: RTO]]-dService[[#This Row],[Failover: RTA]]))</f>
        <v/>
      </c>
      <c r="Z92" s="124" t="str">
        <f>IF(dService[[#This Row],[Application or System]]="","",dService[[#This Row],[Failover: RPO]]-dService[[#This Row],[Failover: RPA]])</f>
        <v/>
      </c>
      <c r="AA92" s="52"/>
      <c r="AB92" s="53"/>
      <c r="AC92" s="53"/>
      <c r="AD92" s="53"/>
      <c r="AE92" s="123" t="str">
        <f>IF(dService[[#This Row],[Application or System]]="","",IF(AND(dService[[#This Row],[Failback: RTO]]=0,dService[[#This Row],[Failback: RPO]]=0,dService[[#This Row],[Failback: RTA]]=0,dService[[#This Row],[Failback: RPA]]=0),"TBD",dService[[#This Row],[Failback: RTO]]-dService[[#This Row],[Failback: RTA]]))</f>
        <v/>
      </c>
      <c r="AF92" s="124" t="str">
        <f>IF(dService[[#This Row],[Application or System]]="","",IF(AND(dService[[#This Row],[Failback: RTO]]=0,dService[[#This Row],[Failback: RPO]]=0,dService[[#This Row],[Failback: RTA]]=0,dService[[#This Row],[Failback: RPA]]=0),"TBD",dService[[#This Row],[Failback: RPO]]-dService[[#This Row],[Failback: RPA]]))</f>
        <v/>
      </c>
      <c r="AG92" s="42"/>
      <c r="AH92" s="42"/>
      <c r="AI92" s="42"/>
    </row>
    <row r="93" spans="2:35" ht="39.75" customHeight="1" x14ac:dyDescent="0.2">
      <c r="B93" s="55">
        <v>88</v>
      </c>
      <c r="C93" s="56"/>
      <c r="D93" s="46"/>
      <c r="E93" s="57"/>
      <c r="F93" s="56"/>
      <c r="G93" s="56"/>
      <c r="H93" s="58"/>
      <c r="I93" s="49"/>
      <c r="J93" s="50"/>
      <c r="K93" s="50"/>
      <c r="L93" s="50"/>
      <c r="M93" s="50"/>
      <c r="N93" s="50"/>
      <c r="O93" s="50"/>
      <c r="P93" s="50"/>
      <c r="Q93" s="51"/>
      <c r="R93" s="121">
        <f>VLOOKUP(dService[[#This Row],[Application or System]],'Hide - Costs Calc'!I$6:J$116,2,FALSE)</f>
        <v>0</v>
      </c>
      <c r="S93" s="122" t="str">
        <f>IF(dService[[#This Row],[Application or System]]="","",SUM(dService[[#This Row],[Impact on Customers]:[Health or Safety Risk]]))</f>
        <v/>
      </c>
      <c r="T93" s="51"/>
      <c r="U93" s="52"/>
      <c r="V93" s="53"/>
      <c r="W93" s="53"/>
      <c r="X93" s="53"/>
      <c r="Y93" s="123" t="str">
        <f>IF(dService[[#This Row],[Application or System]]="","",IF(AND(dService[[#This Row],[Failover: RTO]]=0,dService[[#This Row],[Failover: RPO]]=0,dService[[#This Row],[Failover: RTA]]=0,dService[[#This Row],[Failover: RPA]]=0),"TBD",dService[[#This Row],[Failover: RTO]]-dService[[#This Row],[Failover: RTA]]))</f>
        <v/>
      </c>
      <c r="Z93" s="124" t="str">
        <f>IF(dService[[#This Row],[Application or System]]="","",dService[[#This Row],[Failover: RPO]]-dService[[#This Row],[Failover: RPA]])</f>
        <v/>
      </c>
      <c r="AA93" s="52"/>
      <c r="AB93" s="53"/>
      <c r="AC93" s="53"/>
      <c r="AD93" s="53"/>
      <c r="AE93" s="123" t="str">
        <f>IF(dService[[#This Row],[Application or System]]="","",IF(AND(dService[[#This Row],[Failback: RTO]]=0,dService[[#This Row],[Failback: RPO]]=0,dService[[#This Row],[Failback: RTA]]=0,dService[[#This Row],[Failback: RPA]]=0),"TBD",dService[[#This Row],[Failback: RTO]]-dService[[#This Row],[Failback: RTA]]))</f>
        <v/>
      </c>
      <c r="AF93" s="124" t="str">
        <f>IF(dService[[#This Row],[Application or System]]="","",IF(AND(dService[[#This Row],[Failback: RTO]]=0,dService[[#This Row],[Failback: RPO]]=0,dService[[#This Row],[Failback: RTA]]=0,dService[[#This Row],[Failback: RPA]]=0),"TBD",dService[[#This Row],[Failback: RPO]]-dService[[#This Row],[Failback: RPA]]))</f>
        <v/>
      </c>
      <c r="AG93" s="42"/>
      <c r="AH93" s="42"/>
      <c r="AI93" s="42"/>
    </row>
    <row r="94" spans="2:35" ht="39.75" customHeight="1" x14ac:dyDescent="0.2">
      <c r="B94" s="55">
        <v>89</v>
      </c>
      <c r="C94" s="56"/>
      <c r="D94" s="46"/>
      <c r="E94" s="57"/>
      <c r="F94" s="56"/>
      <c r="G94" s="56"/>
      <c r="H94" s="58"/>
      <c r="I94" s="49"/>
      <c r="J94" s="50"/>
      <c r="K94" s="50"/>
      <c r="L94" s="50"/>
      <c r="M94" s="50"/>
      <c r="N94" s="50"/>
      <c r="O94" s="50"/>
      <c r="P94" s="50"/>
      <c r="Q94" s="51"/>
      <c r="R94" s="121">
        <f>VLOOKUP(dService[[#This Row],[Application or System]],'Hide - Costs Calc'!I$6:J$116,2,FALSE)</f>
        <v>0</v>
      </c>
      <c r="S94" s="122" t="str">
        <f>IF(dService[[#This Row],[Application or System]]="","",SUM(dService[[#This Row],[Impact on Customers]:[Health or Safety Risk]]))</f>
        <v/>
      </c>
      <c r="T94" s="51"/>
      <c r="U94" s="52"/>
      <c r="V94" s="53"/>
      <c r="W94" s="53"/>
      <c r="X94" s="53"/>
      <c r="Y94" s="123" t="str">
        <f>IF(dService[[#This Row],[Application or System]]="","",IF(AND(dService[[#This Row],[Failover: RTO]]=0,dService[[#This Row],[Failover: RPO]]=0,dService[[#This Row],[Failover: RTA]]=0,dService[[#This Row],[Failover: RPA]]=0),"TBD",dService[[#This Row],[Failover: RTO]]-dService[[#This Row],[Failover: RTA]]))</f>
        <v/>
      </c>
      <c r="Z94" s="124" t="str">
        <f>IF(dService[[#This Row],[Application or System]]="","",dService[[#This Row],[Failover: RPO]]-dService[[#This Row],[Failover: RPA]])</f>
        <v/>
      </c>
      <c r="AA94" s="52"/>
      <c r="AB94" s="53"/>
      <c r="AC94" s="53"/>
      <c r="AD94" s="53"/>
      <c r="AE94" s="123" t="str">
        <f>IF(dService[[#This Row],[Application or System]]="","",IF(AND(dService[[#This Row],[Failback: RTO]]=0,dService[[#This Row],[Failback: RPO]]=0,dService[[#This Row],[Failback: RTA]]=0,dService[[#This Row],[Failback: RPA]]=0),"TBD",dService[[#This Row],[Failback: RTO]]-dService[[#This Row],[Failback: RTA]]))</f>
        <v/>
      </c>
      <c r="AF94" s="124" t="str">
        <f>IF(dService[[#This Row],[Application or System]]="","",IF(AND(dService[[#This Row],[Failback: RTO]]=0,dService[[#This Row],[Failback: RPO]]=0,dService[[#This Row],[Failback: RTA]]=0,dService[[#This Row],[Failback: RPA]]=0),"TBD",dService[[#This Row],[Failback: RPO]]-dService[[#This Row],[Failback: RPA]]))</f>
        <v/>
      </c>
      <c r="AG94" s="42"/>
      <c r="AH94" s="42"/>
      <c r="AI94" s="42"/>
    </row>
    <row r="95" spans="2:35" ht="39.75" customHeight="1" x14ac:dyDescent="0.2">
      <c r="B95" s="55">
        <v>90</v>
      </c>
      <c r="C95" s="56"/>
      <c r="D95" s="46"/>
      <c r="E95" s="57"/>
      <c r="F95" s="56"/>
      <c r="G95" s="56"/>
      <c r="H95" s="58"/>
      <c r="I95" s="49"/>
      <c r="J95" s="50"/>
      <c r="K95" s="50"/>
      <c r="L95" s="50"/>
      <c r="M95" s="50"/>
      <c r="N95" s="50"/>
      <c r="O95" s="50"/>
      <c r="P95" s="50"/>
      <c r="Q95" s="51"/>
      <c r="R95" s="121">
        <f>VLOOKUP(dService[[#This Row],[Application or System]],'Hide - Costs Calc'!I$6:J$116,2,FALSE)</f>
        <v>0</v>
      </c>
      <c r="S95" s="122" t="str">
        <f>IF(dService[[#This Row],[Application or System]]="","",SUM(dService[[#This Row],[Impact on Customers]:[Health or Safety Risk]]))</f>
        <v/>
      </c>
      <c r="T95" s="51"/>
      <c r="U95" s="52"/>
      <c r="V95" s="53"/>
      <c r="W95" s="53"/>
      <c r="X95" s="53"/>
      <c r="Y95" s="123" t="str">
        <f>IF(dService[[#This Row],[Application or System]]="","",IF(AND(dService[[#This Row],[Failover: RTO]]=0,dService[[#This Row],[Failover: RPO]]=0,dService[[#This Row],[Failover: RTA]]=0,dService[[#This Row],[Failover: RPA]]=0),"TBD",dService[[#This Row],[Failover: RTO]]-dService[[#This Row],[Failover: RTA]]))</f>
        <v/>
      </c>
      <c r="Z95" s="124" t="str">
        <f>IF(dService[[#This Row],[Application or System]]="","",dService[[#This Row],[Failover: RPO]]-dService[[#This Row],[Failover: RPA]])</f>
        <v/>
      </c>
      <c r="AA95" s="52"/>
      <c r="AB95" s="53"/>
      <c r="AC95" s="53"/>
      <c r="AD95" s="53"/>
      <c r="AE95" s="123" t="str">
        <f>IF(dService[[#This Row],[Application or System]]="","",IF(AND(dService[[#This Row],[Failback: RTO]]=0,dService[[#This Row],[Failback: RPO]]=0,dService[[#This Row],[Failback: RTA]]=0,dService[[#This Row],[Failback: RPA]]=0),"TBD",dService[[#This Row],[Failback: RTO]]-dService[[#This Row],[Failback: RTA]]))</f>
        <v/>
      </c>
      <c r="AF95" s="124" t="str">
        <f>IF(dService[[#This Row],[Application or System]]="","",IF(AND(dService[[#This Row],[Failback: RTO]]=0,dService[[#This Row],[Failback: RPO]]=0,dService[[#This Row],[Failback: RTA]]=0,dService[[#This Row],[Failback: RPA]]=0),"TBD",dService[[#This Row],[Failback: RPO]]-dService[[#This Row],[Failback: RPA]]))</f>
        <v/>
      </c>
      <c r="AG95" s="42"/>
      <c r="AH95" s="42"/>
      <c r="AI95" s="42"/>
    </row>
    <row r="96" spans="2:35" ht="39.75" customHeight="1" x14ac:dyDescent="0.2">
      <c r="B96" s="55">
        <v>91</v>
      </c>
      <c r="C96" s="56"/>
      <c r="D96" s="46"/>
      <c r="E96" s="57"/>
      <c r="F96" s="56"/>
      <c r="G96" s="56"/>
      <c r="H96" s="58"/>
      <c r="I96" s="49"/>
      <c r="J96" s="50"/>
      <c r="K96" s="50"/>
      <c r="L96" s="50"/>
      <c r="M96" s="50"/>
      <c r="N96" s="50"/>
      <c r="O96" s="50"/>
      <c r="P96" s="50"/>
      <c r="Q96" s="51"/>
      <c r="R96" s="121">
        <f>VLOOKUP(dService[[#This Row],[Application or System]],'Hide - Costs Calc'!I$6:J$116,2,FALSE)</f>
        <v>0</v>
      </c>
      <c r="S96" s="122" t="str">
        <f>IF(dService[[#This Row],[Application or System]]="","",SUM(dService[[#This Row],[Impact on Customers]:[Health or Safety Risk]]))</f>
        <v/>
      </c>
      <c r="T96" s="51"/>
      <c r="U96" s="52"/>
      <c r="V96" s="53"/>
      <c r="W96" s="53"/>
      <c r="X96" s="53"/>
      <c r="Y96" s="123" t="str">
        <f>IF(dService[[#This Row],[Application or System]]="","",IF(AND(dService[[#This Row],[Failover: RTO]]=0,dService[[#This Row],[Failover: RPO]]=0,dService[[#This Row],[Failover: RTA]]=0,dService[[#This Row],[Failover: RPA]]=0),"TBD",dService[[#This Row],[Failover: RTO]]-dService[[#This Row],[Failover: RTA]]))</f>
        <v/>
      </c>
      <c r="Z96" s="124" t="str">
        <f>IF(dService[[#This Row],[Application or System]]="","",dService[[#This Row],[Failover: RPO]]-dService[[#This Row],[Failover: RPA]])</f>
        <v/>
      </c>
      <c r="AA96" s="52"/>
      <c r="AB96" s="53"/>
      <c r="AC96" s="53"/>
      <c r="AD96" s="53"/>
      <c r="AE96" s="123" t="str">
        <f>IF(dService[[#This Row],[Application or System]]="","",IF(AND(dService[[#This Row],[Failback: RTO]]=0,dService[[#This Row],[Failback: RPO]]=0,dService[[#This Row],[Failback: RTA]]=0,dService[[#This Row],[Failback: RPA]]=0),"TBD",dService[[#This Row],[Failback: RTO]]-dService[[#This Row],[Failback: RTA]]))</f>
        <v/>
      </c>
      <c r="AF96" s="124" t="str">
        <f>IF(dService[[#This Row],[Application or System]]="","",IF(AND(dService[[#This Row],[Failback: RTO]]=0,dService[[#This Row],[Failback: RPO]]=0,dService[[#This Row],[Failback: RTA]]=0,dService[[#This Row],[Failback: RPA]]=0),"TBD",dService[[#This Row],[Failback: RPO]]-dService[[#This Row],[Failback: RPA]]))</f>
        <v/>
      </c>
      <c r="AG96" s="42"/>
      <c r="AH96" s="42"/>
      <c r="AI96" s="42"/>
    </row>
    <row r="97" spans="2:35" ht="39.75" customHeight="1" x14ac:dyDescent="0.2">
      <c r="B97" s="55">
        <v>92</v>
      </c>
      <c r="C97" s="56"/>
      <c r="D97" s="46"/>
      <c r="E97" s="57"/>
      <c r="F97" s="56"/>
      <c r="G97" s="56"/>
      <c r="H97" s="58"/>
      <c r="I97" s="49"/>
      <c r="J97" s="50"/>
      <c r="K97" s="50"/>
      <c r="L97" s="50"/>
      <c r="M97" s="50"/>
      <c r="N97" s="50"/>
      <c r="O97" s="50"/>
      <c r="P97" s="50"/>
      <c r="Q97" s="51"/>
      <c r="R97" s="121">
        <f>VLOOKUP(dService[[#This Row],[Application or System]],'Hide - Costs Calc'!I$6:J$116,2,FALSE)</f>
        <v>0</v>
      </c>
      <c r="S97" s="122" t="str">
        <f>IF(dService[[#This Row],[Application or System]]="","",SUM(dService[[#This Row],[Impact on Customers]:[Health or Safety Risk]]))</f>
        <v/>
      </c>
      <c r="T97" s="51"/>
      <c r="U97" s="52"/>
      <c r="V97" s="53"/>
      <c r="W97" s="53"/>
      <c r="X97" s="53"/>
      <c r="Y97" s="123" t="str">
        <f>IF(dService[[#This Row],[Application or System]]="","",IF(AND(dService[[#This Row],[Failover: RTO]]=0,dService[[#This Row],[Failover: RPO]]=0,dService[[#This Row],[Failover: RTA]]=0,dService[[#This Row],[Failover: RPA]]=0),"TBD",dService[[#This Row],[Failover: RTO]]-dService[[#This Row],[Failover: RTA]]))</f>
        <v/>
      </c>
      <c r="Z97" s="124" t="str">
        <f>IF(dService[[#This Row],[Application or System]]="","",dService[[#This Row],[Failover: RPO]]-dService[[#This Row],[Failover: RPA]])</f>
        <v/>
      </c>
      <c r="AA97" s="52"/>
      <c r="AB97" s="53"/>
      <c r="AC97" s="53"/>
      <c r="AD97" s="53"/>
      <c r="AE97" s="123" t="str">
        <f>IF(dService[[#This Row],[Application or System]]="","",IF(AND(dService[[#This Row],[Failback: RTO]]=0,dService[[#This Row],[Failback: RPO]]=0,dService[[#This Row],[Failback: RTA]]=0,dService[[#This Row],[Failback: RPA]]=0),"TBD",dService[[#This Row],[Failback: RTO]]-dService[[#This Row],[Failback: RTA]]))</f>
        <v/>
      </c>
      <c r="AF97" s="124" t="str">
        <f>IF(dService[[#This Row],[Application or System]]="","",IF(AND(dService[[#This Row],[Failback: RTO]]=0,dService[[#This Row],[Failback: RPO]]=0,dService[[#This Row],[Failback: RTA]]=0,dService[[#This Row],[Failback: RPA]]=0),"TBD",dService[[#This Row],[Failback: RPO]]-dService[[#This Row],[Failback: RPA]]))</f>
        <v/>
      </c>
      <c r="AG97" s="42"/>
      <c r="AH97" s="42"/>
      <c r="AI97" s="42"/>
    </row>
    <row r="98" spans="2:35" ht="39.75" customHeight="1" x14ac:dyDescent="0.2">
      <c r="B98" s="55">
        <v>93</v>
      </c>
      <c r="C98" s="56"/>
      <c r="D98" s="46"/>
      <c r="E98" s="57"/>
      <c r="F98" s="56"/>
      <c r="G98" s="56"/>
      <c r="H98" s="58"/>
      <c r="I98" s="49"/>
      <c r="J98" s="50"/>
      <c r="K98" s="50"/>
      <c r="L98" s="50"/>
      <c r="M98" s="50"/>
      <c r="N98" s="50"/>
      <c r="O98" s="50"/>
      <c r="P98" s="50"/>
      <c r="Q98" s="51"/>
      <c r="R98" s="121">
        <f>VLOOKUP(dService[[#This Row],[Application or System]],'Hide - Costs Calc'!I$6:J$116,2,FALSE)</f>
        <v>0</v>
      </c>
      <c r="S98" s="122" t="str">
        <f>IF(dService[[#This Row],[Application or System]]="","",SUM(dService[[#This Row],[Impact on Customers]:[Health or Safety Risk]]))</f>
        <v/>
      </c>
      <c r="T98" s="51"/>
      <c r="U98" s="52"/>
      <c r="V98" s="53"/>
      <c r="W98" s="53"/>
      <c r="X98" s="53"/>
      <c r="Y98" s="123" t="str">
        <f>IF(dService[[#This Row],[Application or System]]="","",IF(AND(dService[[#This Row],[Failover: RTO]]=0,dService[[#This Row],[Failover: RPO]]=0,dService[[#This Row],[Failover: RTA]]=0,dService[[#This Row],[Failover: RPA]]=0),"TBD",dService[[#This Row],[Failover: RTO]]-dService[[#This Row],[Failover: RTA]]))</f>
        <v/>
      </c>
      <c r="Z98" s="124" t="str">
        <f>IF(dService[[#This Row],[Application or System]]="","",dService[[#This Row],[Failover: RPO]]-dService[[#This Row],[Failover: RPA]])</f>
        <v/>
      </c>
      <c r="AA98" s="52"/>
      <c r="AB98" s="53"/>
      <c r="AC98" s="53"/>
      <c r="AD98" s="53"/>
      <c r="AE98" s="123" t="str">
        <f>IF(dService[[#This Row],[Application or System]]="","",IF(AND(dService[[#This Row],[Failback: RTO]]=0,dService[[#This Row],[Failback: RPO]]=0,dService[[#This Row],[Failback: RTA]]=0,dService[[#This Row],[Failback: RPA]]=0),"TBD",dService[[#This Row],[Failback: RTO]]-dService[[#This Row],[Failback: RTA]]))</f>
        <v/>
      </c>
      <c r="AF98" s="124" t="str">
        <f>IF(dService[[#This Row],[Application or System]]="","",IF(AND(dService[[#This Row],[Failback: RTO]]=0,dService[[#This Row],[Failback: RPO]]=0,dService[[#This Row],[Failback: RTA]]=0,dService[[#This Row],[Failback: RPA]]=0),"TBD",dService[[#This Row],[Failback: RPO]]-dService[[#This Row],[Failback: RPA]]))</f>
        <v/>
      </c>
      <c r="AG98" s="42"/>
      <c r="AH98" s="42"/>
      <c r="AI98" s="42"/>
    </row>
    <row r="99" spans="2:35" ht="39.75" customHeight="1" x14ac:dyDescent="0.2">
      <c r="B99" s="55">
        <v>94</v>
      </c>
      <c r="C99" s="56"/>
      <c r="D99" s="46"/>
      <c r="E99" s="57"/>
      <c r="F99" s="56"/>
      <c r="G99" s="56"/>
      <c r="H99" s="58"/>
      <c r="I99" s="49"/>
      <c r="J99" s="50"/>
      <c r="K99" s="50"/>
      <c r="L99" s="50"/>
      <c r="M99" s="50"/>
      <c r="N99" s="50"/>
      <c r="O99" s="50"/>
      <c r="P99" s="50"/>
      <c r="Q99" s="51"/>
      <c r="R99" s="121">
        <f>VLOOKUP(dService[[#This Row],[Application or System]],'Hide - Costs Calc'!I$6:J$116,2,FALSE)</f>
        <v>0</v>
      </c>
      <c r="S99" s="122" t="str">
        <f>IF(dService[[#This Row],[Application or System]]="","",SUM(dService[[#This Row],[Impact on Customers]:[Health or Safety Risk]]))</f>
        <v/>
      </c>
      <c r="T99" s="51"/>
      <c r="U99" s="52"/>
      <c r="V99" s="53"/>
      <c r="W99" s="53"/>
      <c r="X99" s="53"/>
      <c r="Y99" s="123" t="str">
        <f>IF(dService[[#This Row],[Application or System]]="","",IF(AND(dService[[#This Row],[Failover: RTO]]=0,dService[[#This Row],[Failover: RPO]]=0,dService[[#This Row],[Failover: RTA]]=0,dService[[#This Row],[Failover: RPA]]=0),"TBD",dService[[#This Row],[Failover: RTO]]-dService[[#This Row],[Failover: RTA]]))</f>
        <v/>
      </c>
      <c r="Z99" s="124" t="str">
        <f>IF(dService[[#This Row],[Application or System]]="","",dService[[#This Row],[Failover: RPO]]-dService[[#This Row],[Failover: RPA]])</f>
        <v/>
      </c>
      <c r="AA99" s="52"/>
      <c r="AB99" s="53"/>
      <c r="AC99" s="53"/>
      <c r="AD99" s="53"/>
      <c r="AE99" s="123" t="str">
        <f>IF(dService[[#This Row],[Application or System]]="","",IF(AND(dService[[#This Row],[Failback: RTO]]=0,dService[[#This Row],[Failback: RPO]]=0,dService[[#This Row],[Failback: RTA]]=0,dService[[#This Row],[Failback: RPA]]=0),"TBD",dService[[#This Row],[Failback: RTO]]-dService[[#This Row],[Failback: RTA]]))</f>
        <v/>
      </c>
      <c r="AF99" s="124" t="str">
        <f>IF(dService[[#This Row],[Application or System]]="","",IF(AND(dService[[#This Row],[Failback: RTO]]=0,dService[[#This Row],[Failback: RPO]]=0,dService[[#This Row],[Failback: RTA]]=0,dService[[#This Row],[Failback: RPA]]=0),"TBD",dService[[#This Row],[Failback: RPO]]-dService[[#This Row],[Failback: RPA]]))</f>
        <v/>
      </c>
      <c r="AG99" s="42"/>
      <c r="AH99" s="42"/>
      <c r="AI99" s="42"/>
    </row>
    <row r="100" spans="2:35" ht="39.75" customHeight="1" x14ac:dyDescent="0.2">
      <c r="B100" s="55">
        <v>95</v>
      </c>
      <c r="C100" s="56"/>
      <c r="D100" s="46"/>
      <c r="E100" s="57"/>
      <c r="F100" s="56"/>
      <c r="G100" s="56"/>
      <c r="H100" s="58"/>
      <c r="I100" s="49"/>
      <c r="J100" s="50"/>
      <c r="K100" s="50"/>
      <c r="L100" s="50"/>
      <c r="M100" s="50"/>
      <c r="N100" s="50"/>
      <c r="O100" s="50"/>
      <c r="P100" s="50"/>
      <c r="Q100" s="51"/>
      <c r="R100" s="121">
        <f>VLOOKUP(dService[[#This Row],[Application or System]],'Hide - Costs Calc'!I$6:J$116,2,FALSE)</f>
        <v>0</v>
      </c>
      <c r="S100" s="122" t="str">
        <f>IF(dService[[#This Row],[Application or System]]="","",SUM(dService[[#This Row],[Impact on Customers]:[Health or Safety Risk]]))</f>
        <v/>
      </c>
      <c r="T100" s="51"/>
      <c r="U100" s="52"/>
      <c r="V100" s="53"/>
      <c r="W100" s="53"/>
      <c r="X100" s="53"/>
      <c r="Y100" s="123" t="str">
        <f>IF(dService[[#This Row],[Application or System]]="","",IF(AND(dService[[#This Row],[Failover: RTO]]=0,dService[[#This Row],[Failover: RPO]]=0,dService[[#This Row],[Failover: RTA]]=0,dService[[#This Row],[Failover: RPA]]=0),"TBD",dService[[#This Row],[Failover: RTO]]-dService[[#This Row],[Failover: RTA]]))</f>
        <v/>
      </c>
      <c r="Z100" s="124" t="str">
        <f>IF(dService[[#This Row],[Application or System]]="","",dService[[#This Row],[Failover: RPO]]-dService[[#This Row],[Failover: RPA]])</f>
        <v/>
      </c>
      <c r="AA100" s="52"/>
      <c r="AB100" s="53"/>
      <c r="AC100" s="53"/>
      <c r="AD100" s="53"/>
      <c r="AE100" s="123" t="str">
        <f>IF(dService[[#This Row],[Application or System]]="","",IF(AND(dService[[#This Row],[Failback: RTO]]=0,dService[[#This Row],[Failback: RPO]]=0,dService[[#This Row],[Failback: RTA]]=0,dService[[#This Row],[Failback: RPA]]=0),"TBD",dService[[#This Row],[Failback: RTO]]-dService[[#This Row],[Failback: RTA]]))</f>
        <v/>
      </c>
      <c r="AF100" s="124" t="str">
        <f>IF(dService[[#This Row],[Application or System]]="","",IF(AND(dService[[#This Row],[Failback: RTO]]=0,dService[[#This Row],[Failback: RPO]]=0,dService[[#This Row],[Failback: RTA]]=0,dService[[#This Row],[Failback: RPA]]=0),"TBD",dService[[#This Row],[Failback: RPO]]-dService[[#This Row],[Failback: RPA]]))</f>
        <v/>
      </c>
      <c r="AG100" s="42"/>
      <c r="AH100" s="42"/>
      <c r="AI100" s="42"/>
    </row>
    <row r="101" spans="2:35" ht="39.75" customHeight="1" x14ac:dyDescent="0.2">
      <c r="B101" s="55">
        <v>96</v>
      </c>
      <c r="C101" s="56"/>
      <c r="D101" s="46"/>
      <c r="E101" s="57"/>
      <c r="F101" s="56"/>
      <c r="G101" s="56"/>
      <c r="H101" s="58"/>
      <c r="I101" s="49"/>
      <c r="J101" s="50"/>
      <c r="K101" s="50"/>
      <c r="L101" s="50"/>
      <c r="M101" s="50"/>
      <c r="N101" s="50"/>
      <c r="O101" s="50"/>
      <c r="P101" s="50"/>
      <c r="Q101" s="51"/>
      <c r="R101" s="121">
        <f>VLOOKUP(dService[[#This Row],[Application or System]],'Hide - Costs Calc'!I$6:J$116,2,FALSE)</f>
        <v>0</v>
      </c>
      <c r="S101" s="122" t="str">
        <f>IF(dService[[#This Row],[Application or System]]="","",SUM(dService[[#This Row],[Impact on Customers]:[Health or Safety Risk]]))</f>
        <v/>
      </c>
      <c r="T101" s="51"/>
      <c r="U101" s="52"/>
      <c r="V101" s="53"/>
      <c r="W101" s="53"/>
      <c r="X101" s="53"/>
      <c r="Y101" s="123" t="str">
        <f>IF(dService[[#This Row],[Application or System]]="","",IF(AND(dService[[#This Row],[Failover: RTO]]=0,dService[[#This Row],[Failover: RPO]]=0,dService[[#This Row],[Failover: RTA]]=0,dService[[#This Row],[Failover: RPA]]=0),"TBD",dService[[#This Row],[Failover: RTO]]-dService[[#This Row],[Failover: RTA]]))</f>
        <v/>
      </c>
      <c r="Z101" s="124" t="str">
        <f>IF(dService[[#This Row],[Application or System]]="","",dService[[#This Row],[Failover: RPO]]-dService[[#This Row],[Failover: RPA]])</f>
        <v/>
      </c>
      <c r="AA101" s="52"/>
      <c r="AB101" s="53"/>
      <c r="AC101" s="53"/>
      <c r="AD101" s="53"/>
      <c r="AE101" s="123" t="str">
        <f>IF(dService[[#This Row],[Application or System]]="","",IF(AND(dService[[#This Row],[Failback: RTO]]=0,dService[[#This Row],[Failback: RPO]]=0,dService[[#This Row],[Failback: RTA]]=0,dService[[#This Row],[Failback: RPA]]=0),"TBD",dService[[#This Row],[Failback: RTO]]-dService[[#This Row],[Failback: RTA]]))</f>
        <v/>
      </c>
      <c r="AF101" s="124" t="str">
        <f>IF(dService[[#This Row],[Application or System]]="","",IF(AND(dService[[#This Row],[Failback: RTO]]=0,dService[[#This Row],[Failback: RPO]]=0,dService[[#This Row],[Failback: RTA]]=0,dService[[#This Row],[Failback: RPA]]=0),"TBD",dService[[#This Row],[Failback: RPO]]-dService[[#This Row],[Failback: RPA]]))</f>
        <v/>
      </c>
      <c r="AG101" s="42"/>
      <c r="AH101" s="42"/>
      <c r="AI101" s="42"/>
    </row>
    <row r="102" spans="2:35" ht="39.75" customHeight="1" x14ac:dyDescent="0.2">
      <c r="B102" s="55">
        <v>97</v>
      </c>
      <c r="C102" s="56"/>
      <c r="D102" s="46"/>
      <c r="E102" s="57"/>
      <c r="F102" s="56"/>
      <c r="G102" s="56"/>
      <c r="H102" s="58"/>
      <c r="I102" s="49"/>
      <c r="J102" s="50"/>
      <c r="K102" s="50"/>
      <c r="L102" s="50"/>
      <c r="M102" s="50"/>
      <c r="N102" s="50"/>
      <c r="O102" s="50"/>
      <c r="P102" s="50"/>
      <c r="Q102" s="51"/>
      <c r="R102" s="121">
        <f>VLOOKUP(dService[[#This Row],[Application or System]],'Hide - Costs Calc'!I$6:J$116,2,FALSE)</f>
        <v>0</v>
      </c>
      <c r="S102" s="122" t="str">
        <f>IF(dService[[#This Row],[Application or System]]="","",SUM(dService[[#This Row],[Impact on Customers]:[Health or Safety Risk]]))</f>
        <v/>
      </c>
      <c r="T102" s="51"/>
      <c r="U102" s="52"/>
      <c r="V102" s="53"/>
      <c r="W102" s="53"/>
      <c r="X102" s="53"/>
      <c r="Y102" s="123" t="str">
        <f>IF(dService[[#This Row],[Application or System]]="","",IF(AND(dService[[#This Row],[Failover: RTO]]=0,dService[[#This Row],[Failover: RPO]]=0,dService[[#This Row],[Failover: RTA]]=0,dService[[#This Row],[Failover: RPA]]=0),"TBD",dService[[#This Row],[Failover: RTO]]-dService[[#This Row],[Failover: RTA]]))</f>
        <v/>
      </c>
      <c r="Z102" s="124" t="str">
        <f>IF(dService[[#This Row],[Application or System]]="","",dService[[#This Row],[Failover: RPO]]-dService[[#This Row],[Failover: RPA]])</f>
        <v/>
      </c>
      <c r="AA102" s="52"/>
      <c r="AB102" s="53"/>
      <c r="AC102" s="53"/>
      <c r="AD102" s="53"/>
      <c r="AE102" s="123" t="str">
        <f>IF(dService[[#This Row],[Application or System]]="","",IF(AND(dService[[#This Row],[Failback: RTO]]=0,dService[[#This Row],[Failback: RPO]]=0,dService[[#This Row],[Failback: RTA]]=0,dService[[#This Row],[Failback: RPA]]=0),"TBD",dService[[#This Row],[Failback: RTO]]-dService[[#This Row],[Failback: RTA]]))</f>
        <v/>
      </c>
      <c r="AF102" s="124" t="str">
        <f>IF(dService[[#This Row],[Application or System]]="","",IF(AND(dService[[#This Row],[Failback: RTO]]=0,dService[[#This Row],[Failback: RPO]]=0,dService[[#This Row],[Failback: RTA]]=0,dService[[#This Row],[Failback: RPA]]=0),"TBD",dService[[#This Row],[Failback: RPO]]-dService[[#This Row],[Failback: RPA]]))</f>
        <v/>
      </c>
      <c r="AG102" s="42"/>
      <c r="AH102" s="42"/>
      <c r="AI102" s="42"/>
    </row>
    <row r="103" spans="2:35" ht="39.75" customHeight="1" x14ac:dyDescent="0.2">
      <c r="B103" s="55">
        <v>98</v>
      </c>
      <c r="C103" s="56"/>
      <c r="D103" s="46"/>
      <c r="E103" s="57"/>
      <c r="F103" s="56"/>
      <c r="G103" s="56"/>
      <c r="H103" s="58"/>
      <c r="I103" s="49"/>
      <c r="J103" s="50"/>
      <c r="K103" s="50"/>
      <c r="L103" s="50"/>
      <c r="M103" s="50"/>
      <c r="N103" s="50"/>
      <c r="O103" s="50"/>
      <c r="P103" s="50"/>
      <c r="Q103" s="51"/>
      <c r="R103" s="121">
        <f>VLOOKUP(dService[[#This Row],[Application or System]],'Hide - Costs Calc'!I$6:J$116,2,FALSE)</f>
        <v>0</v>
      </c>
      <c r="S103" s="122" t="str">
        <f>IF(dService[[#This Row],[Application or System]]="","",SUM(dService[[#This Row],[Impact on Customers]:[Health or Safety Risk]]))</f>
        <v/>
      </c>
      <c r="T103" s="51"/>
      <c r="U103" s="52"/>
      <c r="V103" s="53"/>
      <c r="W103" s="53"/>
      <c r="X103" s="53"/>
      <c r="Y103" s="123" t="str">
        <f>IF(dService[[#This Row],[Application or System]]="","",IF(AND(dService[[#This Row],[Failover: RTO]]=0,dService[[#This Row],[Failover: RPO]]=0,dService[[#This Row],[Failover: RTA]]=0,dService[[#This Row],[Failover: RPA]]=0),"TBD",dService[[#This Row],[Failover: RTO]]-dService[[#This Row],[Failover: RTA]]))</f>
        <v/>
      </c>
      <c r="Z103" s="124" t="str">
        <f>IF(dService[[#This Row],[Application or System]]="","",dService[[#This Row],[Failover: RPO]]-dService[[#This Row],[Failover: RPA]])</f>
        <v/>
      </c>
      <c r="AA103" s="52"/>
      <c r="AB103" s="53"/>
      <c r="AC103" s="53"/>
      <c r="AD103" s="53"/>
      <c r="AE103" s="123" t="str">
        <f>IF(dService[[#This Row],[Application or System]]="","",IF(AND(dService[[#This Row],[Failback: RTO]]=0,dService[[#This Row],[Failback: RPO]]=0,dService[[#This Row],[Failback: RTA]]=0,dService[[#This Row],[Failback: RPA]]=0),"TBD",dService[[#This Row],[Failback: RTO]]-dService[[#This Row],[Failback: RTA]]))</f>
        <v/>
      </c>
      <c r="AF103" s="124" t="str">
        <f>IF(dService[[#This Row],[Application or System]]="","",IF(AND(dService[[#This Row],[Failback: RTO]]=0,dService[[#This Row],[Failback: RPO]]=0,dService[[#This Row],[Failback: RTA]]=0,dService[[#This Row],[Failback: RPA]]=0),"TBD",dService[[#This Row],[Failback: RPO]]-dService[[#This Row],[Failback: RPA]]))</f>
        <v/>
      </c>
      <c r="AG103" s="42"/>
      <c r="AH103" s="42"/>
      <c r="AI103" s="42"/>
    </row>
    <row r="104" spans="2:35" ht="39.75" customHeight="1" x14ac:dyDescent="0.2">
      <c r="B104" s="55">
        <v>99</v>
      </c>
      <c r="C104" s="56"/>
      <c r="D104" s="46"/>
      <c r="E104" s="57"/>
      <c r="F104" s="56"/>
      <c r="G104" s="56"/>
      <c r="H104" s="58"/>
      <c r="I104" s="49"/>
      <c r="J104" s="50"/>
      <c r="K104" s="50"/>
      <c r="L104" s="50"/>
      <c r="M104" s="50"/>
      <c r="N104" s="50"/>
      <c r="O104" s="50"/>
      <c r="P104" s="50"/>
      <c r="Q104" s="51"/>
      <c r="R104" s="121">
        <f>VLOOKUP(dService[[#This Row],[Application or System]],'Hide - Costs Calc'!I$6:J$116,2,FALSE)</f>
        <v>0</v>
      </c>
      <c r="S104" s="122" t="str">
        <f>IF(dService[[#This Row],[Application or System]]="","",SUM(dService[[#This Row],[Impact on Customers]:[Health or Safety Risk]]))</f>
        <v/>
      </c>
      <c r="T104" s="51"/>
      <c r="U104" s="52"/>
      <c r="V104" s="53"/>
      <c r="W104" s="53"/>
      <c r="X104" s="53"/>
      <c r="Y104" s="123" t="str">
        <f>IF(dService[[#This Row],[Application or System]]="","",IF(AND(dService[[#This Row],[Failover: RTO]]=0,dService[[#This Row],[Failover: RPO]]=0,dService[[#This Row],[Failover: RTA]]=0,dService[[#This Row],[Failover: RPA]]=0),"TBD",dService[[#This Row],[Failover: RTO]]-dService[[#This Row],[Failover: RTA]]))</f>
        <v/>
      </c>
      <c r="Z104" s="124" t="str">
        <f>IF(dService[[#This Row],[Application or System]]="","",dService[[#This Row],[Failover: RPO]]-dService[[#This Row],[Failover: RPA]])</f>
        <v/>
      </c>
      <c r="AA104" s="52"/>
      <c r="AB104" s="53"/>
      <c r="AC104" s="53"/>
      <c r="AD104" s="53"/>
      <c r="AE104" s="123" t="str">
        <f>IF(dService[[#This Row],[Application or System]]="","",IF(AND(dService[[#This Row],[Failback: RTO]]=0,dService[[#This Row],[Failback: RPO]]=0,dService[[#This Row],[Failback: RTA]]=0,dService[[#This Row],[Failback: RPA]]=0),"TBD",dService[[#This Row],[Failback: RTO]]-dService[[#This Row],[Failback: RTA]]))</f>
        <v/>
      </c>
      <c r="AF104" s="124" t="str">
        <f>IF(dService[[#This Row],[Application or System]]="","",IF(AND(dService[[#This Row],[Failback: RTO]]=0,dService[[#This Row],[Failback: RPO]]=0,dService[[#This Row],[Failback: RTA]]=0,dService[[#This Row],[Failback: RPA]]=0),"TBD",dService[[#This Row],[Failback: RPO]]-dService[[#This Row],[Failback: RPA]]))</f>
        <v/>
      </c>
      <c r="AG104" s="42"/>
      <c r="AH104" s="42"/>
      <c r="AI104" s="42"/>
    </row>
    <row r="105" spans="2:35" ht="39.75" customHeight="1" thickBot="1" x14ac:dyDescent="0.25">
      <c r="B105" s="59">
        <v>100</v>
      </c>
      <c r="C105" s="60"/>
      <c r="D105" s="61"/>
      <c r="E105" s="62"/>
      <c r="F105" s="60"/>
      <c r="G105" s="60"/>
      <c r="H105" s="63"/>
      <c r="I105" s="64"/>
      <c r="J105" s="65"/>
      <c r="K105" s="65"/>
      <c r="L105" s="65"/>
      <c r="M105" s="65"/>
      <c r="N105" s="65"/>
      <c r="O105" s="65"/>
      <c r="P105" s="65"/>
      <c r="Q105" s="66"/>
      <c r="R105" s="125">
        <f>VLOOKUP(dService[[#This Row],[Application or System]],'Hide - Costs Calc'!I$6:J$116,2,FALSE)</f>
        <v>0</v>
      </c>
      <c r="S105" s="126" t="str">
        <f>IF(dService[[#This Row],[Application or System]]="","",SUM(dService[[#This Row],[Impact on Customers]:[Health or Safety Risk]]))</f>
        <v/>
      </c>
      <c r="T105" s="66"/>
      <c r="U105" s="67"/>
      <c r="V105" s="68"/>
      <c r="W105" s="68"/>
      <c r="X105" s="68"/>
      <c r="Y105" s="127" t="str">
        <f>IF(dService[[#This Row],[Application or System]]="","",IF(AND(dService[[#This Row],[Failover: RTO]]=0,dService[[#This Row],[Failover: RPO]]=0,dService[[#This Row],[Failover: RTA]]=0,dService[[#This Row],[Failover: RPA]]=0),"TBD",dService[[#This Row],[Failover: RTO]]-dService[[#This Row],[Failover: RTA]]))</f>
        <v/>
      </c>
      <c r="Z105" s="128" t="str">
        <f>IF(dService[[#This Row],[Application or System]]="","",dService[[#This Row],[Failover: RPO]]-dService[[#This Row],[Failover: RPA]])</f>
        <v/>
      </c>
      <c r="AA105" s="67"/>
      <c r="AB105" s="68"/>
      <c r="AC105" s="68"/>
      <c r="AD105" s="68"/>
      <c r="AE105" s="127" t="str">
        <f>IF(dService[[#This Row],[Application or System]]="","",IF(AND(dService[[#This Row],[Failback: RTO]]=0,dService[[#This Row],[Failback: RPO]]=0,dService[[#This Row],[Failback: RTA]]=0,dService[[#This Row],[Failback: RPA]]=0),"TBD",dService[[#This Row],[Failback: RTO]]-dService[[#This Row],[Failback: RTA]]))</f>
        <v/>
      </c>
      <c r="AF105" s="128" t="str">
        <f>IF(dService[[#This Row],[Application or System]]="","",IF(AND(dService[[#This Row],[Failback: RTO]]=0,dService[[#This Row],[Failback: RPO]]=0,dService[[#This Row],[Failback: RTA]]=0,dService[[#This Row],[Failback: RPA]]=0),"TBD",dService[[#This Row],[Failback: RPO]]-dService[[#This Row],[Failback: RPA]]))</f>
        <v/>
      </c>
      <c r="AG105" s="42"/>
      <c r="AH105" s="42"/>
      <c r="AI105" s="42"/>
    </row>
  </sheetData>
  <sheetProtection formatCells="0" formatColumns="0" formatRows="0" insertColumns="0" insertRows="0" deleteColumns="0" deleteRows="0" sort="0"/>
  <mergeCells count="11">
    <mergeCell ref="B2:G2"/>
    <mergeCell ref="B4:D4"/>
    <mergeCell ref="B3:G3"/>
    <mergeCell ref="AA4:AF4"/>
    <mergeCell ref="U4:Z4"/>
    <mergeCell ref="R4:T4"/>
    <mergeCell ref="E4:H4"/>
    <mergeCell ref="I3:Q3"/>
    <mergeCell ref="I4:L4"/>
    <mergeCell ref="M4:O4"/>
    <mergeCell ref="P4:Q4"/>
  </mergeCells>
  <conditionalFormatting sqref="Y6:Z105">
    <cfRule type="expression" dxfId="192" priority="2">
      <formula>Y6&lt;0</formula>
    </cfRule>
  </conditionalFormatting>
  <conditionalFormatting sqref="AE6:AF105">
    <cfRule type="expression" dxfId="191" priority="1">
      <formula>AE6&lt;0</formula>
    </cfRule>
  </conditionalFormatting>
  <dataValidations count="2">
    <dataValidation type="list" allowBlank="1" showInputMessage="1" showErrorMessage="1" sqref="T6:T105">
      <formula1>pCriticality</formula1>
    </dataValidation>
    <dataValidation type="list" allowBlank="1" showInputMessage="1" showErrorMessage="1" sqref="T6:T105 I6:Q105">
      <formula1>pScore</formula1>
    </dataValidation>
  </dataValidations>
  <pageMargins left="0.75" right="0.75" top="1" bottom="1" header="0.5" footer="0.5"/>
  <pageSetup orientation="portrait" r:id="rId1"/>
  <headerFooter alignWithMargins="0"/>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16"/>
  <sheetViews>
    <sheetView zoomScaleNormal="100" workbookViewId="0"/>
  </sheetViews>
  <sheetFormatPr defaultRowHeight="15" x14ac:dyDescent="0.25"/>
  <cols>
    <col min="1" max="1" width="3.7109375" customWidth="1"/>
    <col min="2" max="2" width="23.5703125" customWidth="1"/>
    <col min="3" max="3" width="24.85546875" customWidth="1"/>
    <col min="4" max="4" width="18" customWidth="1"/>
    <col min="5" max="5" width="20.85546875" customWidth="1"/>
    <col min="6" max="6" width="16.5703125" customWidth="1"/>
    <col min="7" max="7" width="10.7109375" customWidth="1"/>
    <col min="9" max="9" width="41.85546875" customWidth="1"/>
    <col min="10" max="10" width="18.140625" customWidth="1"/>
    <col min="11" max="14" width="13.42578125" customWidth="1"/>
  </cols>
  <sheetData>
    <row r="1" spans="2:14" x14ac:dyDescent="0.25">
      <c r="B1" s="111" t="s">
        <v>177</v>
      </c>
      <c r="C1" s="111"/>
      <c r="D1" s="111"/>
      <c r="E1" s="111"/>
      <c r="F1" s="111"/>
      <c r="G1" s="111"/>
      <c r="H1" s="111"/>
      <c r="I1" s="111"/>
    </row>
    <row r="2" spans="2:14" x14ac:dyDescent="0.25">
      <c r="B2" s="112" t="s">
        <v>137</v>
      </c>
      <c r="C2" s="111"/>
      <c r="D2" s="111"/>
      <c r="E2" s="111"/>
      <c r="F2" s="111"/>
      <c r="G2" s="111"/>
      <c r="H2" s="111"/>
      <c r="I2" s="111"/>
    </row>
    <row r="3" spans="2:14" x14ac:dyDescent="0.25">
      <c r="B3" s="111"/>
      <c r="C3" s="111" t="str">
        <f>'2. Scoring Criteria'!D6</f>
        <v>Loss of 
Revenue</v>
      </c>
      <c r="D3" s="111" t="str">
        <f>'2. Scoring Criteria'!E6</f>
        <v>Loss of Productivity</v>
      </c>
      <c r="E3" s="111" t="str">
        <f>'2. Scoring Criteria'!F6</f>
        <v>Increased Operating Costs</v>
      </c>
      <c r="F3" s="111" t="str">
        <f>'2. Scoring Criteria'!G6</f>
        <v>Financial Penalties</v>
      </c>
      <c r="G3" s="111"/>
      <c r="H3" s="111"/>
      <c r="I3" s="111"/>
    </row>
    <row r="4" spans="2:14" s="37" customFormat="1" x14ac:dyDescent="0.25">
      <c r="B4" s="113">
        <v>4</v>
      </c>
      <c r="C4" s="113">
        <f>'2. Scoring Criteria'!D7</f>
        <v>500000</v>
      </c>
      <c r="D4" s="113">
        <f>'2. Scoring Criteria'!E7</f>
        <v>100000</v>
      </c>
      <c r="E4" s="113">
        <f>'2. Scoring Criteria'!F7</f>
        <v>50000</v>
      </c>
      <c r="F4" s="113">
        <f>'2. Scoring Criteria'!G7</f>
        <v>0</v>
      </c>
      <c r="G4" s="113"/>
      <c r="H4" s="113"/>
      <c r="I4" s="113"/>
    </row>
    <row r="5" spans="2:14" ht="39" x14ac:dyDescent="0.25">
      <c r="B5" s="111">
        <v>3.5</v>
      </c>
      <c r="C5" s="111">
        <f>AVERAGE(C4,C6)</f>
        <v>375000</v>
      </c>
      <c r="D5" s="111">
        <f>AVERAGE(D4,D6)</f>
        <v>75000</v>
      </c>
      <c r="E5" s="111">
        <f>AVERAGE(E4,E6)</f>
        <v>37500</v>
      </c>
      <c r="F5" s="111">
        <f>AVERAGE(F4,F6)</f>
        <v>0</v>
      </c>
      <c r="G5" s="111"/>
      <c r="H5" s="111"/>
      <c r="I5" s="112" t="s">
        <v>187</v>
      </c>
      <c r="J5" s="28" t="s">
        <v>217</v>
      </c>
      <c r="K5" s="114" t="str">
        <f>C3</f>
        <v>Loss of 
Revenue</v>
      </c>
      <c r="L5" s="114" t="str">
        <f>D3</f>
        <v>Loss of Productivity</v>
      </c>
      <c r="M5" s="114" t="str">
        <f>E3</f>
        <v>Increased Operating Costs</v>
      </c>
      <c r="N5" s="114" t="str">
        <f>F3</f>
        <v>Financial Penalties</v>
      </c>
    </row>
    <row r="6" spans="2:14" x14ac:dyDescent="0.25">
      <c r="B6" s="111">
        <v>3</v>
      </c>
      <c r="C6" s="111">
        <f>'2. Scoring Criteria'!D9</f>
        <v>250000</v>
      </c>
      <c r="D6" s="111">
        <f>'2. Scoring Criteria'!E9</f>
        <v>50000</v>
      </c>
      <c r="E6" s="111">
        <f>'2. Scoring Criteria'!F9</f>
        <v>25000</v>
      </c>
      <c r="F6" s="111">
        <f>'2. Scoring Criteria'!G9</f>
        <v>0</v>
      </c>
      <c r="G6" s="111"/>
      <c r="H6" s="111"/>
      <c r="I6" s="111" t="str">
        <f>(dService[Application or System])</f>
        <v>Core Infrastructure</v>
      </c>
      <c r="J6" s="111">
        <f>IFERROR(
VLOOKUP(K6,$B$4:$F$12,2,FALSE)+
VLOOKUP(L6,$B$4:$F$12,3,FALSE)+
VLOOKUP(M6,$B$4:$F$12,4,FALSE)+
VLOOKUP(N6,$B$4:$F$12,5,FALSE),
"")</f>
        <v>625000</v>
      </c>
      <c r="K6">
        <f>dService[Loss of Revenue]</f>
        <v>4</v>
      </c>
      <c r="L6">
        <f>dService[Loss of Productivity]</f>
        <v>4</v>
      </c>
      <c r="M6">
        <f>dService[Increased Operating Costs]</f>
        <v>3</v>
      </c>
      <c r="N6">
        <f>dService[Financial Penalties]</f>
        <v>0</v>
      </c>
    </row>
    <row r="7" spans="2:14" x14ac:dyDescent="0.25">
      <c r="B7" s="111">
        <v>2.5</v>
      </c>
      <c r="C7" s="111">
        <f>AVERAGE(C6,C8)</f>
        <v>187500</v>
      </c>
      <c r="D7" s="111">
        <f>AVERAGE(D6,D8)</f>
        <v>37500</v>
      </c>
      <c r="E7" s="111">
        <f>AVERAGE(E6,E8)</f>
        <v>18750</v>
      </c>
      <c r="F7" s="111">
        <f>AVERAGE(F6,F8)</f>
        <v>0</v>
      </c>
      <c r="G7" s="111"/>
      <c r="H7" s="111"/>
      <c r="I7" s="111" t="str">
        <f>(dService[Application or System])</f>
        <v>Internet Access</v>
      </c>
      <c r="J7" s="111">
        <f t="shared" ref="J7:J70" si="0">IFERROR(
VLOOKUP(K7,$B$4:$F$12,2,FALSE)+
VLOOKUP(L7,$B$4:$F$12,3,FALSE)+
VLOOKUP(M7,$B$4:$F$12,4,FALSE)+
VLOOKUP(N7,$B$4:$F$12,5,FALSE),
"")</f>
        <v>32500</v>
      </c>
      <c r="K7">
        <f>dService[Loss of Revenue]</f>
        <v>1</v>
      </c>
      <c r="L7">
        <f>dService[Loss of Productivity]</f>
        <v>1</v>
      </c>
      <c r="M7">
        <f>dService[Increased Operating Costs]</f>
        <v>1</v>
      </c>
      <c r="N7">
        <f>dService[Financial Penalties]</f>
        <v>0</v>
      </c>
    </row>
    <row r="8" spans="2:14" x14ac:dyDescent="0.25">
      <c r="B8" s="111">
        <v>2</v>
      </c>
      <c r="C8" s="111">
        <f>'2. Scoring Criteria'!D11</f>
        <v>125000</v>
      </c>
      <c r="D8" s="111">
        <f>'2. Scoring Criteria'!E11</f>
        <v>25000</v>
      </c>
      <c r="E8" s="111">
        <f>'2. Scoring Criteria'!F11</f>
        <v>12500</v>
      </c>
      <c r="F8" s="111">
        <f>'2. Scoring Criteria'!G11</f>
        <v>0</v>
      </c>
      <c r="G8" s="111"/>
      <c r="H8" s="111"/>
      <c r="I8" s="111" t="str">
        <f>(dService[Application or System])</f>
        <v>Phone System</v>
      </c>
      <c r="J8" s="111">
        <f t="shared" si="0"/>
        <v>152500</v>
      </c>
      <c r="K8">
        <f>dService[Loss of Revenue]</f>
        <v>2</v>
      </c>
      <c r="L8">
        <f>dService[Loss of Productivity]</f>
        <v>2</v>
      </c>
      <c r="M8">
        <f>dService[Increased Operating Costs]</f>
        <v>1</v>
      </c>
      <c r="N8">
        <f>dService[Financial Penalties]</f>
        <v>0</v>
      </c>
    </row>
    <row r="9" spans="2:14" x14ac:dyDescent="0.25">
      <c r="B9" s="111">
        <v>1.5</v>
      </c>
      <c r="C9" s="111">
        <f>AVERAGE(C8,C10)</f>
        <v>75000</v>
      </c>
      <c r="D9" s="111">
        <f>AVERAGE(D8,D10)</f>
        <v>15000</v>
      </c>
      <c r="E9" s="111">
        <f>AVERAGE(E8,E10)</f>
        <v>7500</v>
      </c>
      <c r="F9" s="111">
        <f>AVERAGE(F8,F10)</f>
        <v>0</v>
      </c>
      <c r="G9" s="111"/>
      <c r="H9" s="111"/>
      <c r="I9" s="111" t="str">
        <f>(dService[Application or System])</f>
        <v>ERP</v>
      </c>
      <c r="J9" s="111">
        <f t="shared" si="0"/>
        <v>112500</v>
      </c>
      <c r="K9">
        <f>dService[Loss of Revenue]</f>
        <v>1</v>
      </c>
      <c r="L9">
        <f>dService[Loss of Productivity]</f>
        <v>3.5</v>
      </c>
      <c r="M9">
        <f>dService[Increased Operating Costs]</f>
        <v>2</v>
      </c>
      <c r="N9">
        <f>dService[Financial Penalties]</f>
        <v>0</v>
      </c>
    </row>
    <row r="10" spans="2:14" x14ac:dyDescent="0.25">
      <c r="B10" s="111">
        <v>1</v>
      </c>
      <c r="C10" s="111">
        <f>'2. Scoring Criteria'!D13</f>
        <v>25000</v>
      </c>
      <c r="D10" s="111">
        <f>'2. Scoring Criteria'!E13</f>
        <v>5000</v>
      </c>
      <c r="E10" s="111">
        <f>'2. Scoring Criteria'!F13</f>
        <v>2500</v>
      </c>
      <c r="F10" s="111">
        <f>'2. Scoring Criteria'!G13</f>
        <v>0</v>
      </c>
      <c r="G10" s="111"/>
      <c r="H10" s="111"/>
      <c r="I10" s="111" t="str">
        <f>(dService[Application or System])</f>
        <v>Office 365 (Cloud)</v>
      </c>
      <c r="J10" s="111">
        <f t="shared" si="0"/>
        <v>32500</v>
      </c>
      <c r="K10">
        <f>dService[Loss of Revenue]</f>
        <v>1</v>
      </c>
      <c r="L10">
        <f>dService[Loss of Productivity]</f>
        <v>1</v>
      </c>
      <c r="M10">
        <f>dService[Increased Operating Costs]</f>
        <v>1</v>
      </c>
      <c r="N10">
        <f>dService[Financial Penalties]</f>
        <v>0</v>
      </c>
    </row>
    <row r="11" spans="2:14" x14ac:dyDescent="0.25">
      <c r="B11" s="111">
        <v>0.5</v>
      </c>
      <c r="C11" s="111">
        <f>AVERAGE(C10,C12)</f>
        <v>12500</v>
      </c>
      <c r="D11" s="111">
        <f>AVERAGE(D10,D12)</f>
        <v>2500</v>
      </c>
      <c r="E11" s="111">
        <f>AVERAGE(E10,E12)</f>
        <v>1250</v>
      </c>
      <c r="F11" s="111">
        <f>AVERAGE(F10,F12)</f>
        <v>0</v>
      </c>
      <c r="G11" s="111"/>
      <c r="H11" s="111"/>
      <c r="I11" s="111" t="str">
        <f>(dService[Application or System])</f>
        <v>Purchasing Software</v>
      </c>
      <c r="J11" s="111">
        <f t="shared" si="0"/>
        <v>5000</v>
      </c>
      <c r="K11">
        <f>dService[Loss of Revenue]</f>
        <v>0</v>
      </c>
      <c r="L11">
        <f>dService[Loss of Productivity]</f>
        <v>1</v>
      </c>
      <c r="M11">
        <f>dService[Increased Operating Costs]</f>
        <v>0</v>
      </c>
      <c r="N11">
        <f>dService[Financial Penalties]</f>
        <v>0</v>
      </c>
    </row>
    <row r="12" spans="2:14" x14ac:dyDescent="0.25">
      <c r="B12" s="111">
        <v>0</v>
      </c>
      <c r="C12" s="111">
        <v>0</v>
      </c>
      <c r="D12" s="111">
        <v>0</v>
      </c>
      <c r="E12" s="111">
        <v>0</v>
      </c>
      <c r="F12" s="111">
        <v>0</v>
      </c>
      <c r="G12" s="111"/>
      <c r="H12" s="111"/>
      <c r="I12" s="111" t="str">
        <f>(dService[Application or System])</f>
        <v>Warehouse Management System (WMS)</v>
      </c>
      <c r="J12" s="111">
        <f t="shared" si="0"/>
        <v>162500</v>
      </c>
      <c r="K12">
        <f>dService[Loss of Revenue]</f>
        <v>2</v>
      </c>
      <c r="L12">
        <f>dService[Loss of Productivity]</f>
        <v>2</v>
      </c>
      <c r="M12">
        <f>dService[Increased Operating Costs]</f>
        <v>2</v>
      </c>
      <c r="N12">
        <f>dService[Financial Penalties]</f>
        <v>0</v>
      </c>
    </row>
    <row r="13" spans="2:14" x14ac:dyDescent="0.25">
      <c r="B13" s="111"/>
      <c r="C13" s="111"/>
      <c r="D13" s="111"/>
      <c r="E13" s="111"/>
      <c r="F13" s="111"/>
      <c r="G13" s="111"/>
      <c r="H13" s="111"/>
      <c r="I13" s="111" t="str">
        <f>(dService[Application or System])</f>
        <v>ACCPAC</v>
      </c>
      <c r="J13" s="111">
        <f t="shared" si="0"/>
        <v>2500</v>
      </c>
      <c r="K13">
        <f>dService[Loss of Revenue]</f>
        <v>0</v>
      </c>
      <c r="L13">
        <f>dService[Loss of Productivity]</f>
        <v>0.5</v>
      </c>
      <c r="M13">
        <f>dService[Increased Operating Costs]</f>
        <v>0</v>
      </c>
      <c r="N13">
        <f>dService[Financial Penalties]</f>
        <v>0</v>
      </c>
    </row>
    <row r="14" spans="2:14" x14ac:dyDescent="0.25">
      <c r="B14" s="111"/>
      <c r="C14" s="111"/>
      <c r="D14" s="111"/>
      <c r="E14" s="111"/>
      <c r="F14" s="111"/>
      <c r="G14" s="111"/>
      <c r="H14" s="111"/>
      <c r="I14" s="111" t="str">
        <f>(dService[Application or System])</f>
        <v>Paychex (Cloud)</v>
      </c>
      <c r="J14" s="111">
        <f t="shared" si="0"/>
        <v>5000</v>
      </c>
      <c r="K14">
        <f>dService[Loss of Revenue]</f>
        <v>0</v>
      </c>
      <c r="L14">
        <f>dService[Loss of Productivity]</f>
        <v>1</v>
      </c>
      <c r="M14">
        <f>dService[Increased Operating Costs]</f>
        <v>0</v>
      </c>
      <c r="N14">
        <f>dService[Financial Penalties]</f>
        <v>0</v>
      </c>
    </row>
    <row r="15" spans="2:14" x14ac:dyDescent="0.25">
      <c r="B15" s="111"/>
      <c r="C15" s="111"/>
      <c r="D15" s="111"/>
      <c r="E15" s="111"/>
      <c r="F15" s="111"/>
      <c r="G15" s="111"/>
      <c r="H15" s="111"/>
      <c r="I15" s="111" t="str">
        <f>(dService[Application or System])</f>
        <v>PaperSave</v>
      </c>
      <c r="J15" s="111">
        <f t="shared" si="0"/>
        <v>5000</v>
      </c>
      <c r="K15">
        <f>dService[Loss of Revenue]</f>
        <v>0</v>
      </c>
      <c r="L15">
        <f>dService[Loss of Productivity]</f>
        <v>1</v>
      </c>
      <c r="M15">
        <f>dService[Increased Operating Costs]</f>
        <v>0</v>
      </c>
      <c r="N15">
        <f>dService[Financial Penalties]</f>
        <v>0</v>
      </c>
    </row>
    <row r="16" spans="2:14" x14ac:dyDescent="0.25">
      <c r="B16" s="112"/>
      <c r="C16" s="112"/>
      <c r="D16" s="111"/>
      <c r="E16" s="111"/>
      <c r="F16" s="111"/>
      <c r="G16" s="111"/>
      <c r="H16" s="111"/>
      <c r="I16" s="111">
        <f>(dService[Application or System])</f>
        <v>0</v>
      </c>
      <c r="J16" s="111">
        <f t="shared" si="0"/>
        <v>0</v>
      </c>
      <c r="K16">
        <f>dService[Loss of Revenue]</f>
        <v>0</v>
      </c>
      <c r="L16">
        <f>dService[Loss of Productivity]</f>
        <v>0</v>
      </c>
      <c r="M16">
        <f>dService[Increased Operating Costs]</f>
        <v>0</v>
      </c>
      <c r="N16">
        <f>dService[Financial Penalties]</f>
        <v>0</v>
      </c>
    </row>
    <row r="17" spans="2:14" x14ac:dyDescent="0.25">
      <c r="B17" s="111"/>
      <c r="C17" s="111"/>
      <c r="D17" s="111"/>
      <c r="E17" s="111"/>
      <c r="F17" s="111"/>
      <c r="G17" s="111"/>
      <c r="H17" s="111"/>
      <c r="I17" s="111">
        <f>(dService[Application or System])</f>
        <v>0</v>
      </c>
      <c r="J17" s="111">
        <f t="shared" si="0"/>
        <v>0</v>
      </c>
      <c r="K17">
        <f>dService[Loss of Revenue]</f>
        <v>0</v>
      </c>
      <c r="L17">
        <f>dService[Loss of Productivity]</f>
        <v>0</v>
      </c>
      <c r="M17">
        <f>dService[Increased Operating Costs]</f>
        <v>0</v>
      </c>
      <c r="N17">
        <f>dService[Financial Penalties]</f>
        <v>0</v>
      </c>
    </row>
    <row r="18" spans="2:14" x14ac:dyDescent="0.25">
      <c r="B18" s="111"/>
      <c r="C18" s="111"/>
      <c r="D18" s="111"/>
      <c r="E18" s="111"/>
      <c r="F18" s="111"/>
      <c r="G18" s="111"/>
      <c r="H18" s="111"/>
      <c r="I18" s="111">
        <f>(dService[Application or System])</f>
        <v>0</v>
      </c>
      <c r="J18" s="111">
        <f t="shared" si="0"/>
        <v>0</v>
      </c>
      <c r="K18">
        <f>dService[Loss of Revenue]</f>
        <v>0</v>
      </c>
      <c r="L18">
        <f>dService[Loss of Productivity]</f>
        <v>0</v>
      </c>
      <c r="M18">
        <f>dService[Increased Operating Costs]</f>
        <v>0</v>
      </c>
      <c r="N18">
        <f>dService[Financial Penalties]</f>
        <v>0</v>
      </c>
    </row>
    <row r="19" spans="2:14" x14ac:dyDescent="0.25">
      <c r="B19" s="111"/>
      <c r="C19" s="111"/>
      <c r="D19" s="111"/>
      <c r="E19" s="111"/>
      <c r="F19" s="111"/>
      <c r="G19" s="111"/>
      <c r="H19" s="111"/>
      <c r="I19" s="111">
        <f>(dService[Application or System])</f>
        <v>0</v>
      </c>
      <c r="J19" s="111">
        <f t="shared" si="0"/>
        <v>0</v>
      </c>
      <c r="K19">
        <f>dService[Loss of Revenue]</f>
        <v>0</v>
      </c>
      <c r="L19">
        <f>dService[Loss of Productivity]</f>
        <v>0</v>
      </c>
      <c r="M19">
        <f>dService[Increased Operating Costs]</f>
        <v>0</v>
      </c>
      <c r="N19">
        <f>dService[Financial Penalties]</f>
        <v>0</v>
      </c>
    </row>
    <row r="20" spans="2:14" x14ac:dyDescent="0.25">
      <c r="I20">
        <f>(dService[Application or System])</f>
        <v>0</v>
      </c>
      <c r="J20">
        <f t="shared" si="0"/>
        <v>0</v>
      </c>
      <c r="K20">
        <f>dService[Loss of Revenue]</f>
        <v>0</v>
      </c>
      <c r="L20">
        <f>dService[Loss of Productivity]</f>
        <v>0</v>
      </c>
      <c r="M20">
        <f>dService[Increased Operating Costs]</f>
        <v>0</v>
      </c>
      <c r="N20">
        <f>dService[Financial Penalties]</f>
        <v>0</v>
      </c>
    </row>
    <row r="21" spans="2:14" x14ac:dyDescent="0.25">
      <c r="I21">
        <f>(dService[Application or System])</f>
        <v>0</v>
      </c>
      <c r="J21">
        <f t="shared" si="0"/>
        <v>0</v>
      </c>
      <c r="K21">
        <f>dService[Loss of Revenue]</f>
        <v>0</v>
      </c>
      <c r="L21">
        <f>dService[Loss of Productivity]</f>
        <v>0</v>
      </c>
      <c r="M21">
        <f>dService[Increased Operating Costs]</f>
        <v>0</v>
      </c>
      <c r="N21">
        <f>dService[Financial Penalties]</f>
        <v>0</v>
      </c>
    </row>
    <row r="22" spans="2:14" x14ac:dyDescent="0.25">
      <c r="I22">
        <f>(dService[Application or System])</f>
        <v>0</v>
      </c>
      <c r="J22">
        <f t="shared" si="0"/>
        <v>0</v>
      </c>
      <c r="K22">
        <f>dService[Loss of Revenue]</f>
        <v>0</v>
      </c>
      <c r="L22">
        <f>dService[Loss of Productivity]</f>
        <v>0</v>
      </c>
      <c r="M22">
        <f>dService[Increased Operating Costs]</f>
        <v>0</v>
      </c>
      <c r="N22">
        <f>dService[Financial Penalties]</f>
        <v>0</v>
      </c>
    </row>
    <row r="23" spans="2:14" x14ac:dyDescent="0.25">
      <c r="I23">
        <f>(dService[Application or System])</f>
        <v>0</v>
      </c>
      <c r="J23">
        <f t="shared" si="0"/>
        <v>0</v>
      </c>
      <c r="K23">
        <f>dService[Loss of Revenue]</f>
        <v>0</v>
      </c>
      <c r="L23">
        <f>dService[Loss of Productivity]</f>
        <v>0</v>
      </c>
      <c r="M23">
        <f>dService[Increased Operating Costs]</f>
        <v>0</v>
      </c>
      <c r="N23">
        <f>dService[Financial Penalties]</f>
        <v>0</v>
      </c>
    </row>
    <row r="24" spans="2:14" x14ac:dyDescent="0.25">
      <c r="I24">
        <f>(dService[Application or System])</f>
        <v>0</v>
      </c>
      <c r="J24">
        <f t="shared" si="0"/>
        <v>0</v>
      </c>
      <c r="K24">
        <f>dService[Loss of Revenue]</f>
        <v>0</v>
      </c>
      <c r="L24">
        <f>dService[Loss of Productivity]</f>
        <v>0</v>
      </c>
      <c r="M24">
        <f>dService[Increased Operating Costs]</f>
        <v>0</v>
      </c>
      <c r="N24">
        <f>dService[Financial Penalties]</f>
        <v>0</v>
      </c>
    </row>
    <row r="25" spans="2:14" x14ac:dyDescent="0.25">
      <c r="I25">
        <f>(dService[Application or System])</f>
        <v>0</v>
      </c>
      <c r="J25">
        <f t="shared" si="0"/>
        <v>0</v>
      </c>
      <c r="K25">
        <f>dService[Loss of Revenue]</f>
        <v>0</v>
      </c>
      <c r="L25">
        <f>dService[Loss of Productivity]</f>
        <v>0</v>
      </c>
      <c r="M25">
        <f>dService[Increased Operating Costs]</f>
        <v>0</v>
      </c>
      <c r="N25">
        <f>dService[Financial Penalties]</f>
        <v>0</v>
      </c>
    </row>
    <row r="26" spans="2:14" x14ac:dyDescent="0.25">
      <c r="I26">
        <f>(dService[Application or System])</f>
        <v>0</v>
      </c>
      <c r="J26">
        <f t="shared" si="0"/>
        <v>0</v>
      </c>
      <c r="K26">
        <f>dService[Loss of Revenue]</f>
        <v>0</v>
      </c>
      <c r="L26">
        <f>dService[Loss of Productivity]</f>
        <v>0</v>
      </c>
      <c r="M26">
        <f>dService[Increased Operating Costs]</f>
        <v>0</v>
      </c>
      <c r="N26">
        <f>dService[Financial Penalties]</f>
        <v>0</v>
      </c>
    </row>
    <row r="27" spans="2:14" x14ac:dyDescent="0.25">
      <c r="I27">
        <f>(dService[Application or System])</f>
        <v>0</v>
      </c>
      <c r="J27">
        <f t="shared" si="0"/>
        <v>0</v>
      </c>
      <c r="K27">
        <f>dService[Loss of Revenue]</f>
        <v>0</v>
      </c>
      <c r="L27">
        <f>dService[Loss of Productivity]</f>
        <v>0</v>
      </c>
      <c r="M27">
        <f>dService[Increased Operating Costs]</f>
        <v>0</v>
      </c>
      <c r="N27">
        <f>dService[Financial Penalties]</f>
        <v>0</v>
      </c>
    </row>
    <row r="28" spans="2:14" x14ac:dyDescent="0.25">
      <c r="I28">
        <f>(dService[Application or System])</f>
        <v>0</v>
      </c>
      <c r="J28">
        <f t="shared" si="0"/>
        <v>0</v>
      </c>
      <c r="K28">
        <f>dService[Loss of Revenue]</f>
        <v>0</v>
      </c>
      <c r="L28">
        <f>dService[Loss of Productivity]</f>
        <v>0</v>
      </c>
      <c r="M28">
        <f>dService[Increased Operating Costs]</f>
        <v>0</v>
      </c>
      <c r="N28">
        <f>dService[Financial Penalties]</f>
        <v>0</v>
      </c>
    </row>
    <row r="29" spans="2:14" x14ac:dyDescent="0.25">
      <c r="I29">
        <f>(dService[Application or System])</f>
        <v>0</v>
      </c>
      <c r="J29">
        <f t="shared" si="0"/>
        <v>0</v>
      </c>
      <c r="K29">
        <f>dService[Loss of Revenue]</f>
        <v>0</v>
      </c>
      <c r="L29">
        <f>dService[Loss of Productivity]</f>
        <v>0</v>
      </c>
      <c r="M29">
        <f>dService[Increased Operating Costs]</f>
        <v>0</v>
      </c>
      <c r="N29">
        <f>dService[Financial Penalties]</f>
        <v>0</v>
      </c>
    </row>
    <row r="30" spans="2:14" x14ac:dyDescent="0.25">
      <c r="I30">
        <f>(dService[Application or System])</f>
        <v>0</v>
      </c>
      <c r="J30">
        <f t="shared" si="0"/>
        <v>0</v>
      </c>
      <c r="K30">
        <f>dService[Loss of Revenue]</f>
        <v>0</v>
      </c>
      <c r="L30">
        <f>dService[Loss of Productivity]</f>
        <v>0</v>
      </c>
      <c r="M30">
        <f>dService[Increased Operating Costs]</f>
        <v>0</v>
      </c>
      <c r="N30">
        <f>dService[Financial Penalties]</f>
        <v>0</v>
      </c>
    </row>
    <row r="31" spans="2:14" x14ac:dyDescent="0.25">
      <c r="I31">
        <f>(dService[Application or System])</f>
        <v>0</v>
      </c>
      <c r="J31">
        <f t="shared" si="0"/>
        <v>0</v>
      </c>
      <c r="K31">
        <f>dService[Loss of Revenue]</f>
        <v>0</v>
      </c>
      <c r="L31">
        <f>dService[Loss of Productivity]</f>
        <v>0</v>
      </c>
      <c r="M31">
        <f>dService[Increased Operating Costs]</f>
        <v>0</v>
      </c>
      <c r="N31">
        <f>dService[Financial Penalties]</f>
        <v>0</v>
      </c>
    </row>
    <row r="32" spans="2:14" x14ac:dyDescent="0.25">
      <c r="I32">
        <f>(dService[Application or System])</f>
        <v>0</v>
      </c>
      <c r="J32">
        <f t="shared" si="0"/>
        <v>0</v>
      </c>
      <c r="K32">
        <f>dService[Loss of Revenue]</f>
        <v>0</v>
      </c>
      <c r="L32">
        <f>dService[Loss of Productivity]</f>
        <v>0</v>
      </c>
      <c r="M32">
        <f>dService[Increased Operating Costs]</f>
        <v>0</v>
      </c>
      <c r="N32">
        <f>dService[Financial Penalties]</f>
        <v>0</v>
      </c>
    </row>
    <row r="33" spans="9:14" x14ac:dyDescent="0.25">
      <c r="I33">
        <f>(dService[Application or System])</f>
        <v>0</v>
      </c>
      <c r="J33">
        <f t="shared" si="0"/>
        <v>0</v>
      </c>
      <c r="K33">
        <f>dService[Loss of Revenue]</f>
        <v>0</v>
      </c>
      <c r="L33">
        <f>dService[Loss of Productivity]</f>
        <v>0</v>
      </c>
      <c r="M33">
        <f>dService[Increased Operating Costs]</f>
        <v>0</v>
      </c>
      <c r="N33">
        <f>dService[Financial Penalties]</f>
        <v>0</v>
      </c>
    </row>
    <row r="34" spans="9:14" x14ac:dyDescent="0.25">
      <c r="I34">
        <f>(dService[Application or System])</f>
        <v>0</v>
      </c>
      <c r="J34">
        <f t="shared" si="0"/>
        <v>0</v>
      </c>
      <c r="K34">
        <f>dService[Loss of Revenue]</f>
        <v>0</v>
      </c>
      <c r="L34">
        <f>dService[Loss of Productivity]</f>
        <v>0</v>
      </c>
      <c r="M34">
        <f>dService[Increased Operating Costs]</f>
        <v>0</v>
      </c>
      <c r="N34">
        <f>dService[Financial Penalties]</f>
        <v>0</v>
      </c>
    </row>
    <row r="35" spans="9:14" x14ac:dyDescent="0.25">
      <c r="I35">
        <f>(dService[Application or System])</f>
        <v>0</v>
      </c>
      <c r="J35">
        <f t="shared" si="0"/>
        <v>0</v>
      </c>
      <c r="K35">
        <f>dService[Loss of Revenue]</f>
        <v>0</v>
      </c>
      <c r="L35">
        <f>dService[Loss of Productivity]</f>
        <v>0</v>
      </c>
      <c r="M35">
        <f>dService[Increased Operating Costs]</f>
        <v>0</v>
      </c>
      <c r="N35">
        <f>dService[Financial Penalties]</f>
        <v>0</v>
      </c>
    </row>
    <row r="36" spans="9:14" x14ac:dyDescent="0.25">
      <c r="I36">
        <f>(dService[Application or System])</f>
        <v>0</v>
      </c>
      <c r="J36">
        <f t="shared" si="0"/>
        <v>0</v>
      </c>
      <c r="K36">
        <f>dService[Loss of Revenue]</f>
        <v>0</v>
      </c>
      <c r="L36">
        <f>dService[Loss of Productivity]</f>
        <v>0</v>
      </c>
      <c r="M36">
        <f>dService[Increased Operating Costs]</f>
        <v>0</v>
      </c>
      <c r="N36">
        <f>dService[Financial Penalties]</f>
        <v>0</v>
      </c>
    </row>
    <row r="37" spans="9:14" x14ac:dyDescent="0.25">
      <c r="I37">
        <f>(dService[Application or System])</f>
        <v>0</v>
      </c>
      <c r="J37">
        <f t="shared" si="0"/>
        <v>0</v>
      </c>
      <c r="K37">
        <f>dService[Loss of Revenue]</f>
        <v>0</v>
      </c>
      <c r="L37">
        <f>dService[Loss of Productivity]</f>
        <v>0</v>
      </c>
      <c r="M37">
        <f>dService[Increased Operating Costs]</f>
        <v>0</v>
      </c>
      <c r="N37">
        <f>dService[Financial Penalties]</f>
        <v>0</v>
      </c>
    </row>
    <row r="38" spans="9:14" x14ac:dyDescent="0.25">
      <c r="I38">
        <f>(dService[Application or System])</f>
        <v>0</v>
      </c>
      <c r="J38">
        <f t="shared" si="0"/>
        <v>0</v>
      </c>
      <c r="K38">
        <f>dService[Loss of Revenue]</f>
        <v>0</v>
      </c>
      <c r="L38">
        <f>dService[Loss of Productivity]</f>
        <v>0</v>
      </c>
      <c r="M38">
        <f>dService[Increased Operating Costs]</f>
        <v>0</v>
      </c>
      <c r="N38">
        <f>dService[Financial Penalties]</f>
        <v>0</v>
      </c>
    </row>
    <row r="39" spans="9:14" x14ac:dyDescent="0.25">
      <c r="I39">
        <f>(dService[Application or System])</f>
        <v>0</v>
      </c>
      <c r="J39">
        <f t="shared" si="0"/>
        <v>0</v>
      </c>
      <c r="K39">
        <f>dService[Loss of Revenue]</f>
        <v>0</v>
      </c>
      <c r="L39">
        <f>dService[Loss of Productivity]</f>
        <v>0</v>
      </c>
      <c r="M39">
        <f>dService[Increased Operating Costs]</f>
        <v>0</v>
      </c>
      <c r="N39">
        <f>dService[Financial Penalties]</f>
        <v>0</v>
      </c>
    </row>
    <row r="40" spans="9:14" x14ac:dyDescent="0.25">
      <c r="I40">
        <f>(dService[Application or System])</f>
        <v>0</v>
      </c>
      <c r="J40">
        <f t="shared" si="0"/>
        <v>0</v>
      </c>
      <c r="K40">
        <f>dService[Loss of Revenue]</f>
        <v>0</v>
      </c>
      <c r="L40">
        <f>dService[Loss of Productivity]</f>
        <v>0</v>
      </c>
      <c r="M40">
        <f>dService[Increased Operating Costs]</f>
        <v>0</v>
      </c>
      <c r="N40">
        <f>dService[Financial Penalties]</f>
        <v>0</v>
      </c>
    </row>
    <row r="41" spans="9:14" x14ac:dyDescent="0.25">
      <c r="I41">
        <f>(dService[Application or System])</f>
        <v>0</v>
      </c>
      <c r="J41">
        <f t="shared" si="0"/>
        <v>0</v>
      </c>
      <c r="K41">
        <f>dService[Loss of Revenue]</f>
        <v>0</v>
      </c>
      <c r="L41">
        <f>dService[Loss of Productivity]</f>
        <v>0</v>
      </c>
      <c r="M41">
        <f>dService[Increased Operating Costs]</f>
        <v>0</v>
      </c>
      <c r="N41">
        <f>dService[Financial Penalties]</f>
        <v>0</v>
      </c>
    </row>
    <row r="42" spans="9:14" x14ac:dyDescent="0.25">
      <c r="I42">
        <f>(dService[Application or System])</f>
        <v>0</v>
      </c>
      <c r="J42">
        <f t="shared" si="0"/>
        <v>0</v>
      </c>
      <c r="K42">
        <f>dService[Loss of Revenue]</f>
        <v>0</v>
      </c>
      <c r="L42">
        <f>dService[Loss of Productivity]</f>
        <v>0</v>
      </c>
      <c r="M42">
        <f>dService[Increased Operating Costs]</f>
        <v>0</v>
      </c>
      <c r="N42">
        <f>dService[Financial Penalties]</f>
        <v>0</v>
      </c>
    </row>
    <row r="43" spans="9:14" x14ac:dyDescent="0.25">
      <c r="I43">
        <f>(dService[Application or System])</f>
        <v>0</v>
      </c>
      <c r="J43">
        <f t="shared" si="0"/>
        <v>0</v>
      </c>
      <c r="K43">
        <f>dService[Loss of Revenue]</f>
        <v>0</v>
      </c>
      <c r="L43">
        <f>dService[Loss of Productivity]</f>
        <v>0</v>
      </c>
      <c r="M43">
        <f>dService[Increased Operating Costs]</f>
        <v>0</v>
      </c>
      <c r="N43">
        <f>dService[Financial Penalties]</f>
        <v>0</v>
      </c>
    </row>
    <row r="44" spans="9:14" x14ac:dyDescent="0.25">
      <c r="I44">
        <f>(dService[Application or System])</f>
        <v>0</v>
      </c>
      <c r="J44">
        <f t="shared" si="0"/>
        <v>0</v>
      </c>
      <c r="K44">
        <f>dService[Loss of Revenue]</f>
        <v>0</v>
      </c>
      <c r="L44">
        <f>dService[Loss of Productivity]</f>
        <v>0</v>
      </c>
      <c r="M44">
        <f>dService[Increased Operating Costs]</f>
        <v>0</v>
      </c>
      <c r="N44">
        <f>dService[Financial Penalties]</f>
        <v>0</v>
      </c>
    </row>
    <row r="45" spans="9:14" x14ac:dyDescent="0.25">
      <c r="I45">
        <f>(dService[Application or System])</f>
        <v>0</v>
      </c>
      <c r="J45">
        <f t="shared" si="0"/>
        <v>0</v>
      </c>
      <c r="K45">
        <f>dService[Loss of Revenue]</f>
        <v>0</v>
      </c>
      <c r="L45">
        <f>dService[Loss of Productivity]</f>
        <v>0</v>
      </c>
      <c r="M45">
        <f>dService[Increased Operating Costs]</f>
        <v>0</v>
      </c>
      <c r="N45">
        <f>dService[Financial Penalties]</f>
        <v>0</v>
      </c>
    </row>
    <row r="46" spans="9:14" x14ac:dyDescent="0.25">
      <c r="I46">
        <f>(dService[Application or System])</f>
        <v>0</v>
      </c>
      <c r="J46">
        <f t="shared" si="0"/>
        <v>0</v>
      </c>
      <c r="K46">
        <f>dService[Loss of Revenue]</f>
        <v>0</v>
      </c>
      <c r="L46">
        <f>dService[Loss of Productivity]</f>
        <v>0</v>
      </c>
      <c r="M46">
        <f>dService[Increased Operating Costs]</f>
        <v>0</v>
      </c>
      <c r="N46">
        <f>dService[Financial Penalties]</f>
        <v>0</v>
      </c>
    </row>
    <row r="47" spans="9:14" x14ac:dyDescent="0.25">
      <c r="I47">
        <f>(dService[Application or System])</f>
        <v>0</v>
      </c>
      <c r="J47">
        <f t="shared" si="0"/>
        <v>0</v>
      </c>
      <c r="K47">
        <f>dService[Loss of Revenue]</f>
        <v>0</v>
      </c>
      <c r="L47">
        <f>dService[Loss of Productivity]</f>
        <v>0</v>
      </c>
      <c r="M47">
        <f>dService[Increased Operating Costs]</f>
        <v>0</v>
      </c>
      <c r="N47">
        <f>dService[Financial Penalties]</f>
        <v>0</v>
      </c>
    </row>
    <row r="48" spans="9:14" x14ac:dyDescent="0.25">
      <c r="I48">
        <f>(dService[Application or System])</f>
        <v>0</v>
      </c>
      <c r="J48">
        <f t="shared" si="0"/>
        <v>0</v>
      </c>
      <c r="K48">
        <f>dService[Loss of Revenue]</f>
        <v>0</v>
      </c>
      <c r="L48">
        <f>dService[Loss of Productivity]</f>
        <v>0</v>
      </c>
      <c r="M48">
        <f>dService[Increased Operating Costs]</f>
        <v>0</v>
      </c>
      <c r="N48">
        <f>dService[Financial Penalties]</f>
        <v>0</v>
      </c>
    </row>
    <row r="49" spans="9:14" x14ac:dyDescent="0.25">
      <c r="I49">
        <f>(dService[Application or System])</f>
        <v>0</v>
      </c>
      <c r="J49">
        <f t="shared" si="0"/>
        <v>0</v>
      </c>
      <c r="K49">
        <f>dService[Loss of Revenue]</f>
        <v>0</v>
      </c>
      <c r="L49">
        <f>dService[Loss of Productivity]</f>
        <v>0</v>
      </c>
      <c r="M49">
        <f>dService[Increased Operating Costs]</f>
        <v>0</v>
      </c>
      <c r="N49">
        <f>dService[Financial Penalties]</f>
        <v>0</v>
      </c>
    </row>
    <row r="50" spans="9:14" x14ac:dyDescent="0.25">
      <c r="I50">
        <f>(dService[Application or System])</f>
        <v>0</v>
      </c>
      <c r="J50">
        <f t="shared" si="0"/>
        <v>0</v>
      </c>
      <c r="K50">
        <f>dService[Loss of Revenue]</f>
        <v>0</v>
      </c>
      <c r="L50">
        <f>dService[Loss of Productivity]</f>
        <v>0</v>
      </c>
      <c r="M50">
        <f>dService[Increased Operating Costs]</f>
        <v>0</v>
      </c>
      <c r="N50">
        <f>dService[Financial Penalties]</f>
        <v>0</v>
      </c>
    </row>
    <row r="51" spans="9:14" x14ac:dyDescent="0.25">
      <c r="I51">
        <f>(dService[Application or System])</f>
        <v>0</v>
      </c>
      <c r="J51">
        <f t="shared" si="0"/>
        <v>0</v>
      </c>
      <c r="K51">
        <f>dService[Loss of Revenue]</f>
        <v>0</v>
      </c>
      <c r="L51">
        <f>dService[Loss of Productivity]</f>
        <v>0</v>
      </c>
      <c r="M51">
        <f>dService[Increased Operating Costs]</f>
        <v>0</v>
      </c>
      <c r="N51">
        <f>dService[Financial Penalties]</f>
        <v>0</v>
      </c>
    </row>
    <row r="52" spans="9:14" x14ac:dyDescent="0.25">
      <c r="I52">
        <f>(dService[Application or System])</f>
        <v>0</v>
      </c>
      <c r="J52">
        <f t="shared" si="0"/>
        <v>0</v>
      </c>
      <c r="K52">
        <f>dService[Loss of Revenue]</f>
        <v>0</v>
      </c>
      <c r="L52">
        <f>dService[Loss of Productivity]</f>
        <v>0</v>
      </c>
      <c r="M52">
        <f>dService[Increased Operating Costs]</f>
        <v>0</v>
      </c>
      <c r="N52">
        <f>dService[Financial Penalties]</f>
        <v>0</v>
      </c>
    </row>
    <row r="53" spans="9:14" x14ac:dyDescent="0.25">
      <c r="I53">
        <f>(dService[Application or System])</f>
        <v>0</v>
      </c>
      <c r="J53">
        <f t="shared" si="0"/>
        <v>0</v>
      </c>
      <c r="K53">
        <f>dService[Loss of Revenue]</f>
        <v>0</v>
      </c>
      <c r="L53">
        <f>dService[Loss of Productivity]</f>
        <v>0</v>
      </c>
      <c r="M53">
        <f>dService[Increased Operating Costs]</f>
        <v>0</v>
      </c>
      <c r="N53">
        <f>dService[Financial Penalties]</f>
        <v>0</v>
      </c>
    </row>
    <row r="54" spans="9:14" x14ac:dyDescent="0.25">
      <c r="I54">
        <f>(dService[Application or System])</f>
        <v>0</v>
      </c>
      <c r="J54">
        <f t="shared" si="0"/>
        <v>0</v>
      </c>
      <c r="K54">
        <f>dService[Loss of Revenue]</f>
        <v>0</v>
      </c>
      <c r="L54">
        <f>dService[Loss of Productivity]</f>
        <v>0</v>
      </c>
      <c r="M54">
        <f>dService[Increased Operating Costs]</f>
        <v>0</v>
      </c>
      <c r="N54">
        <f>dService[Financial Penalties]</f>
        <v>0</v>
      </c>
    </row>
    <row r="55" spans="9:14" x14ac:dyDescent="0.25">
      <c r="I55">
        <f>(dService[Application or System])</f>
        <v>0</v>
      </c>
      <c r="J55">
        <f t="shared" si="0"/>
        <v>0</v>
      </c>
      <c r="K55">
        <f>dService[Loss of Revenue]</f>
        <v>0</v>
      </c>
      <c r="L55">
        <f>dService[Loss of Productivity]</f>
        <v>0</v>
      </c>
      <c r="M55">
        <f>dService[Increased Operating Costs]</f>
        <v>0</v>
      </c>
      <c r="N55">
        <f>dService[Financial Penalties]</f>
        <v>0</v>
      </c>
    </row>
    <row r="56" spans="9:14" x14ac:dyDescent="0.25">
      <c r="I56">
        <f>(dService[Application or System])</f>
        <v>0</v>
      </c>
      <c r="J56">
        <f t="shared" si="0"/>
        <v>0</v>
      </c>
      <c r="K56">
        <f>dService[Loss of Revenue]</f>
        <v>0</v>
      </c>
      <c r="L56">
        <f>dService[Loss of Productivity]</f>
        <v>0</v>
      </c>
      <c r="M56">
        <f>dService[Increased Operating Costs]</f>
        <v>0</v>
      </c>
      <c r="N56">
        <f>dService[Financial Penalties]</f>
        <v>0</v>
      </c>
    </row>
    <row r="57" spans="9:14" x14ac:dyDescent="0.25">
      <c r="I57">
        <f>(dService[Application or System])</f>
        <v>0</v>
      </c>
      <c r="J57">
        <f t="shared" si="0"/>
        <v>0</v>
      </c>
      <c r="K57">
        <f>dService[Loss of Revenue]</f>
        <v>0</v>
      </c>
      <c r="L57">
        <f>dService[Loss of Productivity]</f>
        <v>0</v>
      </c>
      <c r="M57">
        <f>dService[Increased Operating Costs]</f>
        <v>0</v>
      </c>
      <c r="N57">
        <f>dService[Financial Penalties]</f>
        <v>0</v>
      </c>
    </row>
    <row r="58" spans="9:14" x14ac:dyDescent="0.25">
      <c r="I58">
        <f>(dService[Application or System])</f>
        <v>0</v>
      </c>
      <c r="J58">
        <f t="shared" si="0"/>
        <v>0</v>
      </c>
      <c r="K58">
        <f>dService[Loss of Revenue]</f>
        <v>0</v>
      </c>
      <c r="L58">
        <f>dService[Loss of Productivity]</f>
        <v>0</v>
      </c>
      <c r="M58">
        <f>dService[Increased Operating Costs]</f>
        <v>0</v>
      </c>
      <c r="N58">
        <f>dService[Financial Penalties]</f>
        <v>0</v>
      </c>
    </row>
    <row r="59" spans="9:14" x14ac:dyDescent="0.25">
      <c r="I59">
        <f>(dService[Application or System])</f>
        <v>0</v>
      </c>
      <c r="J59">
        <f t="shared" si="0"/>
        <v>0</v>
      </c>
      <c r="K59">
        <f>dService[Loss of Revenue]</f>
        <v>0</v>
      </c>
      <c r="L59">
        <f>dService[Loss of Productivity]</f>
        <v>0</v>
      </c>
      <c r="M59">
        <f>dService[Increased Operating Costs]</f>
        <v>0</v>
      </c>
      <c r="N59">
        <f>dService[Financial Penalties]</f>
        <v>0</v>
      </c>
    </row>
    <row r="60" spans="9:14" x14ac:dyDescent="0.25">
      <c r="I60">
        <f>(dService[Application or System])</f>
        <v>0</v>
      </c>
      <c r="J60">
        <f t="shared" si="0"/>
        <v>0</v>
      </c>
      <c r="K60">
        <f>dService[Loss of Revenue]</f>
        <v>0</v>
      </c>
      <c r="L60">
        <f>dService[Loss of Productivity]</f>
        <v>0</v>
      </c>
      <c r="M60">
        <f>dService[Increased Operating Costs]</f>
        <v>0</v>
      </c>
      <c r="N60">
        <f>dService[Financial Penalties]</f>
        <v>0</v>
      </c>
    </row>
    <row r="61" spans="9:14" x14ac:dyDescent="0.25">
      <c r="I61">
        <f>(dService[Application or System])</f>
        <v>0</v>
      </c>
      <c r="J61">
        <f t="shared" si="0"/>
        <v>0</v>
      </c>
      <c r="K61">
        <f>dService[Loss of Revenue]</f>
        <v>0</v>
      </c>
      <c r="L61">
        <f>dService[Loss of Productivity]</f>
        <v>0</v>
      </c>
      <c r="M61">
        <f>dService[Increased Operating Costs]</f>
        <v>0</v>
      </c>
      <c r="N61">
        <f>dService[Financial Penalties]</f>
        <v>0</v>
      </c>
    </row>
    <row r="62" spans="9:14" x14ac:dyDescent="0.25">
      <c r="I62">
        <f>(dService[Application or System])</f>
        <v>0</v>
      </c>
      <c r="J62">
        <f t="shared" si="0"/>
        <v>0</v>
      </c>
      <c r="K62">
        <f>dService[Loss of Revenue]</f>
        <v>0</v>
      </c>
      <c r="L62">
        <f>dService[Loss of Productivity]</f>
        <v>0</v>
      </c>
      <c r="M62">
        <f>dService[Increased Operating Costs]</f>
        <v>0</v>
      </c>
      <c r="N62">
        <f>dService[Financial Penalties]</f>
        <v>0</v>
      </c>
    </row>
    <row r="63" spans="9:14" x14ac:dyDescent="0.25">
      <c r="I63">
        <f>(dService[Application or System])</f>
        <v>0</v>
      </c>
      <c r="J63">
        <f t="shared" si="0"/>
        <v>0</v>
      </c>
      <c r="K63">
        <f>dService[Loss of Revenue]</f>
        <v>0</v>
      </c>
      <c r="L63">
        <f>dService[Loss of Productivity]</f>
        <v>0</v>
      </c>
      <c r="M63">
        <f>dService[Increased Operating Costs]</f>
        <v>0</v>
      </c>
      <c r="N63">
        <f>dService[Financial Penalties]</f>
        <v>0</v>
      </c>
    </row>
    <row r="64" spans="9:14" x14ac:dyDescent="0.25">
      <c r="I64">
        <f>(dService[Application or System])</f>
        <v>0</v>
      </c>
      <c r="J64">
        <f t="shared" si="0"/>
        <v>0</v>
      </c>
      <c r="K64">
        <f>dService[Loss of Revenue]</f>
        <v>0</v>
      </c>
      <c r="L64">
        <f>dService[Loss of Productivity]</f>
        <v>0</v>
      </c>
      <c r="M64">
        <f>dService[Increased Operating Costs]</f>
        <v>0</v>
      </c>
      <c r="N64">
        <f>dService[Financial Penalties]</f>
        <v>0</v>
      </c>
    </row>
    <row r="65" spans="9:14" x14ac:dyDescent="0.25">
      <c r="I65">
        <f>(dService[Application or System])</f>
        <v>0</v>
      </c>
      <c r="J65">
        <f t="shared" si="0"/>
        <v>0</v>
      </c>
      <c r="K65">
        <f>dService[Loss of Revenue]</f>
        <v>0</v>
      </c>
      <c r="L65">
        <f>dService[Loss of Productivity]</f>
        <v>0</v>
      </c>
      <c r="M65">
        <f>dService[Increased Operating Costs]</f>
        <v>0</v>
      </c>
      <c r="N65">
        <f>dService[Financial Penalties]</f>
        <v>0</v>
      </c>
    </row>
    <row r="66" spans="9:14" x14ac:dyDescent="0.25">
      <c r="I66">
        <f>(dService[Application or System])</f>
        <v>0</v>
      </c>
      <c r="J66">
        <f t="shared" si="0"/>
        <v>0</v>
      </c>
      <c r="K66">
        <f>dService[Loss of Revenue]</f>
        <v>0</v>
      </c>
      <c r="L66">
        <f>dService[Loss of Productivity]</f>
        <v>0</v>
      </c>
      <c r="M66">
        <f>dService[Increased Operating Costs]</f>
        <v>0</v>
      </c>
      <c r="N66">
        <f>dService[Financial Penalties]</f>
        <v>0</v>
      </c>
    </row>
    <row r="67" spans="9:14" x14ac:dyDescent="0.25">
      <c r="I67">
        <f>(dService[Application or System])</f>
        <v>0</v>
      </c>
      <c r="J67">
        <f t="shared" si="0"/>
        <v>0</v>
      </c>
      <c r="K67">
        <f>dService[Loss of Revenue]</f>
        <v>0</v>
      </c>
      <c r="L67">
        <f>dService[Loss of Productivity]</f>
        <v>0</v>
      </c>
      <c r="M67">
        <f>dService[Increased Operating Costs]</f>
        <v>0</v>
      </c>
      <c r="N67">
        <f>dService[Financial Penalties]</f>
        <v>0</v>
      </c>
    </row>
    <row r="68" spans="9:14" x14ac:dyDescent="0.25">
      <c r="I68">
        <f>(dService[Application or System])</f>
        <v>0</v>
      </c>
      <c r="J68">
        <f t="shared" si="0"/>
        <v>0</v>
      </c>
      <c r="K68">
        <f>dService[Loss of Revenue]</f>
        <v>0</v>
      </c>
      <c r="L68">
        <f>dService[Loss of Productivity]</f>
        <v>0</v>
      </c>
      <c r="M68">
        <f>dService[Increased Operating Costs]</f>
        <v>0</v>
      </c>
      <c r="N68">
        <f>dService[Financial Penalties]</f>
        <v>0</v>
      </c>
    </row>
    <row r="69" spans="9:14" x14ac:dyDescent="0.25">
      <c r="I69">
        <f>(dService[Application or System])</f>
        <v>0</v>
      </c>
      <c r="J69">
        <f t="shared" si="0"/>
        <v>0</v>
      </c>
      <c r="K69">
        <f>dService[Loss of Revenue]</f>
        <v>0</v>
      </c>
      <c r="L69">
        <f>dService[Loss of Productivity]</f>
        <v>0</v>
      </c>
      <c r="M69">
        <f>dService[Increased Operating Costs]</f>
        <v>0</v>
      </c>
      <c r="N69">
        <f>dService[Financial Penalties]</f>
        <v>0</v>
      </c>
    </row>
    <row r="70" spans="9:14" x14ac:dyDescent="0.25">
      <c r="I70">
        <f>(dService[Application or System])</f>
        <v>0</v>
      </c>
      <c r="J70">
        <f t="shared" si="0"/>
        <v>0</v>
      </c>
      <c r="K70">
        <f>dService[Loss of Revenue]</f>
        <v>0</v>
      </c>
      <c r="L70">
        <f>dService[Loss of Productivity]</f>
        <v>0</v>
      </c>
      <c r="M70">
        <f>dService[Increased Operating Costs]</f>
        <v>0</v>
      </c>
      <c r="N70">
        <f>dService[Financial Penalties]</f>
        <v>0</v>
      </c>
    </row>
    <row r="71" spans="9:14" x14ac:dyDescent="0.25">
      <c r="I71">
        <f>(dService[Application or System])</f>
        <v>0</v>
      </c>
      <c r="J71">
        <f t="shared" ref="J71:J105" si="1">IFERROR(
VLOOKUP(K71,$B$4:$F$12,2,FALSE)+
VLOOKUP(L71,$B$4:$F$12,3,FALSE)+
VLOOKUP(M71,$B$4:$F$12,4,FALSE)+
VLOOKUP(N71,$B$4:$F$12,5,FALSE),
"")</f>
        <v>0</v>
      </c>
      <c r="K71">
        <f>dService[Loss of Revenue]</f>
        <v>0</v>
      </c>
      <c r="L71">
        <f>dService[Loss of Productivity]</f>
        <v>0</v>
      </c>
      <c r="M71">
        <f>dService[Increased Operating Costs]</f>
        <v>0</v>
      </c>
      <c r="N71">
        <f>dService[Financial Penalties]</f>
        <v>0</v>
      </c>
    </row>
    <row r="72" spans="9:14" x14ac:dyDescent="0.25">
      <c r="I72">
        <f>(dService[Application or System])</f>
        <v>0</v>
      </c>
      <c r="J72">
        <f t="shared" si="1"/>
        <v>0</v>
      </c>
      <c r="K72">
        <f>dService[Loss of Revenue]</f>
        <v>0</v>
      </c>
      <c r="L72">
        <f>dService[Loss of Productivity]</f>
        <v>0</v>
      </c>
      <c r="M72">
        <f>dService[Increased Operating Costs]</f>
        <v>0</v>
      </c>
      <c r="N72">
        <f>dService[Financial Penalties]</f>
        <v>0</v>
      </c>
    </row>
    <row r="73" spans="9:14" x14ac:dyDescent="0.25">
      <c r="I73">
        <f>(dService[Application or System])</f>
        <v>0</v>
      </c>
      <c r="J73">
        <f t="shared" si="1"/>
        <v>0</v>
      </c>
      <c r="K73">
        <f>dService[Loss of Revenue]</f>
        <v>0</v>
      </c>
      <c r="L73">
        <f>dService[Loss of Productivity]</f>
        <v>0</v>
      </c>
      <c r="M73">
        <f>dService[Increased Operating Costs]</f>
        <v>0</v>
      </c>
      <c r="N73">
        <f>dService[Financial Penalties]</f>
        <v>0</v>
      </c>
    </row>
    <row r="74" spans="9:14" x14ac:dyDescent="0.25">
      <c r="I74">
        <f>(dService[Application or System])</f>
        <v>0</v>
      </c>
      <c r="J74">
        <f t="shared" si="1"/>
        <v>0</v>
      </c>
      <c r="K74">
        <f>dService[Loss of Revenue]</f>
        <v>0</v>
      </c>
      <c r="L74">
        <f>dService[Loss of Productivity]</f>
        <v>0</v>
      </c>
      <c r="M74">
        <f>dService[Increased Operating Costs]</f>
        <v>0</v>
      </c>
      <c r="N74">
        <f>dService[Financial Penalties]</f>
        <v>0</v>
      </c>
    </row>
    <row r="75" spans="9:14" x14ac:dyDescent="0.25">
      <c r="I75">
        <f>(dService[Application or System])</f>
        <v>0</v>
      </c>
      <c r="J75">
        <f t="shared" si="1"/>
        <v>0</v>
      </c>
      <c r="K75">
        <f>dService[Loss of Revenue]</f>
        <v>0</v>
      </c>
      <c r="L75">
        <f>dService[Loss of Productivity]</f>
        <v>0</v>
      </c>
      <c r="M75">
        <f>dService[Increased Operating Costs]</f>
        <v>0</v>
      </c>
      <c r="N75">
        <f>dService[Financial Penalties]</f>
        <v>0</v>
      </c>
    </row>
    <row r="76" spans="9:14" x14ac:dyDescent="0.25">
      <c r="I76">
        <f>(dService[Application or System])</f>
        <v>0</v>
      </c>
      <c r="J76">
        <f t="shared" si="1"/>
        <v>0</v>
      </c>
      <c r="K76">
        <f>dService[Loss of Revenue]</f>
        <v>0</v>
      </c>
      <c r="L76">
        <f>dService[Loss of Productivity]</f>
        <v>0</v>
      </c>
      <c r="M76">
        <f>dService[Increased Operating Costs]</f>
        <v>0</v>
      </c>
      <c r="N76">
        <f>dService[Financial Penalties]</f>
        <v>0</v>
      </c>
    </row>
    <row r="77" spans="9:14" x14ac:dyDescent="0.25">
      <c r="I77">
        <f>(dService[Application or System])</f>
        <v>0</v>
      </c>
      <c r="J77">
        <f t="shared" si="1"/>
        <v>0</v>
      </c>
      <c r="K77">
        <f>dService[Loss of Revenue]</f>
        <v>0</v>
      </c>
      <c r="L77">
        <f>dService[Loss of Productivity]</f>
        <v>0</v>
      </c>
      <c r="M77">
        <f>dService[Increased Operating Costs]</f>
        <v>0</v>
      </c>
      <c r="N77">
        <f>dService[Financial Penalties]</f>
        <v>0</v>
      </c>
    </row>
    <row r="78" spans="9:14" x14ac:dyDescent="0.25">
      <c r="I78">
        <f>(dService[Application or System])</f>
        <v>0</v>
      </c>
      <c r="J78">
        <f t="shared" si="1"/>
        <v>0</v>
      </c>
      <c r="K78">
        <f>dService[Loss of Revenue]</f>
        <v>0</v>
      </c>
      <c r="L78">
        <f>dService[Loss of Productivity]</f>
        <v>0</v>
      </c>
      <c r="M78">
        <f>dService[Increased Operating Costs]</f>
        <v>0</v>
      </c>
      <c r="N78">
        <f>dService[Financial Penalties]</f>
        <v>0</v>
      </c>
    </row>
    <row r="79" spans="9:14" x14ac:dyDescent="0.25">
      <c r="I79">
        <f>(dService[Application or System])</f>
        <v>0</v>
      </c>
      <c r="J79">
        <f t="shared" si="1"/>
        <v>0</v>
      </c>
      <c r="K79">
        <f>dService[Loss of Revenue]</f>
        <v>0</v>
      </c>
      <c r="L79">
        <f>dService[Loss of Productivity]</f>
        <v>0</v>
      </c>
      <c r="M79">
        <f>dService[Increased Operating Costs]</f>
        <v>0</v>
      </c>
      <c r="N79">
        <f>dService[Financial Penalties]</f>
        <v>0</v>
      </c>
    </row>
    <row r="80" spans="9:14" x14ac:dyDescent="0.25">
      <c r="I80">
        <f>(dService[Application or System])</f>
        <v>0</v>
      </c>
      <c r="J80">
        <f t="shared" si="1"/>
        <v>0</v>
      </c>
      <c r="K80">
        <f>dService[Loss of Revenue]</f>
        <v>0</v>
      </c>
      <c r="L80">
        <f>dService[Loss of Productivity]</f>
        <v>0</v>
      </c>
      <c r="M80">
        <f>dService[Increased Operating Costs]</f>
        <v>0</v>
      </c>
      <c r="N80">
        <f>dService[Financial Penalties]</f>
        <v>0</v>
      </c>
    </row>
    <row r="81" spans="9:14" x14ac:dyDescent="0.25">
      <c r="I81">
        <f>(dService[Application or System])</f>
        <v>0</v>
      </c>
      <c r="J81">
        <f t="shared" si="1"/>
        <v>0</v>
      </c>
      <c r="K81">
        <f>dService[Loss of Revenue]</f>
        <v>0</v>
      </c>
      <c r="L81">
        <f>dService[Loss of Productivity]</f>
        <v>0</v>
      </c>
      <c r="M81">
        <f>dService[Increased Operating Costs]</f>
        <v>0</v>
      </c>
      <c r="N81">
        <f>dService[Financial Penalties]</f>
        <v>0</v>
      </c>
    </row>
    <row r="82" spans="9:14" x14ac:dyDescent="0.25">
      <c r="I82">
        <f>(dService[Application or System])</f>
        <v>0</v>
      </c>
      <c r="J82">
        <f t="shared" si="1"/>
        <v>0</v>
      </c>
      <c r="K82">
        <f>dService[Loss of Revenue]</f>
        <v>0</v>
      </c>
      <c r="L82">
        <f>dService[Loss of Productivity]</f>
        <v>0</v>
      </c>
      <c r="M82">
        <f>dService[Increased Operating Costs]</f>
        <v>0</v>
      </c>
      <c r="N82">
        <f>dService[Financial Penalties]</f>
        <v>0</v>
      </c>
    </row>
    <row r="83" spans="9:14" x14ac:dyDescent="0.25">
      <c r="I83">
        <f>(dService[Application or System])</f>
        <v>0</v>
      </c>
      <c r="J83">
        <f t="shared" si="1"/>
        <v>0</v>
      </c>
      <c r="K83">
        <f>dService[Loss of Revenue]</f>
        <v>0</v>
      </c>
      <c r="L83">
        <f>dService[Loss of Productivity]</f>
        <v>0</v>
      </c>
      <c r="M83">
        <f>dService[Increased Operating Costs]</f>
        <v>0</v>
      </c>
      <c r="N83">
        <f>dService[Financial Penalties]</f>
        <v>0</v>
      </c>
    </row>
    <row r="84" spans="9:14" x14ac:dyDescent="0.25">
      <c r="I84">
        <f>(dService[Application or System])</f>
        <v>0</v>
      </c>
      <c r="J84">
        <f t="shared" si="1"/>
        <v>0</v>
      </c>
      <c r="K84">
        <f>dService[Loss of Revenue]</f>
        <v>0</v>
      </c>
      <c r="L84">
        <f>dService[Loss of Productivity]</f>
        <v>0</v>
      </c>
      <c r="M84">
        <f>dService[Increased Operating Costs]</f>
        <v>0</v>
      </c>
      <c r="N84">
        <f>dService[Financial Penalties]</f>
        <v>0</v>
      </c>
    </row>
    <row r="85" spans="9:14" x14ac:dyDescent="0.25">
      <c r="I85">
        <f>(dService[Application or System])</f>
        <v>0</v>
      </c>
      <c r="J85">
        <f t="shared" si="1"/>
        <v>0</v>
      </c>
      <c r="K85">
        <f>dService[Loss of Revenue]</f>
        <v>0</v>
      </c>
      <c r="L85">
        <f>dService[Loss of Productivity]</f>
        <v>0</v>
      </c>
      <c r="M85">
        <f>dService[Increased Operating Costs]</f>
        <v>0</v>
      </c>
      <c r="N85">
        <f>dService[Financial Penalties]</f>
        <v>0</v>
      </c>
    </row>
    <row r="86" spans="9:14" x14ac:dyDescent="0.25">
      <c r="I86">
        <f>(dService[Application or System])</f>
        <v>0</v>
      </c>
      <c r="J86">
        <f t="shared" si="1"/>
        <v>0</v>
      </c>
      <c r="K86">
        <f>dService[Loss of Revenue]</f>
        <v>0</v>
      </c>
      <c r="L86">
        <f>dService[Loss of Productivity]</f>
        <v>0</v>
      </c>
      <c r="M86">
        <f>dService[Increased Operating Costs]</f>
        <v>0</v>
      </c>
      <c r="N86">
        <f>dService[Financial Penalties]</f>
        <v>0</v>
      </c>
    </row>
    <row r="87" spans="9:14" x14ac:dyDescent="0.25">
      <c r="I87">
        <f>(dService[Application or System])</f>
        <v>0</v>
      </c>
      <c r="J87">
        <f t="shared" si="1"/>
        <v>0</v>
      </c>
      <c r="K87">
        <f>dService[Loss of Revenue]</f>
        <v>0</v>
      </c>
      <c r="L87">
        <f>dService[Loss of Productivity]</f>
        <v>0</v>
      </c>
      <c r="M87">
        <f>dService[Increased Operating Costs]</f>
        <v>0</v>
      </c>
      <c r="N87">
        <f>dService[Financial Penalties]</f>
        <v>0</v>
      </c>
    </row>
    <row r="88" spans="9:14" x14ac:dyDescent="0.25">
      <c r="I88">
        <f>(dService[Application or System])</f>
        <v>0</v>
      </c>
      <c r="J88">
        <f t="shared" si="1"/>
        <v>0</v>
      </c>
      <c r="K88">
        <f>dService[Loss of Revenue]</f>
        <v>0</v>
      </c>
      <c r="L88">
        <f>dService[Loss of Productivity]</f>
        <v>0</v>
      </c>
      <c r="M88">
        <f>dService[Increased Operating Costs]</f>
        <v>0</v>
      </c>
      <c r="N88">
        <f>dService[Financial Penalties]</f>
        <v>0</v>
      </c>
    </row>
    <row r="89" spans="9:14" x14ac:dyDescent="0.25">
      <c r="I89">
        <f>(dService[Application or System])</f>
        <v>0</v>
      </c>
      <c r="J89">
        <f t="shared" si="1"/>
        <v>0</v>
      </c>
      <c r="K89">
        <f>dService[Loss of Revenue]</f>
        <v>0</v>
      </c>
      <c r="L89">
        <f>dService[Loss of Productivity]</f>
        <v>0</v>
      </c>
      <c r="M89">
        <f>dService[Increased Operating Costs]</f>
        <v>0</v>
      </c>
      <c r="N89">
        <f>dService[Financial Penalties]</f>
        <v>0</v>
      </c>
    </row>
    <row r="90" spans="9:14" x14ac:dyDescent="0.25">
      <c r="I90">
        <f>(dService[Application or System])</f>
        <v>0</v>
      </c>
      <c r="J90">
        <f t="shared" si="1"/>
        <v>0</v>
      </c>
      <c r="K90">
        <f>dService[Loss of Revenue]</f>
        <v>0</v>
      </c>
      <c r="L90">
        <f>dService[Loss of Productivity]</f>
        <v>0</v>
      </c>
      <c r="M90">
        <f>dService[Increased Operating Costs]</f>
        <v>0</v>
      </c>
      <c r="N90">
        <f>dService[Financial Penalties]</f>
        <v>0</v>
      </c>
    </row>
    <row r="91" spans="9:14" x14ac:dyDescent="0.25">
      <c r="I91">
        <f>(dService[Application or System])</f>
        <v>0</v>
      </c>
      <c r="J91">
        <f t="shared" si="1"/>
        <v>0</v>
      </c>
      <c r="K91">
        <f>dService[Loss of Revenue]</f>
        <v>0</v>
      </c>
      <c r="L91">
        <f>dService[Loss of Productivity]</f>
        <v>0</v>
      </c>
      <c r="M91">
        <f>dService[Increased Operating Costs]</f>
        <v>0</v>
      </c>
      <c r="N91">
        <f>dService[Financial Penalties]</f>
        <v>0</v>
      </c>
    </row>
    <row r="92" spans="9:14" x14ac:dyDescent="0.25">
      <c r="I92">
        <f>(dService[Application or System])</f>
        <v>0</v>
      </c>
      <c r="J92">
        <f t="shared" si="1"/>
        <v>0</v>
      </c>
      <c r="K92">
        <f>dService[Loss of Revenue]</f>
        <v>0</v>
      </c>
      <c r="L92">
        <f>dService[Loss of Productivity]</f>
        <v>0</v>
      </c>
      <c r="M92">
        <f>dService[Increased Operating Costs]</f>
        <v>0</v>
      </c>
      <c r="N92">
        <f>dService[Financial Penalties]</f>
        <v>0</v>
      </c>
    </row>
    <row r="93" spans="9:14" x14ac:dyDescent="0.25">
      <c r="I93">
        <f>(dService[Application or System])</f>
        <v>0</v>
      </c>
      <c r="J93">
        <f t="shared" si="1"/>
        <v>0</v>
      </c>
      <c r="K93">
        <f>dService[Loss of Revenue]</f>
        <v>0</v>
      </c>
      <c r="L93">
        <f>dService[Loss of Productivity]</f>
        <v>0</v>
      </c>
      <c r="M93">
        <f>dService[Increased Operating Costs]</f>
        <v>0</v>
      </c>
      <c r="N93">
        <f>dService[Financial Penalties]</f>
        <v>0</v>
      </c>
    </row>
    <row r="94" spans="9:14" x14ac:dyDescent="0.25">
      <c r="I94">
        <f>(dService[Application or System])</f>
        <v>0</v>
      </c>
      <c r="J94">
        <f t="shared" si="1"/>
        <v>0</v>
      </c>
      <c r="K94">
        <f>dService[Loss of Revenue]</f>
        <v>0</v>
      </c>
      <c r="L94">
        <f>dService[Loss of Productivity]</f>
        <v>0</v>
      </c>
      <c r="M94">
        <f>dService[Increased Operating Costs]</f>
        <v>0</v>
      </c>
      <c r="N94">
        <f>dService[Financial Penalties]</f>
        <v>0</v>
      </c>
    </row>
    <row r="95" spans="9:14" x14ac:dyDescent="0.25">
      <c r="I95">
        <f>(dService[Application or System])</f>
        <v>0</v>
      </c>
      <c r="J95">
        <f t="shared" si="1"/>
        <v>0</v>
      </c>
      <c r="K95">
        <f>dService[Loss of Revenue]</f>
        <v>0</v>
      </c>
      <c r="L95">
        <f>dService[Loss of Productivity]</f>
        <v>0</v>
      </c>
      <c r="M95">
        <f>dService[Increased Operating Costs]</f>
        <v>0</v>
      </c>
      <c r="N95">
        <f>dService[Financial Penalties]</f>
        <v>0</v>
      </c>
    </row>
    <row r="96" spans="9:14" x14ac:dyDescent="0.25">
      <c r="I96">
        <f>(dService[Application or System])</f>
        <v>0</v>
      </c>
      <c r="J96">
        <f t="shared" si="1"/>
        <v>0</v>
      </c>
      <c r="K96">
        <f>dService[Loss of Revenue]</f>
        <v>0</v>
      </c>
      <c r="L96">
        <f>dService[Loss of Productivity]</f>
        <v>0</v>
      </c>
      <c r="M96">
        <f>dService[Increased Operating Costs]</f>
        <v>0</v>
      </c>
      <c r="N96">
        <f>dService[Financial Penalties]</f>
        <v>0</v>
      </c>
    </row>
    <row r="97" spans="9:14" x14ac:dyDescent="0.25">
      <c r="I97">
        <f>(dService[Application or System])</f>
        <v>0</v>
      </c>
      <c r="J97">
        <f t="shared" si="1"/>
        <v>0</v>
      </c>
      <c r="K97">
        <f>dService[Loss of Revenue]</f>
        <v>0</v>
      </c>
      <c r="L97">
        <f>dService[Loss of Productivity]</f>
        <v>0</v>
      </c>
      <c r="M97">
        <f>dService[Increased Operating Costs]</f>
        <v>0</v>
      </c>
      <c r="N97">
        <f>dService[Financial Penalties]</f>
        <v>0</v>
      </c>
    </row>
    <row r="98" spans="9:14" x14ac:dyDescent="0.25">
      <c r="I98">
        <f>(dService[Application or System])</f>
        <v>0</v>
      </c>
      <c r="J98">
        <f t="shared" si="1"/>
        <v>0</v>
      </c>
      <c r="K98">
        <f>dService[Loss of Revenue]</f>
        <v>0</v>
      </c>
      <c r="L98">
        <f>dService[Loss of Productivity]</f>
        <v>0</v>
      </c>
      <c r="M98">
        <f>dService[Increased Operating Costs]</f>
        <v>0</v>
      </c>
      <c r="N98">
        <f>dService[Financial Penalties]</f>
        <v>0</v>
      </c>
    </row>
    <row r="99" spans="9:14" x14ac:dyDescent="0.25">
      <c r="I99">
        <f>(dService[Application or System])</f>
        <v>0</v>
      </c>
      <c r="J99">
        <f t="shared" si="1"/>
        <v>0</v>
      </c>
      <c r="K99">
        <f>dService[Loss of Revenue]</f>
        <v>0</v>
      </c>
      <c r="L99">
        <f>dService[Loss of Productivity]</f>
        <v>0</v>
      </c>
      <c r="M99">
        <f>dService[Increased Operating Costs]</f>
        <v>0</v>
      </c>
      <c r="N99">
        <f>dService[Financial Penalties]</f>
        <v>0</v>
      </c>
    </row>
    <row r="100" spans="9:14" x14ac:dyDescent="0.25">
      <c r="I100">
        <f>(dService[Application or System])</f>
        <v>0</v>
      </c>
      <c r="J100">
        <f t="shared" si="1"/>
        <v>0</v>
      </c>
      <c r="K100">
        <f>dService[Loss of Revenue]</f>
        <v>0</v>
      </c>
      <c r="L100">
        <f>dService[Loss of Productivity]</f>
        <v>0</v>
      </c>
      <c r="M100">
        <f>dService[Increased Operating Costs]</f>
        <v>0</v>
      </c>
      <c r="N100">
        <f>dService[Financial Penalties]</f>
        <v>0</v>
      </c>
    </row>
    <row r="101" spans="9:14" x14ac:dyDescent="0.25">
      <c r="I101">
        <f>(dService[Application or System])</f>
        <v>0</v>
      </c>
      <c r="J101">
        <f t="shared" si="1"/>
        <v>0</v>
      </c>
      <c r="K101">
        <f>dService[Loss of Revenue]</f>
        <v>0</v>
      </c>
      <c r="L101">
        <f>dService[Loss of Productivity]</f>
        <v>0</v>
      </c>
      <c r="M101">
        <f>dService[Increased Operating Costs]</f>
        <v>0</v>
      </c>
      <c r="N101">
        <f>dService[Financial Penalties]</f>
        <v>0</v>
      </c>
    </row>
    <row r="102" spans="9:14" x14ac:dyDescent="0.25">
      <c r="I102">
        <f>(dService[Application or System])</f>
        <v>0</v>
      </c>
      <c r="J102">
        <f t="shared" si="1"/>
        <v>0</v>
      </c>
      <c r="K102">
        <f>dService[Loss of Revenue]</f>
        <v>0</v>
      </c>
      <c r="L102">
        <f>dService[Loss of Productivity]</f>
        <v>0</v>
      </c>
      <c r="M102">
        <f>dService[Increased Operating Costs]</f>
        <v>0</v>
      </c>
      <c r="N102">
        <f>dService[Financial Penalties]</f>
        <v>0</v>
      </c>
    </row>
    <row r="103" spans="9:14" x14ac:dyDescent="0.25">
      <c r="I103">
        <f>(dService[Application or System])</f>
        <v>0</v>
      </c>
      <c r="J103">
        <f t="shared" si="1"/>
        <v>0</v>
      </c>
      <c r="K103">
        <f>dService[Loss of Revenue]</f>
        <v>0</v>
      </c>
      <c r="L103">
        <f>dService[Loss of Productivity]</f>
        <v>0</v>
      </c>
      <c r="M103">
        <f>dService[Increased Operating Costs]</f>
        <v>0</v>
      </c>
      <c r="N103">
        <f>dService[Financial Penalties]</f>
        <v>0</v>
      </c>
    </row>
    <row r="104" spans="9:14" x14ac:dyDescent="0.25">
      <c r="I104">
        <f>(dService[Application or System])</f>
        <v>0</v>
      </c>
      <c r="J104">
        <f t="shared" si="1"/>
        <v>0</v>
      </c>
      <c r="K104">
        <f>dService[Loss of Revenue]</f>
        <v>0</v>
      </c>
      <c r="L104">
        <f>dService[Loss of Productivity]</f>
        <v>0</v>
      </c>
      <c r="M104">
        <f>dService[Increased Operating Costs]</f>
        <v>0</v>
      </c>
      <c r="N104">
        <f>dService[Financial Penalties]</f>
        <v>0</v>
      </c>
    </row>
    <row r="105" spans="9:14" x14ac:dyDescent="0.25">
      <c r="I105">
        <f>(dService[Application or System])</f>
        <v>0</v>
      </c>
      <c r="J105">
        <f t="shared" si="1"/>
        <v>0</v>
      </c>
      <c r="K105">
        <f>dService[Loss of Revenue]</f>
        <v>0</v>
      </c>
      <c r="L105">
        <f>dService[Loss of Productivity]</f>
        <v>0</v>
      </c>
      <c r="M105">
        <f>dService[Increased Operating Costs]</f>
        <v>0</v>
      </c>
      <c r="N105">
        <f>dService[Financial Penalties]</f>
        <v>0</v>
      </c>
    </row>
    <row r="106" spans="9:14" x14ac:dyDescent="0.25">
      <c r="I106" t="e">
        <f>(dService[Application or System])</f>
        <v>#VALUE!</v>
      </c>
      <c r="K106" t="e">
        <f>dService[Loss of Revenue]</f>
        <v>#VALUE!</v>
      </c>
      <c r="L106" t="e">
        <f>dService[Loss of Productivity]</f>
        <v>#VALUE!</v>
      </c>
      <c r="M106" t="e">
        <f>dService[Increased Operating Costs]</f>
        <v>#VALUE!</v>
      </c>
      <c r="N106" t="e">
        <f>dService[Financial Penalties]</f>
        <v>#VALUE!</v>
      </c>
    </row>
    <row r="107" spans="9:14" x14ac:dyDescent="0.25">
      <c r="I107" t="e">
        <f>(dService[Application or System])</f>
        <v>#VALUE!</v>
      </c>
      <c r="K107" t="e">
        <f>dService[Loss of Revenue]</f>
        <v>#VALUE!</v>
      </c>
      <c r="L107" t="e">
        <f>dService[Loss of Productivity]</f>
        <v>#VALUE!</v>
      </c>
      <c r="M107" t="e">
        <f>dService[Increased Operating Costs]</f>
        <v>#VALUE!</v>
      </c>
      <c r="N107" t="e">
        <f>dService[Financial Penalties]</f>
        <v>#VALUE!</v>
      </c>
    </row>
    <row r="108" spans="9:14" x14ac:dyDescent="0.25">
      <c r="I108" t="e">
        <f>(dService[Application or System])</f>
        <v>#VALUE!</v>
      </c>
      <c r="K108" t="e">
        <f>dService[Loss of Revenue]</f>
        <v>#VALUE!</v>
      </c>
      <c r="L108" t="e">
        <f>dService[Loss of Productivity]</f>
        <v>#VALUE!</v>
      </c>
      <c r="M108" t="e">
        <f>dService[Increased Operating Costs]</f>
        <v>#VALUE!</v>
      </c>
      <c r="N108" t="e">
        <f>dService[Financial Penalties]</f>
        <v>#VALUE!</v>
      </c>
    </row>
    <row r="109" spans="9:14" x14ac:dyDescent="0.25">
      <c r="I109" t="e">
        <f>(dService[Application or System])</f>
        <v>#VALUE!</v>
      </c>
      <c r="K109" t="e">
        <f>dService[Loss of Revenue]</f>
        <v>#VALUE!</v>
      </c>
      <c r="L109" t="e">
        <f>dService[Loss of Productivity]</f>
        <v>#VALUE!</v>
      </c>
      <c r="M109" t="e">
        <f>dService[Increased Operating Costs]</f>
        <v>#VALUE!</v>
      </c>
      <c r="N109" t="e">
        <f>dService[Financial Penalties]</f>
        <v>#VALUE!</v>
      </c>
    </row>
    <row r="110" spans="9:14" x14ac:dyDescent="0.25">
      <c r="I110" t="e">
        <f>(dService[Application or System])</f>
        <v>#VALUE!</v>
      </c>
      <c r="K110" t="e">
        <f>dService[Loss of Revenue]</f>
        <v>#VALUE!</v>
      </c>
      <c r="L110" t="e">
        <f>dService[Loss of Productivity]</f>
        <v>#VALUE!</v>
      </c>
      <c r="M110" t="e">
        <f>dService[Increased Operating Costs]</f>
        <v>#VALUE!</v>
      </c>
      <c r="N110" t="e">
        <f>dService[Financial Penalties]</f>
        <v>#VALUE!</v>
      </c>
    </row>
    <row r="111" spans="9:14" x14ac:dyDescent="0.25">
      <c r="I111" t="e">
        <f>(dService[Application or System])</f>
        <v>#VALUE!</v>
      </c>
      <c r="K111" t="e">
        <f>dService[Loss of Revenue]</f>
        <v>#VALUE!</v>
      </c>
      <c r="L111" t="e">
        <f>dService[Loss of Productivity]</f>
        <v>#VALUE!</v>
      </c>
      <c r="M111" t="e">
        <f>dService[Increased Operating Costs]</f>
        <v>#VALUE!</v>
      </c>
      <c r="N111" t="e">
        <f>dService[Financial Penalties]</f>
        <v>#VALUE!</v>
      </c>
    </row>
    <row r="112" spans="9:14" x14ac:dyDescent="0.25">
      <c r="I112" t="e">
        <f>(dService[Application or System])</f>
        <v>#VALUE!</v>
      </c>
      <c r="K112" t="e">
        <f>dService[Loss of Revenue]</f>
        <v>#VALUE!</v>
      </c>
      <c r="L112" t="e">
        <f>dService[Loss of Productivity]</f>
        <v>#VALUE!</v>
      </c>
      <c r="M112" t="e">
        <f>dService[Increased Operating Costs]</f>
        <v>#VALUE!</v>
      </c>
      <c r="N112" t="e">
        <f>dService[Financial Penalties]</f>
        <v>#VALUE!</v>
      </c>
    </row>
    <row r="113" spans="9:14" x14ac:dyDescent="0.25">
      <c r="I113" t="e">
        <f>(dService[Application or System])</f>
        <v>#VALUE!</v>
      </c>
      <c r="K113" t="e">
        <f>dService[Loss of Revenue]</f>
        <v>#VALUE!</v>
      </c>
      <c r="L113" t="e">
        <f>dService[Loss of Productivity]</f>
        <v>#VALUE!</v>
      </c>
      <c r="M113" t="e">
        <f>dService[Increased Operating Costs]</f>
        <v>#VALUE!</v>
      </c>
      <c r="N113" t="e">
        <f>dService[Financial Penalties]</f>
        <v>#VALUE!</v>
      </c>
    </row>
    <row r="114" spans="9:14" x14ac:dyDescent="0.25">
      <c r="I114" t="e">
        <f>(dService[Application or System])</f>
        <v>#VALUE!</v>
      </c>
      <c r="K114" t="e">
        <f>dService[Loss of Revenue]</f>
        <v>#VALUE!</v>
      </c>
      <c r="L114" t="e">
        <f>dService[Loss of Productivity]</f>
        <v>#VALUE!</v>
      </c>
      <c r="M114" t="e">
        <f>dService[Increased Operating Costs]</f>
        <v>#VALUE!</v>
      </c>
      <c r="N114" t="e">
        <f>dService[Financial Penalties]</f>
        <v>#VALUE!</v>
      </c>
    </row>
    <row r="115" spans="9:14" x14ac:dyDescent="0.25">
      <c r="I115" t="e">
        <f>(dService[Application or System])</f>
        <v>#VALUE!</v>
      </c>
      <c r="K115" t="e">
        <f>dService[Loss of Revenue]</f>
        <v>#VALUE!</v>
      </c>
      <c r="L115" t="e">
        <f>dService[Loss of Productivity]</f>
        <v>#VALUE!</v>
      </c>
      <c r="M115" t="e">
        <f>dService[Increased Operating Costs]</f>
        <v>#VALUE!</v>
      </c>
      <c r="N115" t="e">
        <f>dService[Financial Penalties]</f>
        <v>#VALUE!</v>
      </c>
    </row>
    <row r="116" spans="9:14" x14ac:dyDescent="0.25">
      <c r="I116" t="e">
        <f>(dService[Application or System])</f>
        <v>#VALUE!</v>
      </c>
      <c r="K116" t="e">
        <f>dService[Loss of Revenue]</f>
        <v>#VALUE!</v>
      </c>
      <c r="L116" t="e">
        <f>dService[Loss of Productivity]</f>
        <v>#VALUE!</v>
      </c>
      <c r="M116" t="e">
        <f>dService[Increased Operating Costs]</f>
        <v>#VALUE!</v>
      </c>
      <c r="N116" t="e">
        <f>dService[Financial Penalties]</f>
        <v>#VALUE!</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56"/>
  <sheetViews>
    <sheetView showGridLines="0" zoomScaleNormal="100" workbookViewId="0"/>
  </sheetViews>
  <sheetFormatPr defaultColWidth="9.140625" defaultRowHeight="15" x14ac:dyDescent="0.25"/>
  <cols>
    <col min="1" max="1" width="2.85546875" style="73" customWidth="1"/>
    <col min="2" max="2" width="2.85546875" style="73" hidden="1" customWidth="1"/>
    <col min="3" max="3" width="41.42578125" style="73" bestFit="1" customWidth="1"/>
    <col min="4" max="4" width="0.85546875" style="73" customWidth="1"/>
    <col min="5" max="5" width="18.7109375" style="74" customWidth="1"/>
    <col min="6" max="6" width="2.42578125" style="73" customWidth="1"/>
    <col min="7" max="7" width="0.85546875" style="73" hidden="1" customWidth="1"/>
    <col min="8" max="8" width="17.5703125" style="75" customWidth="1"/>
    <col min="9" max="9" width="5.7109375" style="73" customWidth="1"/>
    <col min="10" max="10" width="38.85546875" style="73" customWidth="1"/>
    <col min="11" max="12" width="15.28515625" style="73" customWidth="1"/>
    <col min="13" max="13" width="15.28515625" customWidth="1"/>
    <col min="14" max="14" width="53.5703125" style="77" customWidth="1"/>
    <col min="15" max="15" width="55.85546875" style="76" customWidth="1"/>
    <col min="16" max="16" width="55.85546875" style="74" customWidth="1"/>
    <col min="17" max="16384" width="9.140625" style="73"/>
  </cols>
  <sheetData>
    <row r="1" spans="1:16" s="70" customFormat="1" ht="15" customHeight="1" x14ac:dyDescent="0.2">
      <c r="E1" s="42"/>
      <c r="H1" s="71"/>
      <c r="M1" s="72"/>
      <c r="N1" s="42"/>
    </row>
    <row r="2" spans="1:16" s="70" customFormat="1" ht="33.75" customHeight="1" x14ac:dyDescent="0.2">
      <c r="C2" s="144" t="s">
        <v>185</v>
      </c>
      <c r="D2" s="145"/>
      <c r="E2" s="145"/>
      <c r="F2" s="145"/>
      <c r="G2" s="145"/>
      <c r="H2" s="145"/>
      <c r="I2" s="145"/>
      <c r="J2" s="145"/>
      <c r="K2" s="145"/>
      <c r="L2" s="145"/>
      <c r="M2" s="145"/>
      <c r="N2" s="145"/>
    </row>
    <row r="3" spans="1:16" s="70" customFormat="1" ht="186.75" customHeight="1" x14ac:dyDescent="0.2">
      <c r="C3" s="200" t="s">
        <v>275</v>
      </c>
      <c r="D3" s="200"/>
      <c r="E3" s="200"/>
      <c r="F3" s="200"/>
      <c r="G3" s="200"/>
      <c r="H3" s="200"/>
      <c r="I3" s="200"/>
      <c r="J3" s="200"/>
      <c r="K3" s="143"/>
      <c r="L3" s="143"/>
      <c r="M3" s="72"/>
      <c r="N3" s="42"/>
    </row>
    <row r="4" spans="1:16" ht="4.5" customHeight="1" x14ac:dyDescent="0.2">
      <c r="M4" s="76"/>
      <c r="N4" s="74"/>
      <c r="O4" s="73"/>
      <c r="P4" s="73"/>
    </row>
    <row r="5" spans="1:16" ht="4.5" customHeight="1" x14ac:dyDescent="0.2">
      <c r="M5" s="76"/>
      <c r="N5" s="74"/>
      <c r="O5" s="73"/>
      <c r="P5" s="73"/>
    </row>
    <row r="6" spans="1:16" s="94" customFormat="1" ht="38.25" x14ac:dyDescent="0.25">
      <c r="C6" s="142" t="s">
        <v>212</v>
      </c>
      <c r="D6" s="95"/>
      <c r="E6" s="96" t="s">
        <v>121</v>
      </c>
      <c r="I6" s="97" t="s">
        <v>77</v>
      </c>
      <c r="J6" s="97" t="s">
        <v>107</v>
      </c>
      <c r="K6" s="97" t="s">
        <v>108</v>
      </c>
      <c r="L6" s="98" t="s">
        <v>109</v>
      </c>
      <c r="M6" s="98" t="s">
        <v>134</v>
      </c>
      <c r="N6" s="98" t="s">
        <v>111</v>
      </c>
    </row>
    <row r="7" spans="1:16" x14ac:dyDescent="0.25">
      <c r="A7" s="78" t="s">
        <v>143</v>
      </c>
      <c r="B7" s="78" t="s">
        <v>143</v>
      </c>
      <c r="C7" s="102" t="str">
        <f>IF('Hide - Unique Dependencies Pivo'!B3=0,"",'Hide - Unique Dependencies Pivo'!B3)</f>
        <v>ACCAPP-01</v>
      </c>
      <c r="D7" s="77"/>
      <c r="E7" s="79" t="s">
        <v>140</v>
      </c>
      <c r="H7" s="99" t="str">
        <f t="array" ref="H7">IF(IFERROR(MATCH(TRUE,EXACT(dVulnAssessment[[#This Row],[Dependency]],$C$7:$C$256),0),0)&gt;0,
"Exact Match",
IF(COUNTIF($C$7:$C$256,dVulnAssessment[[#This Row],[Dependency]])=0,
"Not Found",
"Check Letter Case"))</f>
        <v>Exact Match</v>
      </c>
      <c r="I7" s="100">
        <v>1</v>
      </c>
      <c r="J7" s="80" t="s">
        <v>226</v>
      </c>
      <c r="K7" s="81">
        <v>4</v>
      </c>
      <c r="L7" s="81">
        <v>1</v>
      </c>
      <c r="M7" s="82" t="s">
        <v>140</v>
      </c>
      <c r="N7" s="103" t="str">
        <f>IF(dVulnAssessment[[#This Row],[Dependency]]&lt;&gt;"",IFERROR(INDEX('Hide - DepToSys Pivot'!C$3:C$1000,MATCH(dVulnAssessment[[#This Row],[Dependency]],'Hide - DepToSys Pivot'!B$3:B$1000,0)),"Not Found"),"zz")</f>
        <v>ACCPAC</v>
      </c>
      <c r="O7" s="73"/>
      <c r="P7" s="73"/>
    </row>
    <row r="8" spans="1:16" x14ac:dyDescent="0.25">
      <c r="A8" s="78" t="s">
        <v>143</v>
      </c>
      <c r="B8" s="78" t="s">
        <v>143</v>
      </c>
      <c r="C8" s="102" t="str">
        <f>IF('Hide - Unique Dependencies Pivo'!B4=0,"",'Hide - Unique Dependencies Pivo'!B4)</f>
        <v>ACCDB-01</v>
      </c>
      <c r="D8" s="77"/>
      <c r="E8" s="79" t="s">
        <v>141</v>
      </c>
      <c r="H8" s="99" t="str">
        <f t="array" ref="H8">IF(IFERROR(MATCH(TRUE,EXACT(dVulnAssessment[[#This Row],[Dependency]],$C$7:$C$256),0),0)&gt;0,
"Exact Match",
IF(COUNTIF($C$7:$C$256,dVulnAssessment[[#This Row],[Dependency]])=0,
"Not Found",
"Check Letter Case"))</f>
        <v>Exact Match</v>
      </c>
      <c r="I8" s="100">
        <v>2</v>
      </c>
      <c r="J8" s="80" t="s">
        <v>227</v>
      </c>
      <c r="K8" s="81">
        <v>2</v>
      </c>
      <c r="L8" s="81">
        <v>1</v>
      </c>
      <c r="M8" s="82" t="s">
        <v>140</v>
      </c>
      <c r="N8" s="103" t="str">
        <f>IF(dVulnAssessment[[#This Row],[Dependency]]&lt;&gt;"",IFERROR(INDEX('Hide - DepToSys Pivot'!C$3:C$1000,MATCH(dVulnAssessment[[#This Row],[Dependency]],'Hide - DepToSys Pivot'!B$3:B$1000,0)),"Not Found"),"zz")</f>
        <v>ACCPAC</v>
      </c>
      <c r="O8" s="73"/>
      <c r="P8" s="73"/>
    </row>
    <row r="9" spans="1:16" x14ac:dyDescent="0.25">
      <c r="A9" s="78" t="s">
        <v>143</v>
      </c>
      <c r="B9" s="78" t="s">
        <v>143</v>
      </c>
      <c r="C9" s="102" t="str">
        <f>IF('Hide - Unique Dependencies Pivo'!B5=0,"",'Hide - Unique Dependencies Pivo'!B5)</f>
        <v>ACCWEB-01</v>
      </c>
      <c r="D9" s="77"/>
      <c r="E9" s="79" t="s">
        <v>142</v>
      </c>
      <c r="H9" s="99" t="str">
        <f t="array" ref="H9">IF(IFERROR(MATCH(TRUE,EXACT(dVulnAssessment[[#This Row],[Dependency]],$C$7:$C$256),0),0)&gt;0,
"Exact Match",
IF(COUNTIF($C$7:$C$256,dVulnAssessment[[#This Row],[Dependency]])=0,
"Not Found",
"Check Letter Case"))</f>
        <v>Exact Match</v>
      </c>
      <c r="I9" s="100">
        <v>3</v>
      </c>
      <c r="J9" s="83" t="s">
        <v>228</v>
      </c>
      <c r="K9" s="81">
        <v>2</v>
      </c>
      <c r="L9" s="81">
        <v>1</v>
      </c>
      <c r="M9" s="82" t="s">
        <v>140</v>
      </c>
      <c r="N9" s="103" t="str">
        <f>IF(dVulnAssessment[[#This Row],[Dependency]]&lt;&gt;"",IFERROR(INDEX('Hide - DepToSys Pivot'!C$3:C$1000,MATCH(dVulnAssessment[[#This Row],[Dependency]],'Hide - DepToSys Pivot'!B$3:B$1000,0)),"Not Found"),"zz")</f>
        <v>ACCPAC</v>
      </c>
      <c r="O9" s="73"/>
      <c r="P9" s="73"/>
    </row>
    <row r="10" spans="1:16" x14ac:dyDescent="0.25">
      <c r="A10" s="78" t="s">
        <v>143</v>
      </c>
      <c r="B10" s="78" t="s">
        <v>143</v>
      </c>
      <c r="C10" s="102" t="str">
        <f>IF('Hide - Unique Dependencies Pivo'!B6=0,"",'Hide - Unique Dependencies Pivo'!B6)</f>
        <v>AD</v>
      </c>
      <c r="D10" s="77"/>
      <c r="E10" s="79"/>
      <c r="H10" s="99" t="str">
        <f t="array" ref="H10">IF(IFERROR(MATCH(TRUE,EXACT(dVulnAssessment[[#This Row],[Dependency]],$C$7:$C$256),0),0)&gt;0,
"Exact Match",
IF(COUNTIF($C$7:$C$256,dVulnAssessment[[#This Row],[Dependency]])=0,
"Not Found",
"Check Letter Case"))</f>
        <v>Exact Match</v>
      </c>
      <c r="I10" s="100">
        <v>4</v>
      </c>
      <c r="J10" s="83" t="s">
        <v>168</v>
      </c>
      <c r="K10" s="81">
        <v>1</v>
      </c>
      <c r="L10" s="81">
        <v>4</v>
      </c>
      <c r="M10" s="82" t="s">
        <v>140</v>
      </c>
      <c r="N10" s="103" t="str">
        <f>IF(dVulnAssessment[[#This Row],[Dependency]]&lt;&gt;"",IFERROR(INDEX('Hide - DepToSys Pivot'!C$3:C$1000,MATCH(dVulnAssessment[[#This Row],[Dependency]],'Hide - DepToSys Pivot'!B$3:B$1000,0)),"Not Found"),"zz")</f>
        <v>Core Infrastructure</v>
      </c>
      <c r="O10" s="73"/>
      <c r="P10" s="73"/>
    </row>
    <row r="11" spans="1:16" x14ac:dyDescent="0.25">
      <c r="A11" s="78" t="s">
        <v>143</v>
      </c>
      <c r="B11" s="78" t="s">
        <v>143</v>
      </c>
      <c r="C11" s="102" t="str">
        <f>IF('Hide - Unique Dependencies Pivo'!B7=0,"",'Hide - Unique Dependencies Pivo'!B7)</f>
        <v>ADFS</v>
      </c>
      <c r="D11" s="77"/>
      <c r="E11" s="79"/>
      <c r="H11" s="99" t="str">
        <f t="array" ref="H11">IF(IFERROR(MATCH(TRUE,EXACT(dVulnAssessment[[#This Row],[Dependency]],$C$7:$C$256),0),0)&gt;0,
"Exact Match",
IF(COUNTIF($C$7:$C$256,dVulnAssessment[[#This Row],[Dependency]])=0,
"Not Found",
"Check Letter Case"))</f>
        <v>Exact Match</v>
      </c>
      <c r="I11" s="101">
        <v>5</v>
      </c>
      <c r="J11" s="83" t="s">
        <v>169</v>
      </c>
      <c r="K11" s="81">
        <v>1</v>
      </c>
      <c r="L11" s="81">
        <v>4</v>
      </c>
      <c r="M11" s="82" t="s">
        <v>140</v>
      </c>
      <c r="N11" s="103" t="str">
        <f>IF(dVulnAssessment[[#This Row],[Dependency]]&lt;&gt;"",IFERROR(INDEX('Hide - DepToSys Pivot'!C$3:C$1000,MATCH(dVulnAssessment[[#This Row],[Dependency]],'Hide - DepToSys Pivot'!B$3:B$1000,0)),"Not Found"),"zz")</f>
        <v>Core Infrastructure</v>
      </c>
      <c r="O11" s="73"/>
      <c r="P11" s="73"/>
    </row>
    <row r="12" spans="1:16" x14ac:dyDescent="0.25">
      <c r="A12" s="78" t="s">
        <v>143</v>
      </c>
      <c r="B12" s="78" t="s">
        <v>143</v>
      </c>
      <c r="C12" s="102" t="str">
        <f>IF('Hide - Unique Dependencies Pivo'!B8=0,"",'Hide - Unique Dependencies Pivo'!B8)</f>
        <v>CCM-04</v>
      </c>
      <c r="D12" s="77"/>
      <c r="E12" s="84"/>
      <c r="H12" s="99" t="str">
        <f t="array" ref="H12">IF(IFERROR(MATCH(TRUE,EXACT(dVulnAssessment[[#This Row],[Dependency]],$C$7:$C$256),0),0)&gt;0,
"Exact Match",
IF(COUNTIF($C$7:$C$256,dVulnAssessment[[#This Row],[Dependency]])=0,
"Not Found",
"Check Letter Case"))</f>
        <v>Exact Match</v>
      </c>
      <c r="I12" s="101">
        <v>6</v>
      </c>
      <c r="J12" s="83" t="s">
        <v>113</v>
      </c>
      <c r="K12" s="81">
        <v>1</v>
      </c>
      <c r="L12" s="81">
        <v>3</v>
      </c>
      <c r="M12" s="82" t="s">
        <v>140</v>
      </c>
      <c r="N12" s="103" t="str">
        <f>IF(dVulnAssessment[[#This Row],[Dependency]]&lt;&gt;"",IFERROR(INDEX('Hide - DepToSys Pivot'!C$3:C$1000,MATCH(dVulnAssessment[[#This Row],[Dependency]],'Hide - DepToSys Pivot'!B$3:B$1000,0)),"Not Found"),"zz")</f>
        <v>Phone System</v>
      </c>
      <c r="O12" s="73"/>
      <c r="P12" s="73"/>
    </row>
    <row r="13" spans="1:16" ht="38.25" x14ac:dyDescent="0.25">
      <c r="A13" s="78" t="s">
        <v>143</v>
      </c>
      <c r="B13" s="78" t="s">
        <v>143</v>
      </c>
      <c r="C13" s="102" t="str">
        <f>IF('Hide - Unique Dependencies Pivo'!B9=0,"",'Hide - Unique Dependencies Pivo'!B9)</f>
        <v>Core Infrastructure</v>
      </c>
      <c r="D13" s="77"/>
      <c r="E13" s="85"/>
      <c r="H13" s="99" t="str">
        <f t="array" ref="H13">IF(IFERROR(MATCH(TRUE,EXACT(dVulnAssessment[[#This Row],[Dependency]],$C$7:$C$256),0),0)&gt;0,
"Exact Match",
IF(COUNTIF($C$7:$C$256,dVulnAssessment[[#This Row],[Dependency]])=0,
"Not Found",
"Check Letter Case"))</f>
        <v>Exact Match</v>
      </c>
      <c r="I13" s="101">
        <v>7</v>
      </c>
      <c r="J13" s="83" t="s">
        <v>220</v>
      </c>
      <c r="K13" s="81">
        <v>2</v>
      </c>
      <c r="L13" s="81">
        <v>4</v>
      </c>
      <c r="M13" s="82" t="s">
        <v>140</v>
      </c>
      <c r="N13" s="103" t="str">
        <f>IF(dVulnAssessment[[#This Row],[Dependency]]&lt;&gt;"",IFERROR(INDEX('Hide - DepToSys Pivot'!C$3:C$1000,MATCH(dVulnAssessment[[#This Row],[Dependency]],'Hide - DepToSys Pivot'!B$3:B$1000,0)),"Not Found"),"zz")</f>
        <v>Internet Access, Phone System, ERP, Purchasing Software, Warehouse Management System (WMS), ACCPAC, Paychex (Cloud), PaperSave</v>
      </c>
      <c r="O13" s="73"/>
      <c r="P13" s="73"/>
    </row>
    <row r="14" spans="1:16" x14ac:dyDescent="0.25">
      <c r="A14" s="78" t="s">
        <v>143</v>
      </c>
      <c r="B14" s="78" t="s">
        <v>143</v>
      </c>
      <c r="C14" s="102" t="str">
        <f>IF('Hide - Unique Dependencies Pivo'!B10=0,"",'Hide - Unique Dependencies Pivo'!B10)</f>
        <v>Core Switches</v>
      </c>
      <c r="D14" s="77"/>
      <c r="E14" s="85"/>
      <c r="H14" s="99" t="str">
        <f t="array" ref="H14">IF(IFERROR(MATCH(TRUE,EXACT(dVulnAssessment[[#This Row],[Dependency]],$C$7:$C$256),0),0)&gt;0,
"Exact Match",
IF(COUNTIF($C$7:$C$256,dVulnAssessment[[#This Row],[Dependency]])=0,
"Not Found",
"Check Letter Case"))</f>
        <v>Exact Match</v>
      </c>
      <c r="I14" s="101">
        <v>8</v>
      </c>
      <c r="J14" s="80" t="s">
        <v>229</v>
      </c>
      <c r="K14" s="81">
        <v>1</v>
      </c>
      <c r="L14" s="81">
        <v>4</v>
      </c>
      <c r="M14" s="82" t="s">
        <v>140</v>
      </c>
      <c r="N14" s="103" t="str">
        <f>IF(dVulnAssessment[[#This Row],[Dependency]]&lt;&gt;"",IFERROR(INDEX('Hide - DepToSys Pivot'!C$3:C$1000,MATCH(dVulnAssessment[[#This Row],[Dependency]],'Hide - DepToSys Pivot'!B$3:B$1000,0)),"Not Found"),"zz")</f>
        <v>Core Infrastructure</v>
      </c>
      <c r="O14" s="73"/>
      <c r="P14" s="73"/>
    </row>
    <row r="15" spans="1:16" x14ac:dyDescent="0.25">
      <c r="A15" s="78" t="s">
        <v>143</v>
      </c>
      <c r="B15" s="78" t="s">
        <v>143</v>
      </c>
      <c r="C15" s="102" t="str">
        <f>IF('Hide - Unique Dependencies Pivo'!B11=0,"",'Hide - Unique Dependencies Pivo'!B11)</f>
        <v>DHCP</v>
      </c>
      <c r="D15" s="77"/>
      <c r="E15" s="85"/>
      <c r="H15" s="99" t="str">
        <f t="array" ref="H15">IF(IFERROR(MATCH(TRUE,EXACT(dVulnAssessment[[#This Row],[Dependency]],$C$7:$C$256),0),0)&gt;0,
"Exact Match",
IF(COUNTIF($C$7:$C$256,dVulnAssessment[[#This Row],[Dependency]])=0,
"Not Found",
"Check Letter Case"))</f>
        <v>Exact Match</v>
      </c>
      <c r="I15" s="101">
        <v>9</v>
      </c>
      <c r="J15" s="80" t="s">
        <v>114</v>
      </c>
      <c r="K15" s="81">
        <v>1</v>
      </c>
      <c r="L15" s="81">
        <v>2</v>
      </c>
      <c r="M15" s="82" t="s">
        <v>140</v>
      </c>
      <c r="N15" s="103" t="str">
        <f>IF(dVulnAssessment[[#This Row],[Dependency]]&lt;&gt;"",IFERROR(INDEX('Hide - DepToSys Pivot'!C$3:C$1000,MATCH(dVulnAssessment[[#This Row],[Dependency]],'Hide - DepToSys Pivot'!B$3:B$1000,0)),"Not Found"),"zz")</f>
        <v>Core Infrastructure</v>
      </c>
      <c r="O15" s="73"/>
      <c r="P15" s="73"/>
    </row>
    <row r="16" spans="1:16" x14ac:dyDescent="0.25">
      <c r="A16" s="78" t="s">
        <v>143</v>
      </c>
      <c r="B16" s="78" t="s">
        <v>143</v>
      </c>
      <c r="C16" s="102" t="str">
        <f>IF('Hide - Unique Dependencies Pivo'!B12=0,"",'Hide - Unique Dependencies Pivo'!B12)</f>
        <v>DNS</v>
      </c>
      <c r="D16" s="77"/>
      <c r="E16" s="85"/>
      <c r="H16" s="99" t="str">
        <f t="array" ref="H16">IF(IFERROR(MATCH(TRUE,EXACT(dVulnAssessment[[#This Row],[Dependency]],$C$7:$C$256),0),0)&gt;0,
"Exact Match",
IF(COUNTIF($C$7:$C$256,dVulnAssessment[[#This Row],[Dependency]])=0,
"Not Found",
"Check Letter Case"))</f>
        <v>Exact Match</v>
      </c>
      <c r="I16" s="101">
        <v>10</v>
      </c>
      <c r="J16" s="80" t="s">
        <v>115</v>
      </c>
      <c r="K16" s="81">
        <v>2</v>
      </c>
      <c r="L16" s="81">
        <v>2</v>
      </c>
      <c r="M16" s="82" t="s">
        <v>140</v>
      </c>
      <c r="N16" s="103" t="str">
        <f>IF(dVulnAssessment[[#This Row],[Dependency]]&lt;&gt;"",IFERROR(INDEX('Hide - DepToSys Pivot'!C$3:C$1000,MATCH(dVulnAssessment[[#This Row],[Dependency]],'Hide - DepToSys Pivot'!B$3:B$1000,0)),"Not Found"),"zz")</f>
        <v>Core Infrastructure</v>
      </c>
      <c r="O16" s="73"/>
      <c r="P16" s="73"/>
    </row>
    <row r="17" spans="1:16" x14ac:dyDescent="0.25">
      <c r="A17" s="78" t="s">
        <v>143</v>
      </c>
      <c r="B17" s="78" t="s">
        <v>143</v>
      </c>
      <c r="C17" s="102" t="str">
        <f>IF('Hide - Unique Dependencies Pivo'!B13=0,"",'Hide - Unique Dependencies Pivo'!B13)</f>
        <v>ERPAPP-01-02</v>
      </c>
      <c r="D17" s="77"/>
      <c r="E17" s="69"/>
      <c r="H17" s="99" t="str">
        <f t="array" ref="H17">IF(IFERROR(MATCH(TRUE,EXACT(dVulnAssessment[[#This Row],[Dependency]],$C$7:$C$256),0),0)&gt;0,
"Exact Match",
IF(COUNTIF($C$7:$C$256,dVulnAssessment[[#This Row],[Dependency]])=0,
"Not Found",
"Check Letter Case"))</f>
        <v>Exact Match</v>
      </c>
      <c r="I17" s="101">
        <v>11</v>
      </c>
      <c r="J17" s="86" t="s">
        <v>230</v>
      </c>
      <c r="K17" s="81">
        <v>1</v>
      </c>
      <c r="L17" s="81">
        <v>4</v>
      </c>
      <c r="M17" s="87" t="s">
        <v>140</v>
      </c>
      <c r="N17" s="103" t="str">
        <f>IF(dVulnAssessment[[#This Row],[Dependency]]&lt;&gt;"",IFERROR(INDEX('Hide - DepToSys Pivot'!C$3:C$1000,MATCH(dVulnAssessment[[#This Row],[Dependency]],'Hide - DepToSys Pivot'!B$3:B$1000,0)),"Not Found"),"zz")</f>
        <v>ERP</v>
      </c>
      <c r="O17" s="73"/>
      <c r="P17" s="73"/>
    </row>
    <row r="18" spans="1:16" x14ac:dyDescent="0.25">
      <c r="A18" s="78" t="s">
        <v>143</v>
      </c>
      <c r="B18" s="78" t="s">
        <v>143</v>
      </c>
      <c r="C18" s="102" t="str">
        <f>IF('Hide - Unique Dependencies Pivo'!B14=0,"",'Hide - Unique Dependencies Pivo'!B14)</f>
        <v>ERPDB-01</v>
      </c>
      <c r="D18" s="77"/>
      <c r="E18" s="69"/>
      <c r="H18" s="99" t="str">
        <f t="array" ref="H18">IF(IFERROR(MATCH(TRUE,EXACT(dVulnAssessment[[#This Row],[Dependency]],$C$7:$C$256),0),0)&gt;0,
"Exact Match",
IF(COUNTIF($C$7:$C$256,dVulnAssessment[[#This Row],[Dependency]])=0,
"Not Found",
"Check Letter Case"))</f>
        <v>Exact Match</v>
      </c>
      <c r="I18" s="101">
        <v>12</v>
      </c>
      <c r="J18" s="86" t="s">
        <v>231</v>
      </c>
      <c r="K18" s="81">
        <v>1</v>
      </c>
      <c r="L18" s="81">
        <v>4</v>
      </c>
      <c r="M18" s="87" t="s">
        <v>140</v>
      </c>
      <c r="N18" s="103" t="str">
        <f>IF(dVulnAssessment[[#This Row],[Dependency]]&lt;&gt;"",IFERROR(INDEX('Hide - DepToSys Pivot'!C$3:C$1000,MATCH(dVulnAssessment[[#This Row],[Dependency]],'Hide - DepToSys Pivot'!B$3:B$1000,0)),"Not Found"),"zz")</f>
        <v>ERP</v>
      </c>
      <c r="O18" s="73"/>
      <c r="P18" s="73"/>
    </row>
    <row r="19" spans="1:16" x14ac:dyDescent="0.25">
      <c r="A19" s="78" t="s">
        <v>143</v>
      </c>
      <c r="B19" s="78" t="s">
        <v>143</v>
      </c>
      <c r="C19" s="102" t="str">
        <f>IF('Hide - Unique Dependencies Pivo'!B15=0,"",'Hide - Unique Dependencies Pivo'!B15)</f>
        <v>ERPWEB-01</v>
      </c>
      <c r="D19" s="77"/>
      <c r="E19" s="69"/>
      <c r="H19" s="99" t="str">
        <f t="array" ref="H19">IF(IFERROR(MATCH(TRUE,EXACT(dVulnAssessment[[#This Row],[Dependency]],$C$7:$C$256),0),0)&gt;0,
"Exact Match",
IF(COUNTIF($C$7:$C$256,dVulnAssessment[[#This Row],[Dependency]])=0,
"Not Found",
"Check Letter Case"))</f>
        <v>Exact Match</v>
      </c>
      <c r="I19" s="101">
        <v>13</v>
      </c>
      <c r="J19" s="86" t="s">
        <v>152</v>
      </c>
      <c r="K19" s="81">
        <v>1</v>
      </c>
      <c r="L19" s="81">
        <v>3</v>
      </c>
      <c r="M19" s="87" t="s">
        <v>140</v>
      </c>
      <c r="N19" s="103" t="str">
        <f>IF(dVulnAssessment[[#This Row],[Dependency]]&lt;&gt;"",IFERROR(INDEX('Hide - DepToSys Pivot'!C$3:C$1000,MATCH(dVulnAssessment[[#This Row],[Dependency]],'Hide - DepToSys Pivot'!B$3:B$1000,0)),"Not Found"),"zz")</f>
        <v>ERP</v>
      </c>
      <c r="O19" s="73"/>
      <c r="P19" s="73"/>
    </row>
    <row r="20" spans="1:16" x14ac:dyDescent="0.25">
      <c r="A20" s="78" t="s">
        <v>143</v>
      </c>
      <c r="B20" s="78" t="s">
        <v>143</v>
      </c>
      <c r="C20" s="102" t="str">
        <f>IF('Hide - Unique Dependencies Pivo'!B16=0,"",'Hide - Unique Dependencies Pivo'!B16)</f>
        <v>Internet Access</v>
      </c>
      <c r="D20" s="77"/>
      <c r="E20" s="69"/>
      <c r="H20" s="99" t="str">
        <f t="array" ref="H20">IF(IFERROR(MATCH(TRUE,EXACT(dVulnAssessment[[#This Row],[Dependency]],$C$7:$C$256),0),0)&gt;0,
"Exact Match",
IF(COUNTIF($C$7:$C$256,dVulnAssessment[[#This Row],[Dependency]])=0,
"Not Found",
"Check Letter Case"))</f>
        <v>Exact Match</v>
      </c>
      <c r="I20" s="101">
        <v>14</v>
      </c>
      <c r="J20" s="86" t="s">
        <v>89</v>
      </c>
      <c r="K20" s="81">
        <v>2</v>
      </c>
      <c r="L20" s="81">
        <v>3</v>
      </c>
      <c r="M20" s="87" t="s">
        <v>140</v>
      </c>
      <c r="N20" s="103" t="str">
        <f>IF(dVulnAssessment[[#This Row],[Dependency]]&lt;&gt;"",IFERROR(INDEX('Hide - DepToSys Pivot'!C$3:C$1000,MATCH(dVulnAssessment[[#This Row],[Dependency]],'Hide - DepToSys Pivot'!B$3:B$1000,0)),"Not Found"),"zz")</f>
        <v>Paychex (Cloud)</v>
      </c>
      <c r="O20" s="73"/>
      <c r="P20" s="73"/>
    </row>
    <row r="21" spans="1:16" x14ac:dyDescent="0.25">
      <c r="A21" s="78" t="s">
        <v>143</v>
      </c>
      <c r="B21" s="78" t="s">
        <v>143</v>
      </c>
      <c r="C21" s="102" t="str">
        <f>IF('Hide - Unique Dependencies Pivo'!B17=0,"",'Hide - Unique Dependencies Pivo'!B17)</f>
        <v>Internet Firewall</v>
      </c>
      <c r="D21" s="77"/>
      <c r="E21" s="69"/>
      <c r="H21" s="99" t="str">
        <f t="array" ref="H21">IF(IFERROR(MATCH(TRUE,EXACT(dVulnAssessment[[#This Row],[Dependency]],$C$7:$C$256),0),0)&gt;0,
"Exact Match",
IF(COUNTIF($C$7:$C$256,dVulnAssessment[[#This Row],[Dependency]])=0,
"Not Found",
"Check Letter Case"))</f>
        <v>Exact Match</v>
      </c>
      <c r="I21" s="101">
        <v>15</v>
      </c>
      <c r="J21" s="86" t="s">
        <v>116</v>
      </c>
      <c r="K21" s="81">
        <v>1</v>
      </c>
      <c r="L21" s="81">
        <v>3</v>
      </c>
      <c r="M21" s="87" t="s">
        <v>140</v>
      </c>
      <c r="N21" s="103" t="str">
        <f>IF(dVulnAssessment[[#This Row],[Dependency]]&lt;&gt;"",IFERROR(INDEX('Hide - DepToSys Pivot'!C$3:C$1000,MATCH(dVulnAssessment[[#This Row],[Dependency]],'Hide - DepToSys Pivot'!B$3:B$1000,0)),"Not Found"),"zz")</f>
        <v>Internet Access</v>
      </c>
      <c r="O21" s="73"/>
      <c r="P21" s="73"/>
    </row>
    <row r="22" spans="1:16" x14ac:dyDescent="0.25">
      <c r="A22" s="78" t="s">
        <v>143</v>
      </c>
      <c r="B22" s="78" t="s">
        <v>143</v>
      </c>
      <c r="C22" s="102" t="str">
        <f>IF('Hide - Unique Dependencies Pivo'!B18=0,"",'Hide - Unique Dependencies Pivo'!B18)</f>
        <v>ISP</v>
      </c>
      <c r="D22" s="77"/>
      <c r="E22" s="69"/>
      <c r="H22" s="99" t="str">
        <f t="array" ref="H22">IF(IFERROR(MATCH(TRUE,EXACT(dVulnAssessment[[#This Row],[Dependency]],$C$7:$C$256),0),0)&gt;0,
"Exact Match",
IF(COUNTIF($C$7:$C$256,dVulnAssessment[[#This Row],[Dependency]])=0,
"Not Found",
"Check Letter Case"))</f>
        <v>Exact Match</v>
      </c>
      <c r="I22" s="101">
        <v>16</v>
      </c>
      <c r="J22" s="86" t="s">
        <v>232</v>
      </c>
      <c r="K22" s="81">
        <v>2</v>
      </c>
      <c r="L22" s="81">
        <v>3</v>
      </c>
      <c r="M22" s="87" t="s">
        <v>141</v>
      </c>
      <c r="N22" s="103" t="str">
        <f>IF(dVulnAssessment[[#This Row],[Dependency]]&lt;&gt;"",IFERROR(INDEX('Hide - DepToSys Pivot'!C$3:C$1000,MATCH(dVulnAssessment[[#This Row],[Dependency]],'Hide - DepToSys Pivot'!B$3:B$1000,0)),"Not Found"),"zz")</f>
        <v>Internet Access</v>
      </c>
      <c r="O22" s="73"/>
      <c r="P22" s="73"/>
    </row>
    <row r="23" spans="1:16" x14ac:dyDescent="0.25">
      <c r="A23" s="78" t="s">
        <v>143</v>
      </c>
      <c r="B23" s="78" t="s">
        <v>143</v>
      </c>
      <c r="C23" s="102" t="str">
        <f>IF('Hide - Unique Dependencies Pivo'!B19=0,"",'Hide - Unique Dependencies Pivo'!B19)</f>
        <v>Load Balancers</v>
      </c>
      <c r="D23" s="77"/>
      <c r="E23" s="69"/>
      <c r="H23" s="99" t="str">
        <f t="array" ref="H23">IF(IFERROR(MATCH(TRUE,EXACT(dVulnAssessment[[#This Row],[Dependency]],$C$7:$C$256),0),0)&gt;0,
"Exact Match",
IF(COUNTIF($C$7:$C$256,dVulnAssessment[[#This Row],[Dependency]])=0,
"Not Found",
"Check Letter Case"))</f>
        <v>Exact Match</v>
      </c>
      <c r="I23" s="101">
        <v>17</v>
      </c>
      <c r="J23" s="86" t="s">
        <v>211</v>
      </c>
      <c r="K23" s="81">
        <v>1</v>
      </c>
      <c r="L23" s="81">
        <v>3</v>
      </c>
      <c r="M23" s="87" t="s">
        <v>140</v>
      </c>
      <c r="N23" s="103" t="str">
        <f>IF(dVulnAssessment[[#This Row],[Dependency]]&lt;&gt;"",IFERROR(INDEX('Hide - DepToSys Pivot'!C$3:C$1000,MATCH(dVulnAssessment[[#This Row],[Dependency]],'Hide - DepToSys Pivot'!B$3:B$1000,0)),"Not Found"),"zz")</f>
        <v>Core Infrastructure</v>
      </c>
      <c r="O23" s="73"/>
      <c r="P23" s="73"/>
    </row>
    <row r="24" spans="1:16" ht="12.75" x14ac:dyDescent="0.2">
      <c r="A24" s="78" t="s">
        <v>143</v>
      </c>
      <c r="B24" s="78" t="s">
        <v>143</v>
      </c>
      <c r="C24" s="102" t="str">
        <f>IF('Hide - Unique Dependencies Pivo'!B20=0,"",'Hide - Unique Dependencies Pivo'!B20)</f>
        <v>MPLS Connection</v>
      </c>
      <c r="H24" s="99" t="str">
        <f t="array" ref="H24">IF(IFERROR(MATCH(TRUE,EXACT(dVulnAssessment[[#This Row],[Dependency]],$C$7:$C$256),0),0)&gt;0,
"Exact Match",
IF(COUNTIF($C$7:$C$256,dVulnAssessment[[#This Row],[Dependency]])=0,
"Not Found",
"Check Letter Case"))</f>
        <v>Exact Match</v>
      </c>
      <c r="I24" s="101">
        <v>18</v>
      </c>
      <c r="J24" s="86" t="s">
        <v>170</v>
      </c>
      <c r="K24" s="81">
        <v>2</v>
      </c>
      <c r="L24" s="81">
        <v>3</v>
      </c>
      <c r="M24" s="87" t="s">
        <v>140</v>
      </c>
      <c r="N24" s="103" t="str">
        <f>IF(dVulnAssessment[[#This Row],[Dependency]]&lt;&gt;"",IFERROR(INDEX('Hide - DepToSys Pivot'!C$3:C$1000,MATCH(dVulnAssessment[[#This Row],[Dependency]],'Hide - DepToSys Pivot'!B$3:B$1000,0)),"Not Found"),"zz")</f>
        <v>Core Infrastructure</v>
      </c>
      <c r="O24" s="73"/>
      <c r="P24" s="73"/>
    </row>
    <row r="25" spans="1:16" ht="12.75" x14ac:dyDescent="0.2">
      <c r="A25" s="78" t="s">
        <v>143</v>
      </c>
      <c r="B25" s="78" t="s">
        <v>143</v>
      </c>
      <c r="C25" s="102" t="str">
        <f>IF('Hide - Unique Dependencies Pivo'!B21=0,"",'Hide - Unique Dependencies Pivo'!B21)</f>
        <v>O365 Cloud-Based Service</v>
      </c>
      <c r="E25" s="88"/>
      <c r="H25" s="99" t="str">
        <f t="array" ref="H25">IF(IFERROR(MATCH(TRUE,EXACT(dVulnAssessment[[#This Row],[Dependency]],$C$7:$C$256),0),0)&gt;0,
"Exact Match",
IF(COUNTIF($C$7:$C$256,dVulnAssessment[[#This Row],[Dependency]])=0,
"Not Found",
"Check Letter Case"))</f>
        <v>Exact Match</v>
      </c>
      <c r="I25" s="101">
        <v>19</v>
      </c>
      <c r="J25" s="86" t="s">
        <v>222</v>
      </c>
      <c r="K25" s="81">
        <v>1</v>
      </c>
      <c r="L25" s="81">
        <v>4</v>
      </c>
      <c r="M25" s="87" t="s">
        <v>142</v>
      </c>
      <c r="N25" s="103" t="str">
        <f>IF(dVulnAssessment[[#This Row],[Dependency]]&lt;&gt;"",IFERROR(INDEX('Hide - DepToSys Pivot'!C$3:C$1000,MATCH(dVulnAssessment[[#This Row],[Dependency]],'Hide - DepToSys Pivot'!B$3:B$1000,0)),"Not Found"),"zz")</f>
        <v>Office 365 (Cloud)</v>
      </c>
      <c r="O25" s="73"/>
      <c r="P25" s="73"/>
    </row>
    <row r="26" spans="1:16" ht="12.75" x14ac:dyDescent="0.2">
      <c r="A26" s="78" t="s">
        <v>143</v>
      </c>
      <c r="B26" s="78" t="s">
        <v>143</v>
      </c>
      <c r="C26" s="102" t="str">
        <f>IF('Hide - Unique Dependencies Pivo'!B22=0,"",'Hide - Unique Dependencies Pivo'!B22)</f>
        <v>Paychex Cloud-Based Service</v>
      </c>
      <c r="E26" s="88"/>
      <c r="H26" s="99" t="str">
        <f t="array" ref="H26">IF(IFERROR(MATCH(TRUE,EXACT(dVulnAssessment[[#This Row],[Dependency]],$C$7:$C$256),0),0)&gt;0,
"Exact Match",
IF(COUNTIF($C$7:$C$256,dVulnAssessment[[#This Row],[Dependency]])=0,
"Not Found",
"Check Letter Case"))</f>
        <v>Exact Match</v>
      </c>
      <c r="I26" s="101">
        <v>20</v>
      </c>
      <c r="J26" s="86" t="s">
        <v>233</v>
      </c>
      <c r="K26" s="81">
        <v>2</v>
      </c>
      <c r="L26" s="81">
        <v>2</v>
      </c>
      <c r="M26" s="87" t="s">
        <v>142</v>
      </c>
      <c r="N26" s="103" t="str">
        <f>IF(dVulnAssessment[[#This Row],[Dependency]]&lt;&gt;"",IFERROR(INDEX('Hide - DepToSys Pivot'!C$3:C$1000,MATCH(dVulnAssessment[[#This Row],[Dependency]],'Hide - DepToSys Pivot'!B$3:B$1000,0)),"Not Found"),"zz")</f>
        <v>Paychex (Cloud)</v>
      </c>
      <c r="O26" s="73"/>
      <c r="P26" s="73"/>
    </row>
    <row r="27" spans="1:16" ht="12.75" x14ac:dyDescent="0.2">
      <c r="A27" s="78" t="s">
        <v>143</v>
      </c>
      <c r="B27" s="78" t="s">
        <v>143</v>
      </c>
      <c r="C27" s="102" t="str">
        <f>IF('Hide - Unique Dependencies Pivo'!B23=0,"",'Hide - Unique Dependencies Pivo'!B23)</f>
        <v>Power and Cooling</v>
      </c>
      <c r="E27" s="88"/>
      <c r="H27" s="99" t="str">
        <f t="array" ref="H27">IF(IFERROR(MATCH(TRUE,EXACT(dVulnAssessment[[#This Row],[Dependency]],$C$7:$C$256),0),0)&gt;0,
"Exact Match",
IF(COUNTIF($C$7:$C$256,dVulnAssessment[[#This Row],[Dependency]])=0,
"Not Found",
"Check Letter Case"))</f>
        <v>Exact Match</v>
      </c>
      <c r="I27" s="101">
        <v>21</v>
      </c>
      <c r="J27" s="86" t="s">
        <v>234</v>
      </c>
      <c r="K27" s="81">
        <v>2</v>
      </c>
      <c r="L27" s="81">
        <v>1</v>
      </c>
      <c r="M27" s="87" t="s">
        <v>140</v>
      </c>
      <c r="N27" s="103" t="str">
        <f>IF(dVulnAssessment[[#This Row],[Dependency]]&lt;&gt;"",IFERROR(INDEX('Hide - DepToSys Pivot'!C$3:C$1000,MATCH(dVulnAssessment[[#This Row],[Dependency]],'Hide - DepToSys Pivot'!B$3:B$1000,0)),"Not Found"),"zz")</f>
        <v>Core Infrastructure</v>
      </c>
      <c r="O27" s="73"/>
      <c r="P27" s="73"/>
    </row>
    <row r="28" spans="1:16" ht="12.75" x14ac:dyDescent="0.2">
      <c r="A28" s="78" t="s">
        <v>143</v>
      </c>
      <c r="B28" s="78" t="s">
        <v>143</v>
      </c>
      <c r="C28" s="102" t="str">
        <f>IF('Hide - Unique Dependencies Pivo'!B24=0,"",'Hide - Unique Dependencies Pivo'!B24)</f>
        <v>PSVAPP-01</v>
      </c>
      <c r="E28" s="88"/>
      <c r="H28" s="99" t="str">
        <f t="array" ref="H28">IF(IFERROR(MATCH(TRUE,EXACT(dVulnAssessment[[#This Row],[Dependency]],$C$7:$C$256),0),0)&gt;0,
"Exact Match",
IF(COUNTIF($C$7:$C$256,dVulnAssessment[[#This Row],[Dependency]])=0,
"Not Found",
"Check Letter Case"))</f>
        <v>Exact Match</v>
      </c>
      <c r="I28" s="101">
        <v>22</v>
      </c>
      <c r="J28" s="86" t="s">
        <v>235</v>
      </c>
      <c r="K28" s="81">
        <v>2</v>
      </c>
      <c r="L28" s="81">
        <v>1</v>
      </c>
      <c r="M28" s="87" t="s">
        <v>140</v>
      </c>
      <c r="N28" s="103" t="str">
        <f>IF(dVulnAssessment[[#This Row],[Dependency]]&lt;&gt;"",IFERROR(INDEX('Hide - DepToSys Pivot'!C$3:C$1000,MATCH(dVulnAssessment[[#This Row],[Dependency]],'Hide - DepToSys Pivot'!B$3:B$1000,0)),"Not Found"),"zz")</f>
        <v>PaperSave</v>
      </c>
      <c r="O28" s="73"/>
      <c r="P28" s="73"/>
    </row>
    <row r="29" spans="1:16" ht="12.75" x14ac:dyDescent="0.2">
      <c r="A29" s="78" t="s">
        <v>143</v>
      </c>
      <c r="B29" s="78" t="s">
        <v>143</v>
      </c>
      <c r="C29" s="102" t="str">
        <f>IF('Hide - Unique Dependencies Pivo'!B25=0,"",'Hide - Unique Dependencies Pivo'!B25)</f>
        <v>PSVDB-01</v>
      </c>
      <c r="H29" s="99" t="str">
        <f t="array" ref="H29">IF(IFERROR(MATCH(TRUE,EXACT(dVulnAssessment[[#This Row],[Dependency]],$C$7:$C$256),0),0)&gt;0,
"Exact Match",
IF(COUNTIF($C$7:$C$256,dVulnAssessment[[#This Row],[Dependency]])=0,
"Not Found",
"Check Letter Case"))</f>
        <v>Exact Match</v>
      </c>
      <c r="I29" s="101">
        <v>23</v>
      </c>
      <c r="J29" s="86" t="s">
        <v>236</v>
      </c>
      <c r="K29" s="81">
        <v>2</v>
      </c>
      <c r="L29" s="81">
        <v>1</v>
      </c>
      <c r="M29" s="87" t="s">
        <v>140</v>
      </c>
      <c r="N29" s="103" t="str">
        <f>IF(dVulnAssessment[[#This Row],[Dependency]]&lt;&gt;"",IFERROR(INDEX('Hide - DepToSys Pivot'!C$3:C$1000,MATCH(dVulnAssessment[[#This Row],[Dependency]],'Hide - DepToSys Pivot'!B$3:B$1000,0)),"Not Found"),"zz")</f>
        <v>PaperSave</v>
      </c>
      <c r="O29" s="73"/>
      <c r="P29" s="73"/>
    </row>
    <row r="30" spans="1:16" ht="12.75" x14ac:dyDescent="0.2">
      <c r="A30" s="78" t="s">
        <v>143</v>
      </c>
      <c r="B30" s="78" t="s">
        <v>143</v>
      </c>
      <c r="C30" s="102" t="str">
        <f>IF('Hide - Unique Dependencies Pivo'!B26=0,"",'Hide - Unique Dependencies Pivo'!B26)</f>
        <v>PSVWEB-01</v>
      </c>
      <c r="H30" s="99" t="str">
        <f t="array" ref="H30">IF(IFERROR(MATCH(TRUE,EXACT(dVulnAssessment[[#This Row],[Dependency]],$C$7:$C$256),0),0)&gt;0,
"Exact Match",
IF(COUNTIF($C$7:$C$256,dVulnAssessment[[#This Row],[Dependency]])=0,
"Not Found",
"Check Letter Case"))</f>
        <v>Exact Match</v>
      </c>
      <c r="I30" s="101">
        <v>24</v>
      </c>
      <c r="J30" s="86" t="s">
        <v>237</v>
      </c>
      <c r="K30" s="81">
        <v>1</v>
      </c>
      <c r="L30" s="81">
        <v>1</v>
      </c>
      <c r="M30" s="87" t="s">
        <v>140</v>
      </c>
      <c r="N30" s="103" t="str">
        <f>IF(dVulnAssessment[[#This Row],[Dependency]]&lt;&gt;"",IFERROR(INDEX('Hide - DepToSys Pivot'!C$3:C$1000,MATCH(dVulnAssessment[[#This Row],[Dependency]],'Hide - DepToSys Pivot'!B$3:B$1000,0)),"Not Found"),"zz")</f>
        <v>PaperSave</v>
      </c>
      <c r="O30" s="73"/>
      <c r="P30" s="73"/>
    </row>
    <row r="31" spans="1:16" ht="12.75" x14ac:dyDescent="0.2">
      <c r="A31" s="78" t="s">
        <v>143</v>
      </c>
      <c r="B31" s="78" t="s">
        <v>143</v>
      </c>
      <c r="C31" s="102" t="str">
        <f>IF('Hide - Unique Dependencies Pivo'!B27=0,"",'Hide - Unique Dependencies Pivo'!B27)</f>
        <v>PURAPP-01</v>
      </c>
      <c r="H31" s="99" t="str">
        <f t="array" ref="H31">IF(IFERROR(MATCH(TRUE,EXACT(dVulnAssessment[[#This Row],[Dependency]],$C$7:$C$256),0),0)&gt;0,
"Exact Match",
IF(COUNTIF($C$7:$C$256,dVulnAssessment[[#This Row],[Dependency]])=0,
"Not Found",
"Check Letter Case"))</f>
        <v>Exact Match</v>
      </c>
      <c r="I31" s="101">
        <v>25</v>
      </c>
      <c r="J31" s="86" t="s">
        <v>117</v>
      </c>
      <c r="K31" s="81">
        <v>2</v>
      </c>
      <c r="L31" s="81">
        <v>1</v>
      </c>
      <c r="M31" s="87" t="s">
        <v>140</v>
      </c>
      <c r="N31" s="103" t="str">
        <f>IF(dVulnAssessment[[#This Row],[Dependency]]&lt;&gt;"",IFERROR(INDEX('Hide - DepToSys Pivot'!C$3:C$1000,MATCH(dVulnAssessment[[#This Row],[Dependency]],'Hide - DepToSys Pivot'!B$3:B$1000,0)),"Not Found"),"zz")</f>
        <v>Purchasing Software</v>
      </c>
      <c r="O31" s="73"/>
      <c r="P31" s="73"/>
    </row>
    <row r="32" spans="1:16" ht="12.75" x14ac:dyDescent="0.2">
      <c r="A32" s="78" t="s">
        <v>143</v>
      </c>
      <c r="B32" s="78" t="s">
        <v>143</v>
      </c>
      <c r="C32" s="102" t="str">
        <f>IF('Hide - Unique Dependencies Pivo'!B28=0,"",'Hide - Unique Dependencies Pivo'!B28)</f>
        <v>PURDB-01</v>
      </c>
      <c r="H32" s="99" t="str">
        <f t="array" ref="H32">IF(IFERROR(MATCH(TRUE,EXACT(dVulnAssessment[[#This Row],[Dependency]],$C$7:$C$256),0),0)&gt;0,
"Exact Match",
IF(COUNTIF($C$7:$C$256,dVulnAssessment[[#This Row],[Dependency]])=0,
"Not Found",
"Check Letter Case"))</f>
        <v>Exact Match</v>
      </c>
      <c r="I32" s="101">
        <v>26</v>
      </c>
      <c r="J32" s="86" t="s">
        <v>118</v>
      </c>
      <c r="K32" s="81">
        <v>1</v>
      </c>
      <c r="L32" s="81">
        <v>1</v>
      </c>
      <c r="M32" s="87" t="s">
        <v>140</v>
      </c>
      <c r="N32" s="103" t="str">
        <f>IF(dVulnAssessment[[#This Row],[Dependency]]&lt;&gt;"",IFERROR(INDEX('Hide - DepToSys Pivot'!C$3:C$1000,MATCH(dVulnAssessment[[#This Row],[Dependency]],'Hide - DepToSys Pivot'!B$3:B$1000,0)),"Not Found"),"zz")</f>
        <v>Purchasing Software</v>
      </c>
      <c r="O32" s="73"/>
      <c r="P32" s="73"/>
    </row>
    <row r="33" spans="1:16" ht="12.75" x14ac:dyDescent="0.2">
      <c r="A33" s="78" t="s">
        <v>143</v>
      </c>
      <c r="B33" s="78" t="s">
        <v>143</v>
      </c>
      <c r="C33" s="102" t="str">
        <f>IF('Hide - Unique Dependencies Pivo'!B29=0,"",'Hide - Unique Dependencies Pivo'!B29)</f>
        <v>PURWEB-01</v>
      </c>
      <c r="H33" s="99" t="str">
        <f t="array" ref="H33">IF(IFERROR(MATCH(TRUE,EXACT(dVulnAssessment[[#This Row],[Dependency]],$C$7:$C$256),0),0)&gt;0,
"Exact Match",
IF(COUNTIF($C$7:$C$256,dVulnAssessment[[#This Row],[Dependency]])=0,
"Not Found",
"Check Letter Case"))</f>
        <v>Exact Match</v>
      </c>
      <c r="I33" s="101">
        <v>27</v>
      </c>
      <c r="J33" s="86" t="s">
        <v>119</v>
      </c>
      <c r="K33" s="81">
        <v>0.5</v>
      </c>
      <c r="L33" s="81">
        <v>1</v>
      </c>
      <c r="M33" s="87" t="s">
        <v>140</v>
      </c>
      <c r="N33" s="103" t="str">
        <f>IF(dVulnAssessment[[#This Row],[Dependency]]&lt;&gt;"",IFERROR(INDEX('Hide - DepToSys Pivot'!C$3:C$1000,MATCH(dVulnAssessment[[#This Row],[Dependency]],'Hide - DepToSys Pivot'!B$3:B$1000,0)),"Not Found"),"zz")</f>
        <v>Purchasing Software</v>
      </c>
      <c r="O33" s="73"/>
      <c r="P33" s="73"/>
    </row>
    <row r="34" spans="1:16" ht="12.75" x14ac:dyDescent="0.2">
      <c r="A34" s="78" t="s">
        <v>143</v>
      </c>
      <c r="B34" s="78" t="s">
        <v>143</v>
      </c>
      <c r="C34" s="102" t="str">
        <f>IF('Hide - Unique Dependencies Pivo'!B30=0,"",'Hide - Unique Dependencies Pivo'!B30)</f>
        <v>SAN-01</v>
      </c>
      <c r="H34" s="99" t="str">
        <f t="array" ref="H34">IF(IFERROR(MATCH(TRUE,EXACT(dVulnAssessment[[#This Row],[Dependency]],$C$7:$C$256),0),0)&gt;0,
"Exact Match",
IF(COUNTIF($C$7:$C$256,dVulnAssessment[[#This Row],[Dependency]])=0,
"Not Found",
"Check Letter Case"))</f>
        <v>Exact Match</v>
      </c>
      <c r="I34" s="101">
        <v>28</v>
      </c>
      <c r="J34" s="86" t="s">
        <v>171</v>
      </c>
      <c r="K34" s="81">
        <v>2</v>
      </c>
      <c r="L34" s="81">
        <v>3</v>
      </c>
      <c r="M34" s="87" t="s">
        <v>140</v>
      </c>
      <c r="N34" s="103" t="str">
        <f>IF(dVulnAssessment[[#This Row],[Dependency]]&lt;&gt;"",IFERROR(INDEX('Hide - DepToSys Pivot'!C$3:C$1000,MATCH(dVulnAssessment[[#This Row],[Dependency]],'Hide - DepToSys Pivot'!B$3:B$1000,0)),"Not Found"),"zz")</f>
        <v>Core Infrastructure</v>
      </c>
      <c r="O34" s="73"/>
      <c r="P34" s="73"/>
    </row>
    <row r="35" spans="1:16" ht="12.75" x14ac:dyDescent="0.2">
      <c r="A35" s="78" t="s">
        <v>143</v>
      </c>
      <c r="B35" s="78" t="s">
        <v>143</v>
      </c>
      <c r="C35" s="102" t="str">
        <f>IF('Hide - Unique Dependencies Pivo'!B31=0,"",'Hide - Unique Dependencies Pivo'!B31)</f>
        <v>SQL-01</v>
      </c>
      <c r="H35" s="99" t="str">
        <f t="array" ref="H35">IF(IFERROR(MATCH(TRUE,EXACT(dVulnAssessment[[#This Row],[Dependency]],$C$7:$C$256),0),0)&gt;0,
"Exact Match",
IF(COUNTIF($C$7:$C$256,dVulnAssessment[[#This Row],[Dependency]])=0,
"Not Found",
"Check Letter Case"))</f>
        <v>Exact Match</v>
      </c>
      <c r="I35" s="101">
        <v>29</v>
      </c>
      <c r="J35" s="86" t="s">
        <v>153</v>
      </c>
      <c r="K35" s="81">
        <v>2</v>
      </c>
      <c r="L35" s="81">
        <v>3</v>
      </c>
      <c r="M35" s="87" t="s">
        <v>140</v>
      </c>
      <c r="N35" s="103" t="str">
        <f>IF(dVulnAssessment[[#This Row],[Dependency]]&lt;&gt;"",IFERROR(INDEX('Hide - DepToSys Pivot'!C$3:C$1000,MATCH(dVulnAssessment[[#This Row],[Dependency]],'Hide - DepToSys Pivot'!B$3:B$1000,0)),"Not Found"),"zz")</f>
        <v>Warehouse Management System (WMS)</v>
      </c>
      <c r="O35" s="73"/>
      <c r="P35" s="73"/>
    </row>
    <row r="36" spans="1:16" ht="12.75" x14ac:dyDescent="0.2">
      <c r="A36" s="78" t="s">
        <v>143</v>
      </c>
      <c r="B36" s="78" t="s">
        <v>143</v>
      </c>
      <c r="C36" s="102" t="str">
        <f>IF('Hide - Unique Dependencies Pivo'!B32=0,"",'Hide - Unique Dependencies Pivo'!B32)</f>
        <v>Virtualization Hosts (x12)</v>
      </c>
      <c r="H36" s="99" t="str">
        <f t="array" ref="H36">IF(IFERROR(MATCH(TRUE,EXACT(dVulnAssessment[[#This Row],[Dependency]],$C$7:$C$256),0),0)&gt;0,
"Exact Match",
IF(COUNTIF($C$7:$C$256,dVulnAssessment[[#This Row],[Dependency]])=0,
"Not Found",
"Check Letter Case"))</f>
        <v>Exact Match</v>
      </c>
      <c r="I36" s="101">
        <v>30</v>
      </c>
      <c r="J36" s="86" t="s">
        <v>238</v>
      </c>
      <c r="K36" s="90">
        <v>1</v>
      </c>
      <c r="L36" s="89">
        <v>1</v>
      </c>
      <c r="M36" s="87" t="s">
        <v>140</v>
      </c>
      <c r="N36" s="103" t="str">
        <f>IF(dVulnAssessment[[#This Row],[Dependency]]&lt;&gt;"",IFERROR(INDEX('Hide - DepToSys Pivot'!C$3:C$1000,MATCH(dVulnAssessment[[#This Row],[Dependency]],'Hide - DepToSys Pivot'!B$3:B$1000,0)),"Not Found"),"zz")</f>
        <v>Core Infrastructure</v>
      </c>
      <c r="O36" s="73"/>
      <c r="P36" s="73"/>
    </row>
    <row r="37" spans="1:16" ht="12.75" x14ac:dyDescent="0.2">
      <c r="A37" s="78" t="s">
        <v>143</v>
      </c>
      <c r="B37" s="78" t="s">
        <v>143</v>
      </c>
      <c r="C37" s="102" t="str">
        <f>IF('Hide - Unique Dependencies Pivo'!B33=0,"",'Hide - Unique Dependencies Pivo'!B33)</f>
        <v>WMS-01</v>
      </c>
      <c r="H37" s="99" t="str">
        <f t="array" ref="H37">IF(IFERROR(MATCH(TRUE,EXACT(dVulnAssessment[[#This Row],[Dependency]],$C$7:$C$256),0),0)&gt;0,
"Exact Match",
IF(COUNTIF($C$7:$C$256,dVulnAssessment[[#This Row],[Dependency]])=0,
"Not Found",
"Check Letter Case"))</f>
        <v>Exact Match</v>
      </c>
      <c r="I37" s="101">
        <v>31</v>
      </c>
      <c r="J37" s="86" t="s">
        <v>120</v>
      </c>
      <c r="K37" s="90">
        <v>2</v>
      </c>
      <c r="L37" s="89">
        <v>2</v>
      </c>
      <c r="M37" s="87" t="s">
        <v>140</v>
      </c>
      <c r="N37" s="103" t="str">
        <f>IF(dVulnAssessment[[#This Row],[Dependency]]&lt;&gt;"",IFERROR(INDEX('Hide - DepToSys Pivot'!C$3:C$1000,MATCH(dVulnAssessment[[#This Row],[Dependency]],'Hide - DepToSys Pivot'!B$3:B$1000,0)),"Not Found"),"zz")</f>
        <v>Warehouse Management System (WMS)</v>
      </c>
      <c r="O37" s="73"/>
      <c r="P37" s="73"/>
    </row>
    <row r="38" spans="1:16" ht="12.75" x14ac:dyDescent="0.2">
      <c r="A38" s="78" t="s">
        <v>143</v>
      </c>
      <c r="B38" s="78" t="s">
        <v>143</v>
      </c>
      <c r="C38" s="102" t="str">
        <f>IF('Hide - Unique Dependencies Pivo'!B34=0,"",'Hide - Unique Dependencies Pivo'!B34)</f>
        <v>WMSSTG-03</v>
      </c>
      <c r="H38" s="99" t="str">
        <f t="array" ref="H38">IF(IFERROR(MATCH(TRUE,EXACT(dVulnAssessment[[#This Row],[Dependency]],$C$7:$C$256),0),0)&gt;0,
"Exact Match",
IF(COUNTIF($C$7:$C$256,dVulnAssessment[[#This Row],[Dependency]])=0,
"Not Found",
"Check Letter Case"))</f>
        <v>Exact Match</v>
      </c>
      <c r="I38" s="101">
        <v>32</v>
      </c>
      <c r="J38" s="91" t="s">
        <v>154</v>
      </c>
      <c r="K38" s="89">
        <v>1</v>
      </c>
      <c r="L38" s="89">
        <v>2</v>
      </c>
      <c r="M38" s="87" t="s">
        <v>140</v>
      </c>
      <c r="N38" s="103" t="str">
        <f>IF(dVulnAssessment[[#This Row],[Dependency]]&lt;&gt;"",IFERROR(INDEX('Hide - DepToSys Pivot'!C$3:C$1000,MATCH(dVulnAssessment[[#This Row],[Dependency]],'Hide - DepToSys Pivot'!B$3:B$1000,0)),"Not Found"),"zz")</f>
        <v>Warehouse Management System (WMS)</v>
      </c>
      <c r="O38" s="73"/>
      <c r="P38" s="73"/>
    </row>
    <row r="39" spans="1:16" ht="12.75" x14ac:dyDescent="0.2">
      <c r="A39" s="78" t="s">
        <v>143</v>
      </c>
      <c r="B39" s="78" t="s">
        <v>143</v>
      </c>
      <c r="C39" s="102" t="str">
        <f>IF('Hide - Unique Dependencies Pivo'!B35=0,"",'Hide - Unique Dependencies Pivo'!B35)</f>
        <v/>
      </c>
      <c r="H39" s="99" t="str">
        <f t="array" ref="H39">IF(IFERROR(MATCH(TRUE,EXACT(dVulnAssessment[[#This Row],[Dependency]],$C$7:$C$256),0),0)&gt;0,
"Exact Match",
IF(COUNTIF($C$7:$C$256,dVulnAssessment[[#This Row],[Dependency]])=0,
"Not Found",
"Check Letter Case"))</f>
        <v>Exact Match</v>
      </c>
      <c r="I39" s="101">
        <v>33</v>
      </c>
      <c r="J39" s="91"/>
      <c r="K39" s="89"/>
      <c r="L39" s="89"/>
      <c r="M39" s="87"/>
      <c r="N39" s="103" t="str">
        <f>IF(dVulnAssessment[[#This Row],[Dependency]]&lt;&gt;"",IFERROR(INDEX('Hide - DepToSys Pivot'!C$3:C$1000,MATCH(dVulnAssessment[[#This Row],[Dependency]],'Hide - DepToSys Pivot'!B$3:B$1000,0)),"Not Found"),"zz")</f>
        <v>zz</v>
      </c>
      <c r="O39" s="73"/>
      <c r="P39" s="73"/>
    </row>
    <row r="40" spans="1:16" ht="12.75" x14ac:dyDescent="0.2">
      <c r="A40" s="78" t="s">
        <v>143</v>
      </c>
      <c r="B40" s="78" t="s">
        <v>143</v>
      </c>
      <c r="C40" s="102" t="str">
        <f>IF('Hide - Unique Dependencies Pivo'!B36=0,"",'Hide - Unique Dependencies Pivo'!B36)</f>
        <v/>
      </c>
      <c r="H40" s="99" t="str">
        <f t="array" ref="H40">IF(IFERROR(MATCH(TRUE,EXACT(dVulnAssessment[[#This Row],[Dependency]],$C$7:$C$256),0),0)&gt;0,
"Exact Match",
IF(COUNTIF($C$7:$C$256,dVulnAssessment[[#This Row],[Dependency]])=0,
"Not Found",
"Check Letter Case"))</f>
        <v>Exact Match</v>
      </c>
      <c r="I40" s="101">
        <v>34</v>
      </c>
      <c r="J40" s="91"/>
      <c r="K40" s="89"/>
      <c r="L40" s="89"/>
      <c r="M40" s="87"/>
      <c r="N40" s="103" t="str">
        <f>IF(dVulnAssessment[[#This Row],[Dependency]]&lt;&gt;"",IFERROR(INDEX('Hide - DepToSys Pivot'!C$3:C$1000,MATCH(dVulnAssessment[[#This Row],[Dependency]],'Hide - DepToSys Pivot'!B$3:B$1000,0)),"Not Found"),"zz")</f>
        <v>zz</v>
      </c>
      <c r="O40" s="73"/>
      <c r="P40" s="73"/>
    </row>
    <row r="41" spans="1:16" ht="12.75" x14ac:dyDescent="0.2">
      <c r="A41" s="78" t="s">
        <v>143</v>
      </c>
      <c r="B41" s="78" t="s">
        <v>143</v>
      </c>
      <c r="C41" s="102" t="str">
        <f>IF('Hide - Unique Dependencies Pivo'!B37=0,"",'Hide - Unique Dependencies Pivo'!B37)</f>
        <v/>
      </c>
      <c r="H41" s="99" t="str">
        <f t="array" ref="H41">IF(IFERROR(MATCH(TRUE,EXACT(dVulnAssessment[[#This Row],[Dependency]],$C$7:$C$256),0),0)&gt;0,
"Exact Match",
IF(COUNTIF($C$7:$C$256,dVulnAssessment[[#This Row],[Dependency]])=0,
"Not Found",
"Check Letter Case"))</f>
        <v>Exact Match</v>
      </c>
      <c r="I41" s="101">
        <v>35</v>
      </c>
      <c r="J41" s="91"/>
      <c r="K41" s="89"/>
      <c r="L41" s="89"/>
      <c r="M41" s="87"/>
      <c r="N41" s="103" t="str">
        <f>IF(dVulnAssessment[[#This Row],[Dependency]]&lt;&gt;"",IFERROR(INDEX('Hide - DepToSys Pivot'!C$3:C$1000,MATCH(dVulnAssessment[[#This Row],[Dependency]],'Hide - DepToSys Pivot'!B$3:B$1000,0)),"Not Found"),"zz")</f>
        <v>zz</v>
      </c>
      <c r="O41" s="73"/>
      <c r="P41" s="73"/>
    </row>
    <row r="42" spans="1:16" ht="12.75" x14ac:dyDescent="0.2">
      <c r="A42" s="78" t="s">
        <v>143</v>
      </c>
      <c r="B42" s="78" t="s">
        <v>143</v>
      </c>
      <c r="C42" s="102" t="str">
        <f>IF('Hide - Unique Dependencies Pivo'!B38=0,"",'Hide - Unique Dependencies Pivo'!B38)</f>
        <v/>
      </c>
      <c r="H42" s="99" t="str">
        <f t="array" ref="H42">IF(IFERROR(MATCH(TRUE,EXACT(dVulnAssessment[[#This Row],[Dependency]],$C$7:$C$256),0),0)&gt;0,
"Exact Match",
IF(COUNTIF($C$7:$C$256,dVulnAssessment[[#This Row],[Dependency]])=0,
"Not Found",
"Check Letter Case"))</f>
        <v>Exact Match</v>
      </c>
      <c r="I42" s="101">
        <v>36</v>
      </c>
      <c r="J42" s="91"/>
      <c r="K42" s="89"/>
      <c r="L42" s="89"/>
      <c r="M42" s="87"/>
      <c r="N42" s="103" t="str">
        <f>IF(dVulnAssessment[[#This Row],[Dependency]]&lt;&gt;"",IFERROR(INDEX('Hide - DepToSys Pivot'!C$3:C$1000,MATCH(dVulnAssessment[[#This Row],[Dependency]],'Hide - DepToSys Pivot'!B$3:B$1000,0)),"Not Found"),"zz")</f>
        <v>zz</v>
      </c>
      <c r="O42" s="73"/>
      <c r="P42" s="73"/>
    </row>
    <row r="43" spans="1:16" ht="12.75" x14ac:dyDescent="0.2">
      <c r="A43" s="78" t="s">
        <v>143</v>
      </c>
      <c r="B43" s="78" t="s">
        <v>143</v>
      </c>
      <c r="C43" s="102" t="str">
        <f>IF('Hide - Unique Dependencies Pivo'!B39=0,"",'Hide - Unique Dependencies Pivo'!B39)</f>
        <v/>
      </c>
      <c r="H43" s="99" t="str">
        <f t="array" ref="H43">IF(IFERROR(MATCH(TRUE,EXACT(dVulnAssessment[[#This Row],[Dependency]],$C$7:$C$256),0),0)&gt;0,
"Exact Match",
IF(COUNTIF($C$7:$C$256,dVulnAssessment[[#This Row],[Dependency]])=0,
"Not Found",
"Check Letter Case"))</f>
        <v>Exact Match</v>
      </c>
      <c r="I43" s="101">
        <v>37</v>
      </c>
      <c r="J43" s="91"/>
      <c r="K43" s="89"/>
      <c r="L43" s="89"/>
      <c r="M43" s="87"/>
      <c r="N43" s="103" t="str">
        <f>IF(dVulnAssessment[[#This Row],[Dependency]]&lt;&gt;"",IFERROR(INDEX('Hide - DepToSys Pivot'!C$3:C$1000,MATCH(dVulnAssessment[[#This Row],[Dependency]],'Hide - DepToSys Pivot'!B$3:B$1000,0)),"Not Found"),"zz")</f>
        <v>zz</v>
      </c>
      <c r="O43" s="73"/>
      <c r="P43" s="73"/>
    </row>
    <row r="44" spans="1:16" ht="12.75" x14ac:dyDescent="0.2">
      <c r="A44" s="78" t="s">
        <v>143</v>
      </c>
      <c r="B44" s="78" t="s">
        <v>143</v>
      </c>
      <c r="C44" s="102" t="str">
        <f>IF('Hide - Unique Dependencies Pivo'!B40=0,"",'Hide - Unique Dependencies Pivo'!B40)</f>
        <v/>
      </c>
      <c r="H44" s="99" t="str">
        <f t="array" ref="H44">IF(IFERROR(MATCH(TRUE,EXACT(dVulnAssessment[[#This Row],[Dependency]],$C$7:$C$256),0),0)&gt;0,
"Exact Match",
IF(COUNTIF($C$7:$C$256,dVulnAssessment[[#This Row],[Dependency]])=0,
"Not Found",
"Check Letter Case"))</f>
        <v>Exact Match</v>
      </c>
      <c r="I44" s="101">
        <v>38</v>
      </c>
      <c r="J44" s="91"/>
      <c r="K44" s="89"/>
      <c r="L44" s="89"/>
      <c r="M44" s="87"/>
      <c r="N44" s="103" t="str">
        <f>IF(dVulnAssessment[[#This Row],[Dependency]]&lt;&gt;"",IFERROR(INDEX('Hide - DepToSys Pivot'!C$3:C$1000,MATCH(dVulnAssessment[[#This Row],[Dependency]],'Hide - DepToSys Pivot'!B$3:B$1000,0)),"Not Found"),"zz")</f>
        <v>zz</v>
      </c>
      <c r="O44" s="73"/>
      <c r="P44" s="73"/>
    </row>
    <row r="45" spans="1:16" ht="12.75" x14ac:dyDescent="0.2">
      <c r="A45" s="78" t="s">
        <v>143</v>
      </c>
      <c r="B45" s="78" t="s">
        <v>143</v>
      </c>
      <c r="C45" s="102" t="str">
        <f>IF('Hide - Unique Dependencies Pivo'!B41=0,"",'Hide - Unique Dependencies Pivo'!B41)</f>
        <v/>
      </c>
      <c r="H45" s="99" t="str">
        <f t="array" ref="H45">IF(IFERROR(MATCH(TRUE,EXACT(dVulnAssessment[[#This Row],[Dependency]],$C$7:$C$256),0),0)&gt;0,
"Exact Match",
IF(COUNTIF($C$7:$C$256,dVulnAssessment[[#This Row],[Dependency]])=0,
"Not Found",
"Check Letter Case"))</f>
        <v>Exact Match</v>
      </c>
      <c r="I45" s="101">
        <v>39</v>
      </c>
      <c r="J45" s="91"/>
      <c r="K45" s="89"/>
      <c r="L45" s="89"/>
      <c r="M45" s="87"/>
      <c r="N45" s="103" t="str">
        <f>IF(dVulnAssessment[[#This Row],[Dependency]]&lt;&gt;"",IFERROR(INDEX('Hide - DepToSys Pivot'!C$3:C$1000,MATCH(dVulnAssessment[[#This Row],[Dependency]],'Hide - DepToSys Pivot'!B$3:B$1000,0)),"Not Found"),"zz")</f>
        <v>zz</v>
      </c>
      <c r="O45" s="73"/>
      <c r="P45" s="73"/>
    </row>
    <row r="46" spans="1:16" ht="12.75" x14ac:dyDescent="0.2">
      <c r="A46" s="78" t="s">
        <v>143</v>
      </c>
      <c r="B46" s="78" t="s">
        <v>143</v>
      </c>
      <c r="C46" s="102" t="str">
        <f>IF('Hide - Unique Dependencies Pivo'!B42=0,"",'Hide - Unique Dependencies Pivo'!B42)</f>
        <v/>
      </c>
      <c r="H46" s="99" t="str">
        <f t="array" ref="H46">IF(IFERROR(MATCH(TRUE,EXACT(dVulnAssessment[[#This Row],[Dependency]],$C$7:$C$256),0),0)&gt;0,
"Exact Match",
IF(COUNTIF($C$7:$C$256,dVulnAssessment[[#This Row],[Dependency]])=0,
"Not Found",
"Check Letter Case"))</f>
        <v>Exact Match</v>
      </c>
      <c r="I46" s="101">
        <v>40</v>
      </c>
      <c r="J46" s="91"/>
      <c r="K46" s="89"/>
      <c r="L46" s="89"/>
      <c r="M46" s="87"/>
      <c r="N46" s="103" t="str">
        <f>IF(dVulnAssessment[[#This Row],[Dependency]]&lt;&gt;"",IFERROR(INDEX('Hide - DepToSys Pivot'!C$3:C$1000,MATCH(dVulnAssessment[[#This Row],[Dependency]],'Hide - DepToSys Pivot'!B$3:B$1000,0)),"Not Found"),"zz")</f>
        <v>zz</v>
      </c>
      <c r="O46" s="73"/>
      <c r="P46" s="73"/>
    </row>
    <row r="47" spans="1:16" ht="12.75" x14ac:dyDescent="0.2">
      <c r="A47" s="78" t="s">
        <v>143</v>
      </c>
      <c r="B47" s="78" t="s">
        <v>143</v>
      </c>
      <c r="C47" s="102" t="str">
        <f>IF('Hide - Unique Dependencies Pivo'!B43=0,"",'Hide - Unique Dependencies Pivo'!B43)</f>
        <v/>
      </c>
      <c r="H47" s="99" t="str">
        <f t="array" ref="H47">IF(IFERROR(MATCH(TRUE,EXACT(dVulnAssessment[[#This Row],[Dependency]],$C$7:$C$256),0),0)&gt;0,
"Exact Match",
IF(COUNTIF($C$7:$C$256,dVulnAssessment[[#This Row],[Dependency]])=0,
"Not Found",
"Check Letter Case"))</f>
        <v>Exact Match</v>
      </c>
      <c r="I47" s="101">
        <v>41</v>
      </c>
      <c r="J47" s="92"/>
      <c r="K47" s="89"/>
      <c r="L47" s="89"/>
      <c r="M47" s="87"/>
      <c r="N47" s="103" t="str">
        <f>IF(dVulnAssessment[[#This Row],[Dependency]]&lt;&gt;"",IFERROR(INDEX('Hide - DepToSys Pivot'!C$3:C$1000,MATCH(dVulnAssessment[[#This Row],[Dependency]],'Hide - DepToSys Pivot'!B$3:B$1000,0)),"Not Found"),"zz")</f>
        <v>zz</v>
      </c>
      <c r="O47" s="73"/>
      <c r="P47" s="73"/>
    </row>
    <row r="48" spans="1:16" ht="12.75" x14ac:dyDescent="0.2">
      <c r="A48" s="78" t="s">
        <v>143</v>
      </c>
      <c r="B48" s="78" t="s">
        <v>143</v>
      </c>
      <c r="C48" s="102" t="str">
        <f>IF('Hide - Unique Dependencies Pivo'!B44=0,"",'Hide - Unique Dependencies Pivo'!B44)</f>
        <v/>
      </c>
      <c r="H48" s="99" t="str">
        <f t="array" ref="H48">IF(IFERROR(MATCH(TRUE,EXACT(dVulnAssessment[[#This Row],[Dependency]],$C$7:$C$256),0),0)&gt;0,
"Exact Match",
IF(COUNTIF($C$7:$C$256,dVulnAssessment[[#This Row],[Dependency]])=0,
"Not Found",
"Check Letter Case"))</f>
        <v>Exact Match</v>
      </c>
      <c r="I48" s="101">
        <v>42</v>
      </c>
      <c r="J48" s="92"/>
      <c r="K48" s="89"/>
      <c r="L48" s="89"/>
      <c r="M48" s="87"/>
      <c r="N48" s="103" t="str">
        <f>IF(dVulnAssessment[[#This Row],[Dependency]]&lt;&gt;"",IFERROR(INDEX('Hide - DepToSys Pivot'!C$3:C$1000,MATCH(dVulnAssessment[[#This Row],[Dependency]],'Hide - DepToSys Pivot'!B$3:B$1000,0)),"Not Found"),"zz")</f>
        <v>zz</v>
      </c>
      <c r="O48" s="73"/>
      <c r="P48" s="73"/>
    </row>
    <row r="49" spans="1:16" ht="12.75" x14ac:dyDescent="0.2">
      <c r="A49" s="78" t="s">
        <v>143</v>
      </c>
      <c r="B49" s="78" t="s">
        <v>143</v>
      </c>
      <c r="C49" s="102" t="str">
        <f>IF('Hide - Unique Dependencies Pivo'!B45=0,"",'Hide - Unique Dependencies Pivo'!B45)</f>
        <v/>
      </c>
      <c r="H49" s="99" t="str">
        <f t="array" ref="H49">IF(IFERROR(MATCH(TRUE,EXACT(dVulnAssessment[[#This Row],[Dependency]],$C$7:$C$256),0),0)&gt;0,
"Exact Match",
IF(COUNTIF($C$7:$C$256,dVulnAssessment[[#This Row],[Dependency]])=0,
"Not Found",
"Check Letter Case"))</f>
        <v>Exact Match</v>
      </c>
      <c r="I49" s="101">
        <v>43</v>
      </c>
      <c r="J49" s="92"/>
      <c r="K49" s="89"/>
      <c r="L49" s="89"/>
      <c r="M49" s="87"/>
      <c r="N49" s="103" t="str">
        <f>IF(dVulnAssessment[[#This Row],[Dependency]]&lt;&gt;"",IFERROR(INDEX('Hide - DepToSys Pivot'!C$3:C$1000,MATCH(dVulnAssessment[[#This Row],[Dependency]],'Hide - DepToSys Pivot'!B$3:B$1000,0)),"Not Found"),"zz")</f>
        <v>zz</v>
      </c>
      <c r="O49" s="73"/>
      <c r="P49" s="73"/>
    </row>
    <row r="50" spans="1:16" ht="12.75" x14ac:dyDescent="0.2">
      <c r="A50" s="78" t="s">
        <v>143</v>
      </c>
      <c r="B50" s="78" t="s">
        <v>143</v>
      </c>
      <c r="C50" s="102" t="str">
        <f>IF('Hide - Unique Dependencies Pivo'!B46=0,"",'Hide - Unique Dependencies Pivo'!B46)</f>
        <v/>
      </c>
      <c r="H50" s="99" t="str">
        <f t="array" ref="H50">IF(IFERROR(MATCH(TRUE,EXACT(dVulnAssessment[[#This Row],[Dependency]],$C$7:$C$256),0),0)&gt;0,
"Exact Match",
IF(COUNTIF($C$7:$C$256,dVulnAssessment[[#This Row],[Dependency]])=0,
"Not Found",
"Check Letter Case"))</f>
        <v>Exact Match</v>
      </c>
      <c r="I50" s="100">
        <v>44</v>
      </c>
      <c r="J50" s="92"/>
      <c r="K50" s="89"/>
      <c r="L50" s="89"/>
      <c r="M50" s="87"/>
      <c r="N50" s="103" t="str">
        <f>IF(dVulnAssessment[[#This Row],[Dependency]]&lt;&gt;"",IFERROR(INDEX('Hide - DepToSys Pivot'!C$3:C$1000,MATCH(dVulnAssessment[[#This Row],[Dependency]],'Hide - DepToSys Pivot'!B$3:B$1000,0)),"Not Found"),"zz")</f>
        <v>zz</v>
      </c>
      <c r="O50" s="73"/>
      <c r="P50" s="73"/>
    </row>
    <row r="51" spans="1:16" ht="12.75" x14ac:dyDescent="0.2">
      <c r="A51" s="78" t="s">
        <v>143</v>
      </c>
      <c r="B51" s="78" t="s">
        <v>143</v>
      </c>
      <c r="C51" s="102" t="str">
        <f>IF('Hide - Unique Dependencies Pivo'!B47=0,"",'Hide - Unique Dependencies Pivo'!B47)</f>
        <v/>
      </c>
      <c r="H51" s="99" t="str">
        <f t="array" ref="H51">IF(IFERROR(MATCH(TRUE,EXACT(dVulnAssessment[[#This Row],[Dependency]],$C$7:$C$256),0),0)&gt;0,
"Exact Match",
IF(COUNTIF($C$7:$C$256,dVulnAssessment[[#This Row],[Dependency]])=0,
"Not Found",
"Check Letter Case"))</f>
        <v>Exact Match</v>
      </c>
      <c r="I51" s="100">
        <v>45</v>
      </c>
      <c r="J51" s="92"/>
      <c r="K51" s="89"/>
      <c r="L51" s="89"/>
      <c r="M51" s="87"/>
      <c r="N51" s="103" t="str">
        <f>IF(dVulnAssessment[[#This Row],[Dependency]]&lt;&gt;"",IFERROR(INDEX('Hide - DepToSys Pivot'!C$3:C$1000,MATCH(dVulnAssessment[[#This Row],[Dependency]],'Hide - DepToSys Pivot'!B$3:B$1000,0)),"Not Found"),"zz")</f>
        <v>zz</v>
      </c>
      <c r="O51" s="73"/>
      <c r="P51" s="73"/>
    </row>
    <row r="52" spans="1:16" ht="12.75" x14ac:dyDescent="0.2">
      <c r="A52" s="78" t="s">
        <v>143</v>
      </c>
      <c r="B52" s="78" t="s">
        <v>143</v>
      </c>
      <c r="C52" s="102" t="str">
        <f>IF('Hide - Unique Dependencies Pivo'!B48=0,"",'Hide - Unique Dependencies Pivo'!B48)</f>
        <v/>
      </c>
      <c r="H52" s="99" t="str">
        <f t="array" ref="H52">IF(IFERROR(MATCH(TRUE,EXACT(dVulnAssessment[[#This Row],[Dependency]],$C$7:$C$256),0),0)&gt;0,
"Exact Match",
IF(COUNTIF($C$7:$C$256,dVulnAssessment[[#This Row],[Dependency]])=0,
"Not Found",
"Check Letter Case"))</f>
        <v>Exact Match</v>
      </c>
      <c r="I52" s="100">
        <v>46</v>
      </c>
      <c r="J52" s="92"/>
      <c r="K52" s="89"/>
      <c r="L52" s="89"/>
      <c r="M52" s="87"/>
      <c r="N52" s="103" t="str">
        <f>IF(dVulnAssessment[[#This Row],[Dependency]]&lt;&gt;"",IFERROR(INDEX('Hide - DepToSys Pivot'!C$3:C$1000,MATCH(dVulnAssessment[[#This Row],[Dependency]],'Hide - DepToSys Pivot'!B$3:B$1000,0)),"Not Found"),"zz")</f>
        <v>zz</v>
      </c>
      <c r="O52" s="73"/>
      <c r="P52" s="73"/>
    </row>
    <row r="53" spans="1:16" ht="12.75" x14ac:dyDescent="0.2">
      <c r="A53" s="78" t="s">
        <v>143</v>
      </c>
      <c r="B53" s="78" t="s">
        <v>143</v>
      </c>
      <c r="C53" s="102" t="str">
        <f>IF('Hide - Unique Dependencies Pivo'!B49=0,"",'Hide - Unique Dependencies Pivo'!B49)</f>
        <v/>
      </c>
      <c r="H53" s="99" t="str">
        <f t="array" ref="H53">IF(IFERROR(MATCH(TRUE,EXACT(dVulnAssessment[[#This Row],[Dependency]],$C$7:$C$256),0),0)&gt;0,
"Exact Match",
IF(COUNTIF($C$7:$C$256,dVulnAssessment[[#This Row],[Dependency]])=0,
"Not Found",
"Check Letter Case"))</f>
        <v>Exact Match</v>
      </c>
      <c r="I53" s="100">
        <v>47</v>
      </c>
      <c r="J53" s="92"/>
      <c r="K53" s="89"/>
      <c r="L53" s="89"/>
      <c r="M53" s="87"/>
      <c r="N53" s="103" t="str">
        <f>IF(dVulnAssessment[[#This Row],[Dependency]]&lt;&gt;"",IFERROR(INDEX('Hide - DepToSys Pivot'!C$3:C$1000,MATCH(dVulnAssessment[[#This Row],[Dependency]],'Hide - DepToSys Pivot'!B$3:B$1000,0)),"Not Found"),"zz")</f>
        <v>zz</v>
      </c>
      <c r="O53" s="73"/>
      <c r="P53" s="73"/>
    </row>
    <row r="54" spans="1:16" ht="12.75" x14ac:dyDescent="0.2">
      <c r="A54" s="78" t="s">
        <v>143</v>
      </c>
      <c r="B54" s="78" t="s">
        <v>143</v>
      </c>
      <c r="C54" s="102" t="str">
        <f>IF('Hide - Unique Dependencies Pivo'!B50=0,"",'Hide - Unique Dependencies Pivo'!B50)</f>
        <v/>
      </c>
      <c r="H54" s="99" t="str">
        <f t="array" ref="H54">IF(IFERROR(MATCH(TRUE,EXACT(dVulnAssessment[[#This Row],[Dependency]],$C$7:$C$256),0),0)&gt;0,
"Exact Match",
IF(COUNTIF($C$7:$C$256,dVulnAssessment[[#This Row],[Dependency]])=0,
"Not Found",
"Check Letter Case"))</f>
        <v>Exact Match</v>
      </c>
      <c r="I54" s="100">
        <v>48</v>
      </c>
      <c r="J54" s="92"/>
      <c r="K54" s="89"/>
      <c r="L54" s="89"/>
      <c r="M54" s="87"/>
      <c r="N54" s="103" t="str">
        <f>IF(dVulnAssessment[[#This Row],[Dependency]]&lt;&gt;"",IFERROR(INDEX('Hide - DepToSys Pivot'!C$3:C$1000,MATCH(dVulnAssessment[[#This Row],[Dependency]],'Hide - DepToSys Pivot'!B$3:B$1000,0)),"Not Found"),"zz")</f>
        <v>zz</v>
      </c>
      <c r="O54" s="73"/>
      <c r="P54" s="73"/>
    </row>
    <row r="55" spans="1:16" ht="12.75" x14ac:dyDescent="0.2">
      <c r="A55" s="78" t="s">
        <v>143</v>
      </c>
      <c r="B55" s="78" t="s">
        <v>143</v>
      </c>
      <c r="C55" s="102" t="str">
        <f>IF('Hide - Unique Dependencies Pivo'!B51=0,"",'Hide - Unique Dependencies Pivo'!B51)</f>
        <v/>
      </c>
      <c r="H55" s="99" t="str">
        <f t="array" ref="H55">IF(IFERROR(MATCH(TRUE,EXACT(dVulnAssessment[[#This Row],[Dependency]],$C$7:$C$256),0),0)&gt;0,
"Exact Match",
IF(COUNTIF($C$7:$C$256,dVulnAssessment[[#This Row],[Dependency]])=0,
"Not Found",
"Check Letter Case"))</f>
        <v>Exact Match</v>
      </c>
      <c r="I55" s="100">
        <v>49</v>
      </c>
      <c r="J55" s="92"/>
      <c r="K55" s="89"/>
      <c r="L55" s="89"/>
      <c r="M55" s="87"/>
      <c r="N55" s="103" t="str">
        <f>IF(dVulnAssessment[[#This Row],[Dependency]]&lt;&gt;"",IFERROR(INDEX('Hide - DepToSys Pivot'!C$3:C$1000,MATCH(dVulnAssessment[[#This Row],[Dependency]],'Hide - DepToSys Pivot'!B$3:B$1000,0)),"Not Found"),"zz")</f>
        <v>zz</v>
      </c>
      <c r="O55" s="73"/>
      <c r="P55" s="73"/>
    </row>
    <row r="56" spans="1:16" ht="12.75" x14ac:dyDescent="0.2">
      <c r="A56" s="78" t="s">
        <v>143</v>
      </c>
      <c r="B56" s="78" t="s">
        <v>143</v>
      </c>
      <c r="C56" s="102" t="str">
        <f>IF('Hide - Unique Dependencies Pivo'!B52=0,"",'Hide - Unique Dependencies Pivo'!B52)</f>
        <v/>
      </c>
      <c r="H56" s="99" t="str">
        <f t="array" ref="H56">IF(IFERROR(MATCH(TRUE,EXACT(dVulnAssessment[[#This Row],[Dependency]],$C$7:$C$256),0),0)&gt;0,
"Exact Match",
IF(COUNTIF($C$7:$C$256,dVulnAssessment[[#This Row],[Dependency]])=0,
"Not Found",
"Check Letter Case"))</f>
        <v>Exact Match</v>
      </c>
      <c r="I56" s="100">
        <v>50</v>
      </c>
      <c r="J56" s="92"/>
      <c r="K56" s="89"/>
      <c r="L56" s="89"/>
      <c r="M56" s="87"/>
      <c r="N56" s="103" t="str">
        <f>IF(dVulnAssessment[[#This Row],[Dependency]]&lt;&gt;"",IFERROR(INDEX('Hide - DepToSys Pivot'!C$3:C$1000,MATCH(dVulnAssessment[[#This Row],[Dependency]],'Hide - DepToSys Pivot'!B$3:B$1000,0)),"Not Found"),"zz")</f>
        <v>zz</v>
      </c>
      <c r="O56" s="73"/>
      <c r="P56" s="73"/>
    </row>
    <row r="57" spans="1:16" ht="12.75" x14ac:dyDescent="0.2">
      <c r="A57" s="78" t="s">
        <v>143</v>
      </c>
      <c r="B57" s="78" t="s">
        <v>143</v>
      </c>
      <c r="C57" s="102" t="str">
        <f>IF('Hide - Unique Dependencies Pivo'!B53=0,"",'Hide - Unique Dependencies Pivo'!B53)</f>
        <v/>
      </c>
      <c r="H57" s="99" t="str">
        <f t="array" ref="H57">IF(IFERROR(MATCH(TRUE,EXACT(dVulnAssessment[[#This Row],[Dependency]],$C$7:$C$256),0),0)&gt;0,
"Exact Match",
IF(COUNTIF($C$7:$C$256,dVulnAssessment[[#This Row],[Dependency]])=0,
"Not Found",
"Check Letter Case"))</f>
        <v>Exact Match</v>
      </c>
      <c r="I57" s="100">
        <v>51</v>
      </c>
      <c r="J57" s="93"/>
      <c r="K57" s="89"/>
      <c r="L57" s="89"/>
      <c r="M57" s="87"/>
      <c r="N57" s="103" t="str">
        <f>IF(dVulnAssessment[[#This Row],[Dependency]]&lt;&gt;"",IFERROR(INDEX('Hide - DepToSys Pivot'!C$3:C$1000,MATCH(dVulnAssessment[[#This Row],[Dependency]],'Hide - DepToSys Pivot'!B$3:B$1000,0)),"Not Found"),"zz")</f>
        <v>zz</v>
      </c>
      <c r="O57" s="73"/>
      <c r="P57" s="73"/>
    </row>
    <row r="58" spans="1:16" ht="12.75" x14ac:dyDescent="0.2">
      <c r="A58" s="78" t="s">
        <v>143</v>
      </c>
      <c r="B58" s="78" t="s">
        <v>143</v>
      </c>
      <c r="C58" s="102" t="str">
        <f>IF('Hide - Unique Dependencies Pivo'!B54=0,"",'Hide - Unique Dependencies Pivo'!B54)</f>
        <v/>
      </c>
      <c r="H58" s="99" t="str">
        <f t="array" ref="H58">IF(IFERROR(MATCH(TRUE,EXACT(dVulnAssessment[[#This Row],[Dependency]],$C$7:$C$256),0),0)&gt;0,
"Exact Match",
IF(COUNTIF($C$7:$C$256,dVulnAssessment[[#This Row],[Dependency]])=0,
"Not Found",
"Check Letter Case"))</f>
        <v>Exact Match</v>
      </c>
      <c r="I58" s="100">
        <v>52</v>
      </c>
      <c r="J58" s="93"/>
      <c r="K58" s="89"/>
      <c r="L58" s="89"/>
      <c r="M58" s="87"/>
      <c r="N58" s="103" t="str">
        <f>IF(dVulnAssessment[[#This Row],[Dependency]]&lt;&gt;"",IFERROR(INDEX('Hide - DepToSys Pivot'!C$3:C$1000,MATCH(dVulnAssessment[[#This Row],[Dependency]],'Hide - DepToSys Pivot'!B$3:B$1000,0)),"Not Found"),"zz")</f>
        <v>zz</v>
      </c>
      <c r="O58" s="73"/>
      <c r="P58" s="73"/>
    </row>
    <row r="59" spans="1:16" ht="12.75" x14ac:dyDescent="0.2">
      <c r="A59" s="78" t="s">
        <v>143</v>
      </c>
      <c r="B59" s="78" t="s">
        <v>143</v>
      </c>
      <c r="C59" s="102" t="str">
        <f>IF('Hide - Unique Dependencies Pivo'!B55=0,"",'Hide - Unique Dependencies Pivo'!B55)</f>
        <v/>
      </c>
      <c r="H59" s="99" t="str">
        <f t="array" ref="H59">IF(IFERROR(MATCH(TRUE,EXACT(dVulnAssessment[[#This Row],[Dependency]],$C$7:$C$256),0),0)&gt;0,
"Exact Match",
IF(COUNTIF($C$7:$C$256,dVulnAssessment[[#This Row],[Dependency]])=0,
"Not Found",
"Check Letter Case"))</f>
        <v>Exact Match</v>
      </c>
      <c r="I59" s="100">
        <v>53</v>
      </c>
      <c r="J59" s="93"/>
      <c r="K59" s="89"/>
      <c r="L59" s="89"/>
      <c r="M59" s="87"/>
      <c r="N59" s="103" t="str">
        <f>IF(dVulnAssessment[[#This Row],[Dependency]]&lt;&gt;"",IFERROR(INDEX('Hide - DepToSys Pivot'!C$3:C$1000,MATCH(dVulnAssessment[[#This Row],[Dependency]],'Hide - DepToSys Pivot'!B$3:B$1000,0)),"Not Found"),"zz")</f>
        <v>zz</v>
      </c>
      <c r="O59" s="73"/>
      <c r="P59" s="73"/>
    </row>
    <row r="60" spans="1:16" ht="12.75" x14ac:dyDescent="0.2">
      <c r="A60" s="78" t="s">
        <v>143</v>
      </c>
      <c r="B60" s="78" t="s">
        <v>143</v>
      </c>
      <c r="C60" s="102" t="str">
        <f>IF('Hide - Unique Dependencies Pivo'!B56=0,"",'Hide - Unique Dependencies Pivo'!B56)</f>
        <v/>
      </c>
      <c r="H60" s="99" t="str">
        <f t="array" ref="H60">IF(IFERROR(MATCH(TRUE,EXACT(dVulnAssessment[[#This Row],[Dependency]],$C$7:$C$256),0),0)&gt;0,
"Exact Match",
IF(COUNTIF($C$7:$C$256,dVulnAssessment[[#This Row],[Dependency]])=0,
"Not Found",
"Check Letter Case"))</f>
        <v>Exact Match</v>
      </c>
      <c r="I60" s="100">
        <v>54</v>
      </c>
      <c r="J60" s="93"/>
      <c r="K60" s="89"/>
      <c r="L60" s="89"/>
      <c r="M60" s="87"/>
      <c r="N60" s="103" t="str">
        <f>IF(dVulnAssessment[[#This Row],[Dependency]]&lt;&gt;"",IFERROR(INDEX('Hide - DepToSys Pivot'!C$3:C$1000,MATCH(dVulnAssessment[[#This Row],[Dependency]],'Hide - DepToSys Pivot'!B$3:B$1000,0)),"Not Found"),"zz")</f>
        <v>zz</v>
      </c>
      <c r="O60" s="73"/>
      <c r="P60" s="73"/>
    </row>
    <row r="61" spans="1:16" ht="12.75" x14ac:dyDescent="0.2">
      <c r="A61" s="78" t="s">
        <v>143</v>
      </c>
      <c r="B61" s="78" t="s">
        <v>143</v>
      </c>
      <c r="C61" s="102" t="str">
        <f>IF('Hide - Unique Dependencies Pivo'!B57=0,"",'Hide - Unique Dependencies Pivo'!B57)</f>
        <v/>
      </c>
      <c r="H61" s="99" t="str">
        <f t="array" ref="H61">IF(IFERROR(MATCH(TRUE,EXACT(dVulnAssessment[[#This Row],[Dependency]],$C$7:$C$256),0),0)&gt;0,
"Exact Match",
IF(COUNTIF($C$7:$C$256,dVulnAssessment[[#This Row],[Dependency]])=0,
"Not Found",
"Check Letter Case"))</f>
        <v>Exact Match</v>
      </c>
      <c r="I61" s="100">
        <v>55</v>
      </c>
      <c r="J61" s="86"/>
      <c r="K61" s="89"/>
      <c r="L61" s="89"/>
      <c r="M61" s="87"/>
      <c r="N61" s="103" t="str">
        <f>IF(dVulnAssessment[[#This Row],[Dependency]]&lt;&gt;"",IFERROR(INDEX('Hide - DepToSys Pivot'!C$3:C$1000,MATCH(dVulnAssessment[[#This Row],[Dependency]],'Hide - DepToSys Pivot'!B$3:B$1000,0)),"Not Found"),"zz")</f>
        <v>zz</v>
      </c>
      <c r="O61" s="73"/>
      <c r="P61" s="73"/>
    </row>
    <row r="62" spans="1:16" ht="12.75" x14ac:dyDescent="0.2">
      <c r="A62" s="78" t="s">
        <v>143</v>
      </c>
      <c r="B62" s="78" t="s">
        <v>143</v>
      </c>
      <c r="C62" s="102" t="str">
        <f>IF('Hide - Unique Dependencies Pivo'!B58=0,"",'Hide - Unique Dependencies Pivo'!B58)</f>
        <v/>
      </c>
      <c r="H62" s="99" t="str">
        <f t="array" ref="H62">IF(IFERROR(MATCH(TRUE,EXACT(dVulnAssessment[[#This Row],[Dependency]],$C$7:$C$256),0),0)&gt;0,
"Exact Match",
IF(COUNTIF($C$7:$C$256,dVulnAssessment[[#This Row],[Dependency]])=0,
"Not Found",
"Check Letter Case"))</f>
        <v>Exact Match</v>
      </c>
      <c r="I62" s="100">
        <v>56</v>
      </c>
      <c r="J62" s="86"/>
      <c r="K62" s="89"/>
      <c r="L62" s="89"/>
      <c r="M62" s="87"/>
      <c r="N62" s="103" t="str">
        <f>IF(dVulnAssessment[[#This Row],[Dependency]]&lt;&gt;"",IFERROR(INDEX('Hide - DepToSys Pivot'!C$3:C$1000,MATCH(dVulnAssessment[[#This Row],[Dependency]],'Hide - DepToSys Pivot'!B$3:B$1000,0)),"Not Found"),"zz")</f>
        <v>zz</v>
      </c>
      <c r="O62" s="73"/>
      <c r="P62" s="73"/>
    </row>
    <row r="63" spans="1:16" ht="12.75" x14ac:dyDescent="0.2">
      <c r="A63" s="78" t="s">
        <v>143</v>
      </c>
      <c r="B63" s="78" t="s">
        <v>143</v>
      </c>
      <c r="C63" s="102" t="str">
        <f>IF('Hide - Unique Dependencies Pivo'!B59=0,"",'Hide - Unique Dependencies Pivo'!B59)</f>
        <v/>
      </c>
      <c r="H63" s="99" t="str">
        <f t="array" ref="H63">IF(IFERROR(MATCH(TRUE,EXACT(dVulnAssessment[[#This Row],[Dependency]],$C$7:$C$256),0),0)&gt;0,
"Exact Match",
IF(COUNTIF($C$7:$C$256,dVulnAssessment[[#This Row],[Dependency]])=0,
"Not Found",
"Check Letter Case"))</f>
        <v>Exact Match</v>
      </c>
      <c r="I63" s="100">
        <v>57</v>
      </c>
      <c r="J63" s="86"/>
      <c r="K63" s="89"/>
      <c r="L63" s="89"/>
      <c r="M63" s="87"/>
      <c r="N63" s="103" t="str">
        <f>IF(dVulnAssessment[[#This Row],[Dependency]]&lt;&gt;"",IFERROR(INDEX('Hide - DepToSys Pivot'!C$3:C$1000,MATCH(dVulnAssessment[[#This Row],[Dependency]],'Hide - DepToSys Pivot'!B$3:B$1000,0)),"Not Found"),"zz")</f>
        <v>zz</v>
      </c>
      <c r="O63" s="73"/>
      <c r="P63" s="73"/>
    </row>
    <row r="64" spans="1:16" ht="12.75" x14ac:dyDescent="0.2">
      <c r="A64" s="78" t="s">
        <v>143</v>
      </c>
      <c r="B64" s="78" t="s">
        <v>143</v>
      </c>
      <c r="C64" s="102" t="str">
        <f>IF('Hide - Unique Dependencies Pivo'!B60=0,"",'Hide - Unique Dependencies Pivo'!B60)</f>
        <v/>
      </c>
      <c r="H64" s="99" t="str">
        <f t="array" ref="H64">IF(IFERROR(MATCH(TRUE,EXACT(dVulnAssessment[[#This Row],[Dependency]],$C$7:$C$256),0),0)&gt;0,
"Exact Match",
IF(COUNTIF($C$7:$C$256,dVulnAssessment[[#This Row],[Dependency]])=0,
"Not Found",
"Check Letter Case"))</f>
        <v>Exact Match</v>
      </c>
      <c r="I64" s="100">
        <v>58</v>
      </c>
      <c r="J64" s="86"/>
      <c r="K64" s="89"/>
      <c r="L64" s="89"/>
      <c r="M64" s="87"/>
      <c r="N64" s="103" t="str">
        <f>IF(dVulnAssessment[[#This Row],[Dependency]]&lt;&gt;"",IFERROR(INDEX('Hide - DepToSys Pivot'!C$3:C$1000,MATCH(dVulnAssessment[[#This Row],[Dependency]],'Hide - DepToSys Pivot'!B$3:B$1000,0)),"Not Found"),"zz")</f>
        <v>zz</v>
      </c>
      <c r="O64" s="73"/>
      <c r="P64" s="73"/>
    </row>
    <row r="65" spans="1:16" ht="12.75" x14ac:dyDescent="0.2">
      <c r="A65" s="78" t="s">
        <v>143</v>
      </c>
      <c r="B65" s="78" t="s">
        <v>143</v>
      </c>
      <c r="C65" s="102" t="str">
        <f>IF('Hide - Unique Dependencies Pivo'!B61=0,"",'Hide - Unique Dependencies Pivo'!B61)</f>
        <v/>
      </c>
      <c r="H65" s="99" t="str">
        <f t="array" ref="H65">IF(IFERROR(MATCH(TRUE,EXACT(dVulnAssessment[[#This Row],[Dependency]],$C$7:$C$256),0),0)&gt;0,
"Exact Match",
IF(COUNTIF($C$7:$C$256,dVulnAssessment[[#This Row],[Dependency]])=0,
"Not Found",
"Check Letter Case"))</f>
        <v>Exact Match</v>
      </c>
      <c r="I65" s="100">
        <v>59</v>
      </c>
      <c r="J65" s="86"/>
      <c r="K65" s="89"/>
      <c r="L65" s="89"/>
      <c r="M65" s="87"/>
      <c r="N65" s="103" t="str">
        <f>IF(dVulnAssessment[[#This Row],[Dependency]]&lt;&gt;"",IFERROR(INDEX('Hide - DepToSys Pivot'!C$3:C$1000,MATCH(dVulnAssessment[[#This Row],[Dependency]],'Hide - DepToSys Pivot'!B$3:B$1000,0)),"Not Found"),"zz")</f>
        <v>zz</v>
      </c>
      <c r="O65" s="73"/>
      <c r="P65" s="73"/>
    </row>
    <row r="66" spans="1:16" ht="12.75" x14ac:dyDescent="0.2">
      <c r="A66" s="78" t="s">
        <v>143</v>
      </c>
      <c r="B66" s="78" t="s">
        <v>143</v>
      </c>
      <c r="C66" s="102" t="str">
        <f>IF('Hide - Unique Dependencies Pivo'!B62=0,"",'Hide - Unique Dependencies Pivo'!B62)</f>
        <v/>
      </c>
      <c r="H66" s="99" t="str">
        <f t="array" ref="H66">IF(IFERROR(MATCH(TRUE,EXACT(dVulnAssessment[[#This Row],[Dependency]],$C$7:$C$256),0),0)&gt;0,
"Exact Match",
IF(COUNTIF($C$7:$C$256,dVulnAssessment[[#This Row],[Dependency]])=0,
"Not Found",
"Check Letter Case"))</f>
        <v>Exact Match</v>
      </c>
      <c r="I66" s="100">
        <v>60</v>
      </c>
      <c r="J66" s="86"/>
      <c r="K66" s="89"/>
      <c r="L66" s="89"/>
      <c r="M66" s="87"/>
      <c r="N66" s="103" t="str">
        <f>IF(dVulnAssessment[[#This Row],[Dependency]]&lt;&gt;"",IFERROR(INDEX('Hide - DepToSys Pivot'!C$3:C$1000,MATCH(dVulnAssessment[[#This Row],[Dependency]],'Hide - DepToSys Pivot'!B$3:B$1000,0)),"Not Found"),"zz")</f>
        <v>zz</v>
      </c>
      <c r="O66" s="73"/>
      <c r="P66" s="73"/>
    </row>
    <row r="67" spans="1:16" ht="12.75" x14ac:dyDescent="0.2">
      <c r="A67" s="78" t="s">
        <v>143</v>
      </c>
      <c r="B67" s="78" t="s">
        <v>143</v>
      </c>
      <c r="C67" s="102" t="str">
        <f>IF('Hide - Unique Dependencies Pivo'!B63=0,"",'Hide - Unique Dependencies Pivo'!B63)</f>
        <v/>
      </c>
      <c r="H67" s="99" t="str">
        <f t="array" ref="H67">IF(IFERROR(MATCH(TRUE,EXACT(dVulnAssessment[[#This Row],[Dependency]],$C$7:$C$256),0),0)&gt;0,
"Exact Match",
IF(COUNTIF($C$7:$C$256,dVulnAssessment[[#This Row],[Dependency]])=0,
"Not Found",
"Check Letter Case"))</f>
        <v>Exact Match</v>
      </c>
      <c r="I67" s="100">
        <v>61</v>
      </c>
      <c r="J67" s="86"/>
      <c r="K67" s="89"/>
      <c r="L67" s="89"/>
      <c r="M67" s="87"/>
      <c r="N67" s="103" t="str">
        <f>IF(dVulnAssessment[[#This Row],[Dependency]]&lt;&gt;"",IFERROR(INDEX('Hide - DepToSys Pivot'!C$3:C$1000,MATCH(dVulnAssessment[[#This Row],[Dependency]],'Hide - DepToSys Pivot'!B$3:B$1000,0)),"Not Found"),"zz")</f>
        <v>zz</v>
      </c>
      <c r="O67" s="73"/>
      <c r="P67" s="73"/>
    </row>
    <row r="68" spans="1:16" ht="12.75" x14ac:dyDescent="0.2">
      <c r="A68" s="78" t="s">
        <v>143</v>
      </c>
      <c r="B68" s="78" t="s">
        <v>143</v>
      </c>
      <c r="C68" s="102" t="str">
        <f>IF('Hide - Unique Dependencies Pivo'!B64=0,"",'Hide - Unique Dependencies Pivo'!B64)</f>
        <v/>
      </c>
      <c r="H68" s="99" t="str">
        <f t="array" ref="H68">IF(IFERROR(MATCH(TRUE,EXACT(dVulnAssessment[[#This Row],[Dependency]],$C$7:$C$256),0),0)&gt;0,
"Exact Match",
IF(COUNTIF($C$7:$C$256,dVulnAssessment[[#This Row],[Dependency]])=0,
"Not Found",
"Check Letter Case"))</f>
        <v>Exact Match</v>
      </c>
      <c r="I68" s="100">
        <v>62</v>
      </c>
      <c r="J68" s="86"/>
      <c r="K68" s="89"/>
      <c r="L68" s="89"/>
      <c r="M68" s="87"/>
      <c r="N68" s="103" t="str">
        <f>IF(dVulnAssessment[[#This Row],[Dependency]]&lt;&gt;"",IFERROR(INDEX('Hide - DepToSys Pivot'!C$3:C$1000,MATCH(dVulnAssessment[[#This Row],[Dependency]],'Hide - DepToSys Pivot'!B$3:B$1000,0)),"Not Found"),"zz")</f>
        <v>zz</v>
      </c>
      <c r="O68" s="73"/>
      <c r="P68" s="73"/>
    </row>
    <row r="69" spans="1:16" ht="12.75" x14ac:dyDescent="0.2">
      <c r="A69" s="78" t="s">
        <v>143</v>
      </c>
      <c r="B69" s="78" t="s">
        <v>143</v>
      </c>
      <c r="C69" s="102" t="str">
        <f>IF('Hide - Unique Dependencies Pivo'!B65=0,"",'Hide - Unique Dependencies Pivo'!B65)</f>
        <v/>
      </c>
      <c r="H69" s="99" t="str">
        <f t="array" ref="H69">IF(IFERROR(MATCH(TRUE,EXACT(dVulnAssessment[[#This Row],[Dependency]],$C$7:$C$256),0),0)&gt;0,
"Exact Match",
IF(COUNTIF($C$7:$C$256,dVulnAssessment[[#This Row],[Dependency]])=0,
"Not Found",
"Check Letter Case"))</f>
        <v>Exact Match</v>
      </c>
      <c r="I69" s="100">
        <v>63</v>
      </c>
      <c r="J69" s="86"/>
      <c r="K69" s="90"/>
      <c r="L69" s="89"/>
      <c r="M69" s="87"/>
      <c r="N69" s="103" t="str">
        <f>IF(dVulnAssessment[[#This Row],[Dependency]]&lt;&gt;"",IFERROR(INDEX('Hide - DepToSys Pivot'!C$3:C$1000,MATCH(dVulnAssessment[[#This Row],[Dependency]],'Hide - DepToSys Pivot'!B$3:B$1000,0)),"Not Found"),"zz")</f>
        <v>zz</v>
      </c>
      <c r="O69" s="73"/>
      <c r="P69" s="73"/>
    </row>
    <row r="70" spans="1:16" ht="12.75" x14ac:dyDescent="0.2">
      <c r="A70" s="78" t="s">
        <v>143</v>
      </c>
      <c r="B70" s="78" t="s">
        <v>143</v>
      </c>
      <c r="C70" s="102" t="str">
        <f>IF('Hide - Unique Dependencies Pivo'!B66=0,"",'Hide - Unique Dependencies Pivo'!B66)</f>
        <v/>
      </c>
      <c r="H70" s="99" t="str">
        <f t="array" ref="H70">IF(IFERROR(MATCH(TRUE,EXACT(dVulnAssessment[[#This Row],[Dependency]],$C$7:$C$256),0),0)&gt;0,
"Exact Match",
IF(COUNTIF($C$7:$C$256,dVulnAssessment[[#This Row],[Dependency]])=0,
"Not Found",
"Check Letter Case"))</f>
        <v>Exact Match</v>
      </c>
      <c r="I70" s="100">
        <v>64</v>
      </c>
      <c r="J70" s="86"/>
      <c r="K70" s="90"/>
      <c r="L70" s="89"/>
      <c r="M70" s="87"/>
      <c r="N70" s="103" t="str">
        <f>IF(dVulnAssessment[[#This Row],[Dependency]]&lt;&gt;"",IFERROR(INDEX('Hide - DepToSys Pivot'!C$3:C$1000,MATCH(dVulnAssessment[[#This Row],[Dependency]],'Hide - DepToSys Pivot'!B$3:B$1000,0)),"Not Found"),"zz")</f>
        <v>zz</v>
      </c>
      <c r="O70" s="73"/>
      <c r="P70" s="73"/>
    </row>
    <row r="71" spans="1:16" ht="12.75" x14ac:dyDescent="0.2">
      <c r="A71" s="78" t="s">
        <v>143</v>
      </c>
      <c r="B71" s="78" t="s">
        <v>143</v>
      </c>
      <c r="C71" s="102" t="str">
        <f>IF('Hide - Unique Dependencies Pivo'!B67=0,"",'Hide - Unique Dependencies Pivo'!B67)</f>
        <v/>
      </c>
      <c r="H71" s="99" t="str">
        <f t="array" ref="H71">IF(IFERROR(MATCH(TRUE,EXACT(dVulnAssessment[[#This Row],[Dependency]],$C$7:$C$256),0),0)&gt;0,
"Exact Match",
IF(COUNTIF($C$7:$C$256,dVulnAssessment[[#This Row],[Dependency]])=0,
"Not Found",
"Check Letter Case"))</f>
        <v>Exact Match</v>
      </c>
      <c r="I71" s="100">
        <v>65</v>
      </c>
      <c r="J71" s="86"/>
      <c r="K71" s="90"/>
      <c r="L71" s="89"/>
      <c r="M71" s="87"/>
      <c r="N71" s="103" t="str">
        <f>IF(dVulnAssessment[[#This Row],[Dependency]]&lt;&gt;"",IFERROR(INDEX('Hide - DepToSys Pivot'!C$3:C$1000,MATCH(dVulnAssessment[[#This Row],[Dependency]],'Hide - DepToSys Pivot'!B$3:B$1000,0)),"Not Found"),"zz")</f>
        <v>zz</v>
      </c>
      <c r="O71" s="73"/>
      <c r="P71" s="73"/>
    </row>
    <row r="72" spans="1:16" ht="12.75" x14ac:dyDescent="0.2">
      <c r="A72" s="78" t="s">
        <v>143</v>
      </c>
      <c r="B72" s="78" t="s">
        <v>143</v>
      </c>
      <c r="C72" s="102" t="str">
        <f>IF('Hide - Unique Dependencies Pivo'!B68=0,"",'Hide - Unique Dependencies Pivo'!B68)</f>
        <v/>
      </c>
      <c r="H72" s="99" t="str">
        <f t="array" ref="H72">IF(IFERROR(MATCH(TRUE,EXACT(dVulnAssessment[[#This Row],[Dependency]],$C$7:$C$256),0),0)&gt;0,
"Exact Match",
IF(COUNTIF($C$7:$C$256,dVulnAssessment[[#This Row],[Dependency]])=0,
"Not Found",
"Check Letter Case"))</f>
        <v>Exact Match</v>
      </c>
      <c r="I72" s="100">
        <v>66</v>
      </c>
      <c r="J72" s="86"/>
      <c r="K72" s="90"/>
      <c r="L72" s="89"/>
      <c r="M72" s="87"/>
      <c r="N72" s="103" t="str">
        <f>IF(dVulnAssessment[[#This Row],[Dependency]]&lt;&gt;"",IFERROR(INDEX('Hide - DepToSys Pivot'!C$3:C$1000,MATCH(dVulnAssessment[[#This Row],[Dependency]],'Hide - DepToSys Pivot'!B$3:B$1000,0)),"Not Found"),"zz")</f>
        <v>zz</v>
      </c>
      <c r="O72" s="73"/>
      <c r="P72" s="73"/>
    </row>
    <row r="73" spans="1:16" ht="12.75" x14ac:dyDescent="0.2">
      <c r="A73" s="78" t="s">
        <v>143</v>
      </c>
      <c r="B73" s="78" t="s">
        <v>143</v>
      </c>
      <c r="C73" s="102" t="str">
        <f>IF('Hide - Unique Dependencies Pivo'!B69=0,"",'Hide - Unique Dependencies Pivo'!B69)</f>
        <v/>
      </c>
      <c r="H73" s="99" t="str">
        <f t="array" ref="H73">IF(IFERROR(MATCH(TRUE,EXACT(dVulnAssessment[[#This Row],[Dependency]],$C$7:$C$256),0),0)&gt;0,
"Exact Match",
IF(COUNTIF($C$7:$C$256,dVulnAssessment[[#This Row],[Dependency]])=0,
"Not Found",
"Check Letter Case"))</f>
        <v>Exact Match</v>
      </c>
      <c r="I73" s="100">
        <v>67</v>
      </c>
      <c r="J73" s="86"/>
      <c r="K73" s="90"/>
      <c r="L73" s="89"/>
      <c r="M73" s="87"/>
      <c r="N73" s="103" t="str">
        <f>IF(dVulnAssessment[[#This Row],[Dependency]]&lt;&gt;"",IFERROR(INDEX('Hide - DepToSys Pivot'!C$3:C$1000,MATCH(dVulnAssessment[[#This Row],[Dependency]],'Hide - DepToSys Pivot'!B$3:B$1000,0)),"Not Found"),"zz")</f>
        <v>zz</v>
      </c>
      <c r="O73" s="73"/>
      <c r="P73" s="73"/>
    </row>
    <row r="74" spans="1:16" ht="12.75" x14ac:dyDescent="0.2">
      <c r="A74" s="78" t="s">
        <v>143</v>
      </c>
      <c r="B74" s="78" t="s">
        <v>143</v>
      </c>
      <c r="C74" s="102" t="str">
        <f>IF('Hide - Unique Dependencies Pivo'!B70=0,"",'Hide - Unique Dependencies Pivo'!B70)</f>
        <v/>
      </c>
      <c r="H74" s="99" t="str">
        <f t="array" ref="H74">IF(IFERROR(MATCH(TRUE,EXACT(dVulnAssessment[[#This Row],[Dependency]],$C$7:$C$256),0),0)&gt;0,
"Exact Match",
IF(COUNTIF($C$7:$C$256,dVulnAssessment[[#This Row],[Dependency]])=0,
"Not Found",
"Check Letter Case"))</f>
        <v>Exact Match</v>
      </c>
      <c r="I74" s="100">
        <v>68</v>
      </c>
      <c r="J74" s="86"/>
      <c r="K74" s="90"/>
      <c r="L74" s="89"/>
      <c r="M74" s="87"/>
      <c r="N74" s="103" t="str">
        <f>IF(dVulnAssessment[[#This Row],[Dependency]]&lt;&gt;"",IFERROR(INDEX('Hide - DepToSys Pivot'!C$3:C$1000,MATCH(dVulnAssessment[[#This Row],[Dependency]],'Hide - DepToSys Pivot'!B$3:B$1000,0)),"Not Found"),"zz")</f>
        <v>zz</v>
      </c>
      <c r="O74" s="73"/>
      <c r="P74" s="73"/>
    </row>
    <row r="75" spans="1:16" ht="12.75" x14ac:dyDescent="0.2">
      <c r="A75" s="78" t="s">
        <v>143</v>
      </c>
      <c r="B75" s="78" t="s">
        <v>143</v>
      </c>
      <c r="C75" s="102" t="str">
        <f>IF('Hide - Unique Dependencies Pivo'!B71=0,"",'Hide - Unique Dependencies Pivo'!B71)</f>
        <v/>
      </c>
      <c r="H75" s="99" t="str">
        <f t="array" ref="H75">IF(IFERROR(MATCH(TRUE,EXACT(dVulnAssessment[[#This Row],[Dependency]],$C$7:$C$256),0),0)&gt;0,
"Exact Match",
IF(COUNTIF($C$7:$C$256,dVulnAssessment[[#This Row],[Dependency]])=0,
"Not Found",
"Check Letter Case"))</f>
        <v>Exact Match</v>
      </c>
      <c r="I75" s="100">
        <v>69</v>
      </c>
      <c r="J75" s="86"/>
      <c r="K75" s="90"/>
      <c r="L75" s="89"/>
      <c r="M75" s="87"/>
      <c r="N75" s="103" t="str">
        <f>IF(dVulnAssessment[[#This Row],[Dependency]]&lt;&gt;"",IFERROR(INDEX('Hide - DepToSys Pivot'!C$3:C$1000,MATCH(dVulnAssessment[[#This Row],[Dependency]],'Hide - DepToSys Pivot'!B$3:B$1000,0)),"Not Found"),"zz")</f>
        <v>zz</v>
      </c>
      <c r="O75" s="73"/>
      <c r="P75" s="73"/>
    </row>
    <row r="76" spans="1:16" ht="12.75" x14ac:dyDescent="0.2">
      <c r="A76" s="78" t="s">
        <v>143</v>
      </c>
      <c r="B76" s="78" t="s">
        <v>143</v>
      </c>
      <c r="C76" s="102" t="str">
        <f>IF('Hide - Unique Dependencies Pivo'!B72=0,"",'Hide - Unique Dependencies Pivo'!B72)</f>
        <v/>
      </c>
      <c r="H76" s="99" t="str">
        <f t="array" ref="H76">IF(IFERROR(MATCH(TRUE,EXACT(dVulnAssessment[[#This Row],[Dependency]],$C$7:$C$256),0),0)&gt;0,
"Exact Match",
IF(COUNTIF($C$7:$C$256,dVulnAssessment[[#This Row],[Dependency]])=0,
"Not Found",
"Check Letter Case"))</f>
        <v>Exact Match</v>
      </c>
      <c r="I76" s="100">
        <v>70</v>
      </c>
      <c r="J76" s="86"/>
      <c r="K76" s="90"/>
      <c r="L76" s="89"/>
      <c r="M76" s="87"/>
      <c r="N76" s="103" t="str">
        <f>IF(dVulnAssessment[[#This Row],[Dependency]]&lt;&gt;"",IFERROR(INDEX('Hide - DepToSys Pivot'!C$3:C$1000,MATCH(dVulnAssessment[[#This Row],[Dependency]],'Hide - DepToSys Pivot'!B$3:B$1000,0)),"Not Found"),"zz")</f>
        <v>zz</v>
      </c>
      <c r="O76" s="73"/>
      <c r="P76" s="73"/>
    </row>
    <row r="77" spans="1:16" ht="12.75" x14ac:dyDescent="0.2">
      <c r="A77" s="78" t="s">
        <v>143</v>
      </c>
      <c r="B77" s="78" t="s">
        <v>143</v>
      </c>
      <c r="C77" s="102" t="str">
        <f>IF('Hide - Unique Dependencies Pivo'!B73=0,"",'Hide - Unique Dependencies Pivo'!B73)</f>
        <v/>
      </c>
      <c r="H77" s="99" t="str">
        <f t="array" ref="H77">IF(IFERROR(MATCH(TRUE,EXACT(dVulnAssessment[[#This Row],[Dependency]],$C$7:$C$256),0),0)&gt;0,
"Exact Match",
IF(COUNTIF($C$7:$C$256,dVulnAssessment[[#This Row],[Dependency]])=0,
"Not Found",
"Check Letter Case"))</f>
        <v>Exact Match</v>
      </c>
      <c r="I77" s="100">
        <v>71</v>
      </c>
      <c r="J77" s="86"/>
      <c r="K77" s="90"/>
      <c r="L77" s="89"/>
      <c r="M77" s="87"/>
      <c r="N77" s="103" t="str">
        <f>IF(dVulnAssessment[[#This Row],[Dependency]]&lt;&gt;"",IFERROR(INDEX('Hide - DepToSys Pivot'!C$3:C$1000,MATCH(dVulnAssessment[[#This Row],[Dependency]],'Hide - DepToSys Pivot'!B$3:B$1000,0)),"Not Found"),"zz")</f>
        <v>zz</v>
      </c>
      <c r="O77" s="73"/>
      <c r="P77" s="73"/>
    </row>
    <row r="78" spans="1:16" ht="12.75" x14ac:dyDescent="0.2">
      <c r="A78" s="78" t="s">
        <v>143</v>
      </c>
      <c r="B78" s="78" t="s">
        <v>143</v>
      </c>
      <c r="C78" s="102" t="str">
        <f>IF('Hide - Unique Dependencies Pivo'!B74=0,"",'Hide - Unique Dependencies Pivo'!B74)</f>
        <v/>
      </c>
      <c r="H78" s="99" t="str">
        <f t="array" ref="H78">IF(IFERROR(MATCH(TRUE,EXACT(dVulnAssessment[[#This Row],[Dependency]],$C$7:$C$256),0),0)&gt;0,
"Exact Match",
IF(COUNTIF($C$7:$C$256,dVulnAssessment[[#This Row],[Dependency]])=0,
"Not Found",
"Check Letter Case"))</f>
        <v>Exact Match</v>
      </c>
      <c r="I78" s="100">
        <v>72</v>
      </c>
      <c r="J78" s="86"/>
      <c r="K78" s="90"/>
      <c r="L78" s="89"/>
      <c r="M78" s="87"/>
      <c r="N78" s="103" t="str">
        <f>IF(dVulnAssessment[[#This Row],[Dependency]]&lt;&gt;"",IFERROR(INDEX('Hide - DepToSys Pivot'!C$3:C$1000,MATCH(dVulnAssessment[[#This Row],[Dependency]],'Hide - DepToSys Pivot'!B$3:B$1000,0)),"Not Found"),"zz")</f>
        <v>zz</v>
      </c>
      <c r="O78" s="73"/>
      <c r="P78" s="73"/>
    </row>
    <row r="79" spans="1:16" ht="12.75" x14ac:dyDescent="0.2">
      <c r="A79" s="78" t="s">
        <v>143</v>
      </c>
      <c r="B79" s="78" t="s">
        <v>143</v>
      </c>
      <c r="C79" s="102" t="str">
        <f>IF('Hide - Unique Dependencies Pivo'!B75=0,"",'Hide - Unique Dependencies Pivo'!B75)</f>
        <v/>
      </c>
      <c r="H79" s="99" t="str">
        <f t="array" ref="H79">IF(IFERROR(MATCH(TRUE,EXACT(dVulnAssessment[[#This Row],[Dependency]],$C$7:$C$256),0),0)&gt;0,
"Exact Match",
IF(COUNTIF($C$7:$C$256,dVulnAssessment[[#This Row],[Dependency]])=0,
"Not Found",
"Check Letter Case"))</f>
        <v>Exact Match</v>
      </c>
      <c r="I79" s="100">
        <v>73</v>
      </c>
      <c r="J79" s="86"/>
      <c r="K79" s="90"/>
      <c r="L79" s="89"/>
      <c r="M79" s="87"/>
      <c r="N79" s="103" t="str">
        <f>IF(dVulnAssessment[[#This Row],[Dependency]]&lt;&gt;"",IFERROR(INDEX('Hide - DepToSys Pivot'!C$3:C$1000,MATCH(dVulnAssessment[[#This Row],[Dependency]],'Hide - DepToSys Pivot'!B$3:B$1000,0)),"Not Found"),"zz")</f>
        <v>zz</v>
      </c>
      <c r="O79" s="73"/>
      <c r="P79" s="73"/>
    </row>
    <row r="80" spans="1:16" ht="12.75" x14ac:dyDescent="0.2">
      <c r="A80" s="78" t="s">
        <v>143</v>
      </c>
      <c r="B80" s="78" t="s">
        <v>143</v>
      </c>
      <c r="C80" s="102" t="str">
        <f>IF('Hide - Unique Dependencies Pivo'!B76=0,"",'Hide - Unique Dependencies Pivo'!B76)</f>
        <v/>
      </c>
      <c r="H80" s="99" t="str">
        <f t="array" ref="H80">IF(IFERROR(MATCH(TRUE,EXACT(dVulnAssessment[[#This Row],[Dependency]],$C$7:$C$256),0),0)&gt;0,
"Exact Match",
IF(COUNTIF($C$7:$C$256,dVulnAssessment[[#This Row],[Dependency]])=0,
"Not Found",
"Check Letter Case"))</f>
        <v>Exact Match</v>
      </c>
      <c r="I80" s="100">
        <v>74</v>
      </c>
      <c r="J80" s="86"/>
      <c r="K80" s="90"/>
      <c r="L80" s="89"/>
      <c r="M80" s="87"/>
      <c r="N80" s="103" t="str">
        <f>IF(dVulnAssessment[[#This Row],[Dependency]]&lt;&gt;"",IFERROR(INDEX('Hide - DepToSys Pivot'!C$3:C$1000,MATCH(dVulnAssessment[[#This Row],[Dependency]],'Hide - DepToSys Pivot'!B$3:B$1000,0)),"Not Found"),"zz")</f>
        <v>zz</v>
      </c>
      <c r="O80" s="73"/>
      <c r="P80" s="73"/>
    </row>
    <row r="81" spans="1:16" ht="12.75" x14ac:dyDescent="0.2">
      <c r="A81" s="78" t="s">
        <v>143</v>
      </c>
      <c r="B81" s="78" t="s">
        <v>143</v>
      </c>
      <c r="C81" s="102" t="str">
        <f>IF('Hide - Unique Dependencies Pivo'!B77=0,"",'Hide - Unique Dependencies Pivo'!B77)</f>
        <v/>
      </c>
      <c r="H81" s="99" t="str">
        <f t="array" ref="H81">IF(IFERROR(MATCH(TRUE,EXACT(dVulnAssessment[[#This Row],[Dependency]],$C$7:$C$256),0),0)&gt;0,
"Exact Match",
IF(COUNTIF($C$7:$C$256,dVulnAssessment[[#This Row],[Dependency]])=0,
"Not Found",
"Check Letter Case"))</f>
        <v>Exact Match</v>
      </c>
      <c r="I81" s="100">
        <v>75</v>
      </c>
      <c r="J81" s="86"/>
      <c r="K81" s="90"/>
      <c r="L81" s="89"/>
      <c r="M81" s="87"/>
      <c r="N81" s="103" t="str">
        <f>IF(dVulnAssessment[[#This Row],[Dependency]]&lt;&gt;"",IFERROR(INDEX('Hide - DepToSys Pivot'!C$3:C$1000,MATCH(dVulnAssessment[[#This Row],[Dependency]],'Hide - DepToSys Pivot'!B$3:B$1000,0)),"Not Found"),"zz")</f>
        <v>zz</v>
      </c>
      <c r="O81" s="73"/>
      <c r="P81" s="73"/>
    </row>
    <row r="82" spans="1:16" ht="12.75" x14ac:dyDescent="0.2">
      <c r="A82" s="78" t="s">
        <v>143</v>
      </c>
      <c r="B82" s="78" t="s">
        <v>143</v>
      </c>
      <c r="C82" s="102" t="str">
        <f>IF('Hide - Unique Dependencies Pivo'!B78=0,"",'Hide - Unique Dependencies Pivo'!B78)</f>
        <v/>
      </c>
      <c r="H82" s="99" t="str">
        <f t="array" ref="H82">IF(IFERROR(MATCH(TRUE,EXACT(dVulnAssessment[[#This Row],[Dependency]],$C$7:$C$256),0),0)&gt;0,
"Exact Match",
IF(COUNTIF($C$7:$C$256,dVulnAssessment[[#This Row],[Dependency]])=0,
"Not Found",
"Check Letter Case"))</f>
        <v>Exact Match</v>
      </c>
      <c r="I82" s="100">
        <v>76</v>
      </c>
      <c r="J82" s="86"/>
      <c r="K82" s="90"/>
      <c r="L82" s="89"/>
      <c r="M82" s="87"/>
      <c r="N82" s="103" t="str">
        <f>IF(dVulnAssessment[[#This Row],[Dependency]]&lt;&gt;"",IFERROR(INDEX('Hide - DepToSys Pivot'!C$3:C$1000,MATCH(dVulnAssessment[[#This Row],[Dependency]],'Hide - DepToSys Pivot'!B$3:B$1000,0)),"Not Found"),"zz")</f>
        <v>zz</v>
      </c>
      <c r="O82" s="73"/>
      <c r="P82" s="73"/>
    </row>
    <row r="83" spans="1:16" ht="12.75" x14ac:dyDescent="0.2">
      <c r="A83" s="78" t="s">
        <v>143</v>
      </c>
      <c r="B83" s="78" t="s">
        <v>143</v>
      </c>
      <c r="C83" s="102" t="str">
        <f>IF('Hide - Unique Dependencies Pivo'!B79=0,"",'Hide - Unique Dependencies Pivo'!B79)</f>
        <v/>
      </c>
      <c r="H83" s="99" t="str">
        <f t="array" ref="H83">IF(IFERROR(MATCH(TRUE,EXACT(dVulnAssessment[[#This Row],[Dependency]],$C$7:$C$256),0),0)&gt;0,
"Exact Match",
IF(COUNTIF($C$7:$C$256,dVulnAssessment[[#This Row],[Dependency]])=0,
"Not Found",
"Check Letter Case"))</f>
        <v>Exact Match</v>
      </c>
      <c r="I83" s="100">
        <v>77</v>
      </c>
      <c r="J83" s="86"/>
      <c r="K83" s="90"/>
      <c r="L83" s="89"/>
      <c r="M83" s="87"/>
      <c r="N83" s="103" t="str">
        <f>IF(dVulnAssessment[[#This Row],[Dependency]]&lt;&gt;"",IFERROR(INDEX('Hide - DepToSys Pivot'!C$3:C$1000,MATCH(dVulnAssessment[[#This Row],[Dependency]],'Hide - DepToSys Pivot'!B$3:B$1000,0)),"Not Found"),"zz")</f>
        <v>zz</v>
      </c>
      <c r="O83" s="73"/>
      <c r="P83" s="73"/>
    </row>
    <row r="84" spans="1:16" ht="12.75" x14ac:dyDescent="0.2">
      <c r="A84" s="78" t="s">
        <v>143</v>
      </c>
      <c r="B84" s="78" t="s">
        <v>143</v>
      </c>
      <c r="C84" s="102" t="str">
        <f>IF('Hide - Unique Dependencies Pivo'!B80=0,"",'Hide - Unique Dependencies Pivo'!B80)</f>
        <v/>
      </c>
      <c r="H84" s="99" t="str">
        <f t="array" ref="H84">IF(IFERROR(MATCH(TRUE,EXACT(dVulnAssessment[[#This Row],[Dependency]],$C$7:$C$256),0),0)&gt;0,
"Exact Match",
IF(COUNTIF($C$7:$C$256,dVulnAssessment[[#This Row],[Dependency]])=0,
"Not Found",
"Check Letter Case"))</f>
        <v>Exact Match</v>
      </c>
      <c r="I84" s="100">
        <v>78</v>
      </c>
      <c r="J84" s="86"/>
      <c r="K84" s="90"/>
      <c r="L84" s="89"/>
      <c r="M84" s="87"/>
      <c r="N84" s="103" t="str">
        <f>IF(dVulnAssessment[[#This Row],[Dependency]]&lt;&gt;"",IFERROR(INDEX('Hide - DepToSys Pivot'!C$3:C$1000,MATCH(dVulnAssessment[[#This Row],[Dependency]],'Hide - DepToSys Pivot'!B$3:B$1000,0)),"Not Found"),"zz")</f>
        <v>zz</v>
      </c>
      <c r="O84" s="73"/>
      <c r="P84" s="73"/>
    </row>
    <row r="85" spans="1:16" ht="12.75" x14ac:dyDescent="0.2">
      <c r="A85" s="78" t="s">
        <v>143</v>
      </c>
      <c r="B85" s="78" t="s">
        <v>143</v>
      </c>
      <c r="C85" s="102" t="str">
        <f>IF('Hide - Unique Dependencies Pivo'!B81=0,"",'Hide - Unique Dependencies Pivo'!B81)</f>
        <v/>
      </c>
      <c r="H85" s="99" t="str">
        <f t="array" ref="H85">IF(IFERROR(MATCH(TRUE,EXACT(dVulnAssessment[[#This Row],[Dependency]],$C$7:$C$256),0),0)&gt;0,
"Exact Match",
IF(COUNTIF($C$7:$C$256,dVulnAssessment[[#This Row],[Dependency]])=0,
"Not Found",
"Check Letter Case"))</f>
        <v>Exact Match</v>
      </c>
      <c r="I85" s="100">
        <v>79</v>
      </c>
      <c r="J85" s="86"/>
      <c r="K85" s="90"/>
      <c r="L85" s="89"/>
      <c r="M85" s="87"/>
      <c r="N85" s="103" t="str">
        <f>IF(dVulnAssessment[[#This Row],[Dependency]]&lt;&gt;"",IFERROR(INDEX('Hide - DepToSys Pivot'!C$3:C$1000,MATCH(dVulnAssessment[[#This Row],[Dependency]],'Hide - DepToSys Pivot'!B$3:B$1000,0)),"Not Found"),"zz")</f>
        <v>zz</v>
      </c>
      <c r="O85" s="73"/>
      <c r="P85" s="73"/>
    </row>
    <row r="86" spans="1:16" ht="12.75" x14ac:dyDescent="0.2">
      <c r="A86" s="78" t="s">
        <v>143</v>
      </c>
      <c r="B86" s="78" t="s">
        <v>143</v>
      </c>
      <c r="C86" s="102" t="str">
        <f>IF('Hide - Unique Dependencies Pivo'!B82=0,"",'Hide - Unique Dependencies Pivo'!B82)</f>
        <v/>
      </c>
      <c r="H86" s="99" t="str">
        <f t="array" ref="H86">IF(IFERROR(MATCH(TRUE,EXACT(dVulnAssessment[[#This Row],[Dependency]],$C$7:$C$256),0),0)&gt;0,
"Exact Match",
IF(COUNTIF($C$7:$C$256,dVulnAssessment[[#This Row],[Dependency]])=0,
"Not Found",
"Check Letter Case"))</f>
        <v>Exact Match</v>
      </c>
      <c r="I86" s="100">
        <v>80</v>
      </c>
      <c r="J86" s="86"/>
      <c r="K86" s="90"/>
      <c r="L86" s="89"/>
      <c r="M86" s="87"/>
      <c r="N86" s="103" t="str">
        <f>IF(dVulnAssessment[[#This Row],[Dependency]]&lt;&gt;"",IFERROR(INDEX('Hide - DepToSys Pivot'!C$3:C$1000,MATCH(dVulnAssessment[[#This Row],[Dependency]],'Hide - DepToSys Pivot'!B$3:B$1000,0)),"Not Found"),"zz")</f>
        <v>zz</v>
      </c>
      <c r="O86" s="73"/>
      <c r="P86" s="73"/>
    </row>
    <row r="87" spans="1:16" ht="12.75" x14ac:dyDescent="0.2">
      <c r="A87" s="78" t="s">
        <v>143</v>
      </c>
      <c r="B87" s="78" t="s">
        <v>143</v>
      </c>
      <c r="C87" s="102" t="str">
        <f>IF('Hide - Unique Dependencies Pivo'!B83=0,"",'Hide - Unique Dependencies Pivo'!B83)</f>
        <v/>
      </c>
      <c r="H87" s="99" t="str">
        <f t="array" ref="H87">IF(IFERROR(MATCH(TRUE,EXACT(dVulnAssessment[[#This Row],[Dependency]],$C$7:$C$256),0),0)&gt;0,
"Exact Match",
IF(COUNTIF($C$7:$C$256,dVulnAssessment[[#This Row],[Dependency]])=0,
"Not Found",
"Check Letter Case"))</f>
        <v>Exact Match</v>
      </c>
      <c r="I87" s="100">
        <v>81</v>
      </c>
      <c r="J87" s="86"/>
      <c r="K87" s="90"/>
      <c r="L87" s="89"/>
      <c r="M87" s="87"/>
      <c r="N87" s="103" t="str">
        <f>IF(dVulnAssessment[[#This Row],[Dependency]]&lt;&gt;"",IFERROR(INDEX('Hide - DepToSys Pivot'!C$3:C$1000,MATCH(dVulnAssessment[[#This Row],[Dependency]],'Hide - DepToSys Pivot'!B$3:B$1000,0)),"Not Found"),"zz")</f>
        <v>zz</v>
      </c>
      <c r="O87" s="73"/>
      <c r="P87" s="73"/>
    </row>
    <row r="88" spans="1:16" ht="12.75" x14ac:dyDescent="0.2">
      <c r="A88" s="78" t="s">
        <v>143</v>
      </c>
      <c r="B88" s="78" t="s">
        <v>143</v>
      </c>
      <c r="C88" s="102" t="str">
        <f>IF('Hide - Unique Dependencies Pivo'!B84=0,"",'Hide - Unique Dependencies Pivo'!B84)</f>
        <v/>
      </c>
      <c r="H88" s="99" t="str">
        <f t="array" ref="H88">IF(IFERROR(MATCH(TRUE,EXACT(dVulnAssessment[[#This Row],[Dependency]],$C$7:$C$256),0),0)&gt;0,
"Exact Match",
IF(COUNTIF($C$7:$C$256,dVulnAssessment[[#This Row],[Dependency]])=0,
"Not Found",
"Check Letter Case"))</f>
        <v>Exact Match</v>
      </c>
      <c r="I88" s="100">
        <v>82</v>
      </c>
      <c r="J88" s="86"/>
      <c r="K88" s="90"/>
      <c r="L88" s="89"/>
      <c r="M88" s="87"/>
      <c r="N88" s="103" t="str">
        <f>IF(dVulnAssessment[[#This Row],[Dependency]]&lt;&gt;"",IFERROR(INDEX('Hide - DepToSys Pivot'!C$3:C$1000,MATCH(dVulnAssessment[[#This Row],[Dependency]],'Hide - DepToSys Pivot'!B$3:B$1000,0)),"Not Found"),"zz")</f>
        <v>zz</v>
      </c>
      <c r="O88" s="73"/>
      <c r="P88" s="73"/>
    </row>
    <row r="89" spans="1:16" ht="12.75" x14ac:dyDescent="0.2">
      <c r="A89" s="78" t="s">
        <v>143</v>
      </c>
      <c r="B89" s="78" t="s">
        <v>143</v>
      </c>
      <c r="C89" s="102" t="str">
        <f>IF('Hide - Unique Dependencies Pivo'!B85=0,"",'Hide - Unique Dependencies Pivo'!B85)</f>
        <v/>
      </c>
      <c r="H89" s="99" t="str">
        <f t="array" ref="H89">IF(IFERROR(MATCH(TRUE,EXACT(dVulnAssessment[[#This Row],[Dependency]],$C$7:$C$256),0),0)&gt;0,
"Exact Match",
IF(COUNTIF($C$7:$C$256,dVulnAssessment[[#This Row],[Dependency]])=0,
"Not Found",
"Check Letter Case"))</f>
        <v>Exact Match</v>
      </c>
      <c r="I89" s="100">
        <v>83</v>
      </c>
      <c r="J89" s="86"/>
      <c r="K89" s="90"/>
      <c r="L89" s="89"/>
      <c r="M89" s="87"/>
      <c r="N89" s="103" t="str">
        <f>IF(dVulnAssessment[[#This Row],[Dependency]]&lt;&gt;"",IFERROR(INDEX('Hide - DepToSys Pivot'!C$3:C$1000,MATCH(dVulnAssessment[[#This Row],[Dependency]],'Hide - DepToSys Pivot'!B$3:B$1000,0)),"Not Found"),"zz")</f>
        <v>zz</v>
      </c>
      <c r="O89" s="73"/>
      <c r="P89" s="73"/>
    </row>
    <row r="90" spans="1:16" ht="12.75" x14ac:dyDescent="0.2">
      <c r="A90" s="78" t="s">
        <v>143</v>
      </c>
      <c r="B90" s="78" t="s">
        <v>143</v>
      </c>
      <c r="C90" s="102" t="str">
        <f>IF('Hide - Unique Dependencies Pivo'!B86=0,"",'Hide - Unique Dependencies Pivo'!B86)</f>
        <v/>
      </c>
      <c r="H90" s="99" t="str">
        <f t="array" ref="H90">IF(IFERROR(MATCH(TRUE,EXACT(dVulnAssessment[[#This Row],[Dependency]],$C$7:$C$256),0),0)&gt;0,
"Exact Match",
IF(COUNTIF($C$7:$C$256,dVulnAssessment[[#This Row],[Dependency]])=0,
"Not Found",
"Check Letter Case"))</f>
        <v>Exact Match</v>
      </c>
      <c r="I90" s="100">
        <v>84</v>
      </c>
      <c r="J90" s="86"/>
      <c r="K90" s="90"/>
      <c r="L90" s="89"/>
      <c r="M90" s="87"/>
      <c r="N90" s="103" t="str">
        <f>IF(dVulnAssessment[[#This Row],[Dependency]]&lt;&gt;"",IFERROR(INDEX('Hide - DepToSys Pivot'!C$3:C$1000,MATCH(dVulnAssessment[[#This Row],[Dependency]],'Hide - DepToSys Pivot'!B$3:B$1000,0)),"Not Found"),"zz")</f>
        <v>zz</v>
      </c>
      <c r="O90" s="73"/>
      <c r="P90" s="73"/>
    </row>
    <row r="91" spans="1:16" ht="12.75" x14ac:dyDescent="0.2">
      <c r="A91" s="78" t="s">
        <v>143</v>
      </c>
      <c r="B91" s="78" t="s">
        <v>143</v>
      </c>
      <c r="C91" s="102" t="str">
        <f>IF('Hide - Unique Dependencies Pivo'!B87=0,"",'Hide - Unique Dependencies Pivo'!B87)</f>
        <v/>
      </c>
      <c r="H91" s="99" t="str">
        <f t="array" ref="H91">IF(IFERROR(MATCH(TRUE,EXACT(dVulnAssessment[[#This Row],[Dependency]],$C$7:$C$256),0),0)&gt;0,
"Exact Match",
IF(COUNTIF($C$7:$C$256,dVulnAssessment[[#This Row],[Dependency]])=0,
"Not Found",
"Check Letter Case"))</f>
        <v>Exact Match</v>
      </c>
      <c r="I91" s="100">
        <v>85</v>
      </c>
      <c r="J91" s="86"/>
      <c r="K91" s="90"/>
      <c r="L91" s="89"/>
      <c r="M91" s="87"/>
      <c r="N91" s="103" t="str">
        <f>IF(dVulnAssessment[[#This Row],[Dependency]]&lt;&gt;"",IFERROR(INDEX('Hide - DepToSys Pivot'!C$3:C$1000,MATCH(dVulnAssessment[[#This Row],[Dependency]],'Hide - DepToSys Pivot'!B$3:B$1000,0)),"Not Found"),"zz")</f>
        <v>zz</v>
      </c>
      <c r="O91" s="73"/>
      <c r="P91" s="73"/>
    </row>
    <row r="92" spans="1:16" ht="12.75" x14ac:dyDescent="0.2">
      <c r="A92" s="78" t="s">
        <v>143</v>
      </c>
      <c r="B92" s="78" t="s">
        <v>143</v>
      </c>
      <c r="C92" s="102" t="str">
        <f>IF('Hide - Unique Dependencies Pivo'!B88=0,"",'Hide - Unique Dependencies Pivo'!B88)</f>
        <v/>
      </c>
      <c r="H92" s="99" t="str">
        <f t="array" ref="H92">IF(IFERROR(MATCH(TRUE,EXACT(dVulnAssessment[[#This Row],[Dependency]],$C$7:$C$256),0),0)&gt;0,
"Exact Match",
IF(COUNTIF($C$7:$C$256,dVulnAssessment[[#This Row],[Dependency]])=0,
"Not Found",
"Check Letter Case"))</f>
        <v>Exact Match</v>
      </c>
      <c r="I92" s="100">
        <v>86</v>
      </c>
      <c r="J92" s="86"/>
      <c r="K92" s="90"/>
      <c r="L92" s="89"/>
      <c r="M92" s="87"/>
      <c r="N92" s="103" t="str">
        <f>IF(dVulnAssessment[[#This Row],[Dependency]]&lt;&gt;"",IFERROR(INDEX('Hide - DepToSys Pivot'!C$3:C$1000,MATCH(dVulnAssessment[[#This Row],[Dependency]],'Hide - DepToSys Pivot'!B$3:B$1000,0)),"Not Found"),"zz")</f>
        <v>zz</v>
      </c>
      <c r="O92" s="73"/>
      <c r="P92" s="73"/>
    </row>
    <row r="93" spans="1:16" ht="12.75" x14ac:dyDescent="0.2">
      <c r="A93" s="78" t="s">
        <v>143</v>
      </c>
      <c r="B93" s="78" t="s">
        <v>143</v>
      </c>
      <c r="C93" s="102" t="str">
        <f>IF('Hide - Unique Dependencies Pivo'!B89=0,"",'Hide - Unique Dependencies Pivo'!B89)</f>
        <v/>
      </c>
      <c r="H93" s="99" t="str">
        <f t="array" ref="H93">IF(IFERROR(MATCH(TRUE,EXACT(dVulnAssessment[[#This Row],[Dependency]],$C$7:$C$256),0),0)&gt;0,
"Exact Match",
IF(COUNTIF($C$7:$C$256,dVulnAssessment[[#This Row],[Dependency]])=0,
"Not Found",
"Check Letter Case"))</f>
        <v>Exact Match</v>
      </c>
      <c r="I93" s="100">
        <v>87</v>
      </c>
      <c r="J93" s="86"/>
      <c r="K93" s="90"/>
      <c r="L93" s="89"/>
      <c r="M93" s="87"/>
      <c r="N93" s="103" t="str">
        <f>IF(dVulnAssessment[[#This Row],[Dependency]]&lt;&gt;"",IFERROR(INDEX('Hide - DepToSys Pivot'!C$3:C$1000,MATCH(dVulnAssessment[[#This Row],[Dependency]],'Hide - DepToSys Pivot'!B$3:B$1000,0)),"Not Found"),"zz")</f>
        <v>zz</v>
      </c>
      <c r="O93" s="73"/>
      <c r="P93" s="73"/>
    </row>
    <row r="94" spans="1:16" ht="12.75" x14ac:dyDescent="0.2">
      <c r="A94" s="78" t="s">
        <v>143</v>
      </c>
      <c r="B94" s="78" t="s">
        <v>143</v>
      </c>
      <c r="C94" s="102" t="str">
        <f>IF('Hide - Unique Dependencies Pivo'!B90=0,"",'Hide - Unique Dependencies Pivo'!B90)</f>
        <v/>
      </c>
      <c r="H94" s="99" t="str">
        <f t="array" ref="H94">IF(IFERROR(MATCH(TRUE,EXACT(dVulnAssessment[[#This Row],[Dependency]],$C$7:$C$256),0),0)&gt;0,
"Exact Match",
IF(COUNTIF($C$7:$C$256,dVulnAssessment[[#This Row],[Dependency]])=0,
"Not Found",
"Check Letter Case"))</f>
        <v>Exact Match</v>
      </c>
      <c r="I94" s="100">
        <v>88</v>
      </c>
      <c r="J94" s="86"/>
      <c r="K94" s="90"/>
      <c r="L94" s="89"/>
      <c r="M94" s="87"/>
      <c r="N94" s="103" t="str">
        <f>IF(dVulnAssessment[[#This Row],[Dependency]]&lt;&gt;"",IFERROR(INDEX('Hide - DepToSys Pivot'!C$3:C$1000,MATCH(dVulnAssessment[[#This Row],[Dependency]],'Hide - DepToSys Pivot'!B$3:B$1000,0)),"Not Found"),"zz")</f>
        <v>zz</v>
      </c>
      <c r="O94" s="73"/>
      <c r="P94" s="73"/>
    </row>
    <row r="95" spans="1:16" ht="12.75" x14ac:dyDescent="0.2">
      <c r="A95" s="78" t="s">
        <v>143</v>
      </c>
      <c r="B95" s="78" t="s">
        <v>143</v>
      </c>
      <c r="C95" s="102" t="str">
        <f>IF('Hide - Unique Dependencies Pivo'!B91=0,"",'Hide - Unique Dependencies Pivo'!B91)</f>
        <v/>
      </c>
      <c r="H95" s="99" t="str">
        <f t="array" ref="H95">IF(IFERROR(MATCH(TRUE,EXACT(dVulnAssessment[[#This Row],[Dependency]],$C$7:$C$256),0),0)&gt;0,
"Exact Match",
IF(COUNTIF($C$7:$C$256,dVulnAssessment[[#This Row],[Dependency]])=0,
"Not Found",
"Check Letter Case"))</f>
        <v>Exact Match</v>
      </c>
      <c r="I95" s="100">
        <v>89</v>
      </c>
      <c r="J95" s="86"/>
      <c r="K95" s="90"/>
      <c r="L95" s="89"/>
      <c r="M95" s="87"/>
      <c r="N95" s="103" t="str">
        <f>IF(dVulnAssessment[[#This Row],[Dependency]]&lt;&gt;"",IFERROR(INDEX('Hide - DepToSys Pivot'!C$3:C$1000,MATCH(dVulnAssessment[[#This Row],[Dependency]],'Hide - DepToSys Pivot'!B$3:B$1000,0)),"Not Found"),"zz")</f>
        <v>zz</v>
      </c>
      <c r="O95" s="73"/>
      <c r="P95" s="73"/>
    </row>
    <row r="96" spans="1:16" ht="12.75" x14ac:dyDescent="0.2">
      <c r="A96" s="78" t="s">
        <v>143</v>
      </c>
      <c r="B96" s="78" t="s">
        <v>143</v>
      </c>
      <c r="C96" s="102" t="str">
        <f>IF('Hide - Unique Dependencies Pivo'!B92=0,"",'Hide - Unique Dependencies Pivo'!B92)</f>
        <v/>
      </c>
      <c r="H96" s="99" t="str">
        <f t="array" ref="H96">IF(IFERROR(MATCH(TRUE,EXACT(dVulnAssessment[[#This Row],[Dependency]],$C$7:$C$256),0),0)&gt;0,
"Exact Match",
IF(COUNTIF($C$7:$C$256,dVulnAssessment[[#This Row],[Dependency]])=0,
"Not Found",
"Check Letter Case"))</f>
        <v>Exact Match</v>
      </c>
      <c r="I96" s="100">
        <v>90</v>
      </c>
      <c r="J96" s="86"/>
      <c r="K96" s="90"/>
      <c r="L96" s="89"/>
      <c r="M96" s="87"/>
      <c r="N96" s="103" t="str">
        <f>IF(dVulnAssessment[[#This Row],[Dependency]]&lt;&gt;"",IFERROR(INDEX('Hide - DepToSys Pivot'!C$3:C$1000,MATCH(dVulnAssessment[[#This Row],[Dependency]],'Hide - DepToSys Pivot'!B$3:B$1000,0)),"Not Found"),"zz")</f>
        <v>zz</v>
      </c>
      <c r="O96" s="73"/>
      <c r="P96" s="73"/>
    </row>
    <row r="97" spans="1:16" ht="12.75" x14ac:dyDescent="0.2">
      <c r="A97" s="78" t="s">
        <v>143</v>
      </c>
      <c r="B97" s="78" t="s">
        <v>143</v>
      </c>
      <c r="C97" s="102" t="str">
        <f>IF('Hide - Unique Dependencies Pivo'!B93=0,"",'Hide - Unique Dependencies Pivo'!B93)</f>
        <v/>
      </c>
      <c r="H97" s="99" t="str">
        <f t="array" ref="H97">IF(IFERROR(MATCH(TRUE,EXACT(dVulnAssessment[[#This Row],[Dependency]],$C$7:$C$256),0),0)&gt;0,
"Exact Match",
IF(COUNTIF($C$7:$C$256,dVulnAssessment[[#This Row],[Dependency]])=0,
"Not Found",
"Check Letter Case"))</f>
        <v>Exact Match</v>
      </c>
      <c r="I97" s="100">
        <v>91</v>
      </c>
      <c r="J97" s="86"/>
      <c r="K97" s="90"/>
      <c r="L97" s="89"/>
      <c r="M97" s="87"/>
      <c r="N97" s="103" t="str">
        <f>IF(dVulnAssessment[[#This Row],[Dependency]]&lt;&gt;"",IFERROR(INDEX('Hide - DepToSys Pivot'!C$3:C$1000,MATCH(dVulnAssessment[[#This Row],[Dependency]],'Hide - DepToSys Pivot'!B$3:B$1000,0)),"Not Found"),"zz")</f>
        <v>zz</v>
      </c>
      <c r="O97" s="73"/>
      <c r="P97" s="73"/>
    </row>
    <row r="98" spans="1:16" ht="12.75" x14ac:dyDescent="0.2">
      <c r="A98" s="78" t="s">
        <v>143</v>
      </c>
      <c r="B98" s="78" t="s">
        <v>143</v>
      </c>
      <c r="C98" s="102" t="str">
        <f>IF('Hide - Unique Dependencies Pivo'!B94=0,"",'Hide - Unique Dependencies Pivo'!B94)</f>
        <v/>
      </c>
      <c r="H98" s="99" t="str">
        <f t="array" ref="H98">IF(IFERROR(MATCH(TRUE,EXACT(dVulnAssessment[[#This Row],[Dependency]],$C$7:$C$256),0),0)&gt;0,
"Exact Match",
IF(COUNTIF($C$7:$C$256,dVulnAssessment[[#This Row],[Dependency]])=0,
"Not Found",
"Check Letter Case"))</f>
        <v>Exact Match</v>
      </c>
      <c r="I98" s="100">
        <v>92</v>
      </c>
      <c r="J98" s="86"/>
      <c r="K98" s="90"/>
      <c r="L98" s="89"/>
      <c r="M98" s="87"/>
      <c r="N98" s="103" t="str">
        <f>IF(dVulnAssessment[[#This Row],[Dependency]]&lt;&gt;"",IFERROR(INDEX('Hide - DepToSys Pivot'!C$3:C$1000,MATCH(dVulnAssessment[[#This Row],[Dependency]],'Hide - DepToSys Pivot'!B$3:B$1000,0)),"Not Found"),"zz")</f>
        <v>zz</v>
      </c>
      <c r="O98" s="73"/>
      <c r="P98" s="73"/>
    </row>
    <row r="99" spans="1:16" ht="12.75" x14ac:dyDescent="0.2">
      <c r="A99" s="78" t="s">
        <v>143</v>
      </c>
      <c r="B99" s="78" t="s">
        <v>143</v>
      </c>
      <c r="C99" s="102" t="str">
        <f>IF('Hide - Unique Dependencies Pivo'!B95=0,"",'Hide - Unique Dependencies Pivo'!B95)</f>
        <v/>
      </c>
      <c r="H99" s="99" t="str">
        <f t="array" ref="H99">IF(IFERROR(MATCH(TRUE,EXACT(dVulnAssessment[[#This Row],[Dependency]],$C$7:$C$256),0),0)&gt;0,
"Exact Match",
IF(COUNTIF($C$7:$C$256,dVulnAssessment[[#This Row],[Dependency]])=0,
"Not Found",
"Check Letter Case"))</f>
        <v>Exact Match</v>
      </c>
      <c r="I99" s="100">
        <v>93</v>
      </c>
      <c r="J99" s="86"/>
      <c r="K99" s="90"/>
      <c r="L99" s="89"/>
      <c r="M99" s="87"/>
      <c r="N99" s="103" t="str">
        <f>IF(dVulnAssessment[[#This Row],[Dependency]]&lt;&gt;"",IFERROR(INDEX('Hide - DepToSys Pivot'!C$3:C$1000,MATCH(dVulnAssessment[[#This Row],[Dependency]],'Hide - DepToSys Pivot'!B$3:B$1000,0)),"Not Found"),"zz")</f>
        <v>zz</v>
      </c>
      <c r="O99" s="73"/>
      <c r="P99" s="73"/>
    </row>
    <row r="100" spans="1:16" ht="12.75" x14ac:dyDescent="0.2">
      <c r="A100" s="78" t="s">
        <v>143</v>
      </c>
      <c r="B100" s="78" t="s">
        <v>143</v>
      </c>
      <c r="C100" s="102" t="str">
        <f>IF('Hide - Unique Dependencies Pivo'!B96=0,"",'Hide - Unique Dependencies Pivo'!B96)</f>
        <v/>
      </c>
      <c r="H100" s="99" t="str">
        <f t="array" ref="H100">IF(IFERROR(MATCH(TRUE,EXACT(dVulnAssessment[[#This Row],[Dependency]],$C$7:$C$256),0),0)&gt;0,
"Exact Match",
IF(COUNTIF($C$7:$C$256,dVulnAssessment[[#This Row],[Dependency]])=0,
"Not Found",
"Check Letter Case"))</f>
        <v>Exact Match</v>
      </c>
      <c r="I100" s="100">
        <v>94</v>
      </c>
      <c r="J100" s="86"/>
      <c r="K100" s="90"/>
      <c r="L100" s="89"/>
      <c r="M100" s="87"/>
      <c r="N100" s="103" t="str">
        <f>IF(dVulnAssessment[[#This Row],[Dependency]]&lt;&gt;"",IFERROR(INDEX('Hide - DepToSys Pivot'!C$3:C$1000,MATCH(dVulnAssessment[[#This Row],[Dependency]],'Hide - DepToSys Pivot'!B$3:B$1000,0)),"Not Found"),"zz")</f>
        <v>zz</v>
      </c>
      <c r="O100" s="73"/>
      <c r="P100" s="73"/>
    </row>
    <row r="101" spans="1:16" ht="12.75" x14ac:dyDescent="0.2">
      <c r="A101" s="78" t="s">
        <v>143</v>
      </c>
      <c r="B101" s="78" t="s">
        <v>143</v>
      </c>
      <c r="C101" s="102" t="str">
        <f>IF('Hide - Unique Dependencies Pivo'!B97=0,"",'Hide - Unique Dependencies Pivo'!B97)</f>
        <v/>
      </c>
      <c r="H101" s="99" t="str">
        <f t="array" ref="H101">IF(IFERROR(MATCH(TRUE,EXACT(dVulnAssessment[[#This Row],[Dependency]],$C$7:$C$256),0),0)&gt;0,
"Exact Match",
IF(COUNTIF($C$7:$C$256,dVulnAssessment[[#This Row],[Dependency]])=0,
"Not Found",
"Check Letter Case"))</f>
        <v>Exact Match</v>
      </c>
      <c r="I101" s="100">
        <v>95</v>
      </c>
      <c r="J101" s="86"/>
      <c r="K101" s="90"/>
      <c r="L101" s="89"/>
      <c r="M101" s="87"/>
      <c r="N101" s="103" t="str">
        <f>IF(dVulnAssessment[[#This Row],[Dependency]]&lt;&gt;"",IFERROR(INDEX('Hide - DepToSys Pivot'!C$3:C$1000,MATCH(dVulnAssessment[[#This Row],[Dependency]],'Hide - DepToSys Pivot'!B$3:B$1000,0)),"Not Found"),"zz")</f>
        <v>zz</v>
      </c>
      <c r="O101" s="73"/>
      <c r="P101" s="73"/>
    </row>
    <row r="102" spans="1:16" ht="12.75" x14ac:dyDescent="0.2">
      <c r="A102" s="78" t="s">
        <v>143</v>
      </c>
      <c r="B102" s="78" t="s">
        <v>143</v>
      </c>
      <c r="C102" s="102" t="str">
        <f>IF('Hide - Unique Dependencies Pivo'!B98=0,"",'Hide - Unique Dependencies Pivo'!B98)</f>
        <v/>
      </c>
      <c r="H102" s="99" t="str">
        <f t="array" ref="H102">IF(IFERROR(MATCH(TRUE,EXACT(dVulnAssessment[[#This Row],[Dependency]],$C$7:$C$256),0),0)&gt;0,
"Exact Match",
IF(COUNTIF($C$7:$C$256,dVulnAssessment[[#This Row],[Dependency]])=0,
"Not Found",
"Check Letter Case"))</f>
        <v>Exact Match</v>
      </c>
      <c r="I102" s="100">
        <v>96</v>
      </c>
      <c r="J102" s="86"/>
      <c r="K102" s="90"/>
      <c r="L102" s="89"/>
      <c r="M102" s="87"/>
      <c r="N102" s="103" t="str">
        <f>IF(dVulnAssessment[[#This Row],[Dependency]]&lt;&gt;"",IFERROR(INDEX('Hide - DepToSys Pivot'!C$3:C$1000,MATCH(dVulnAssessment[[#This Row],[Dependency]],'Hide - DepToSys Pivot'!B$3:B$1000,0)),"Not Found"),"zz")</f>
        <v>zz</v>
      </c>
      <c r="O102" s="73"/>
      <c r="P102" s="73"/>
    </row>
    <row r="103" spans="1:16" ht="12.75" x14ac:dyDescent="0.2">
      <c r="A103" s="78" t="s">
        <v>143</v>
      </c>
      <c r="B103" s="78" t="s">
        <v>143</v>
      </c>
      <c r="C103" s="102" t="str">
        <f>IF('Hide - Unique Dependencies Pivo'!B99=0,"",'Hide - Unique Dependencies Pivo'!B99)</f>
        <v/>
      </c>
      <c r="H103" s="99" t="str">
        <f t="array" ref="H103">IF(IFERROR(MATCH(TRUE,EXACT(dVulnAssessment[[#This Row],[Dependency]],$C$7:$C$256),0),0)&gt;0,
"Exact Match",
IF(COUNTIF($C$7:$C$256,dVulnAssessment[[#This Row],[Dependency]])=0,
"Not Found",
"Check Letter Case"))</f>
        <v>Exact Match</v>
      </c>
      <c r="I103" s="100">
        <v>97</v>
      </c>
      <c r="J103" s="86"/>
      <c r="K103" s="90"/>
      <c r="L103" s="89"/>
      <c r="M103" s="87"/>
      <c r="N103" s="103" t="str">
        <f>IF(dVulnAssessment[[#This Row],[Dependency]]&lt;&gt;"",IFERROR(INDEX('Hide - DepToSys Pivot'!C$3:C$1000,MATCH(dVulnAssessment[[#This Row],[Dependency]],'Hide - DepToSys Pivot'!B$3:B$1000,0)),"Not Found"),"zz")</f>
        <v>zz</v>
      </c>
      <c r="O103" s="73"/>
      <c r="P103" s="73"/>
    </row>
    <row r="104" spans="1:16" ht="12.75" x14ac:dyDescent="0.2">
      <c r="A104" s="78" t="s">
        <v>143</v>
      </c>
      <c r="B104" s="78" t="s">
        <v>143</v>
      </c>
      <c r="C104" s="102" t="str">
        <f>IF('Hide - Unique Dependencies Pivo'!B100=0,"",'Hide - Unique Dependencies Pivo'!B100)</f>
        <v/>
      </c>
      <c r="H104" s="99" t="str">
        <f t="array" ref="H104">IF(IFERROR(MATCH(TRUE,EXACT(dVulnAssessment[[#This Row],[Dependency]],$C$7:$C$256),0),0)&gt;0,
"Exact Match",
IF(COUNTIF($C$7:$C$256,dVulnAssessment[[#This Row],[Dependency]])=0,
"Not Found",
"Check Letter Case"))</f>
        <v>Exact Match</v>
      </c>
      <c r="I104" s="100">
        <v>98</v>
      </c>
      <c r="J104" s="86"/>
      <c r="K104" s="90"/>
      <c r="L104" s="89"/>
      <c r="M104" s="87"/>
      <c r="N104" s="103" t="str">
        <f>IF(dVulnAssessment[[#This Row],[Dependency]]&lt;&gt;"",IFERROR(INDEX('Hide - DepToSys Pivot'!C$3:C$1000,MATCH(dVulnAssessment[[#This Row],[Dependency]],'Hide - DepToSys Pivot'!B$3:B$1000,0)),"Not Found"),"zz")</f>
        <v>zz</v>
      </c>
      <c r="O104" s="73"/>
      <c r="P104" s="73"/>
    </row>
    <row r="105" spans="1:16" ht="12.75" x14ac:dyDescent="0.2">
      <c r="A105" s="78" t="s">
        <v>143</v>
      </c>
      <c r="B105" s="78" t="s">
        <v>143</v>
      </c>
      <c r="C105" s="102" t="str">
        <f>IF('Hide - Unique Dependencies Pivo'!B101=0,"",'Hide - Unique Dependencies Pivo'!B101)</f>
        <v/>
      </c>
      <c r="H105" s="99" t="str">
        <f t="array" ref="H105">IF(IFERROR(MATCH(TRUE,EXACT(dVulnAssessment[[#This Row],[Dependency]],$C$7:$C$256),0),0)&gt;0,
"Exact Match",
IF(COUNTIF($C$7:$C$256,dVulnAssessment[[#This Row],[Dependency]])=0,
"Not Found",
"Check Letter Case"))</f>
        <v>Exact Match</v>
      </c>
      <c r="I105" s="100">
        <v>99</v>
      </c>
      <c r="J105" s="86"/>
      <c r="K105" s="90"/>
      <c r="L105" s="89"/>
      <c r="M105" s="87"/>
      <c r="N105" s="103" t="str">
        <f>IF(dVulnAssessment[[#This Row],[Dependency]]&lt;&gt;"",IFERROR(INDEX('Hide - DepToSys Pivot'!C$3:C$1000,MATCH(dVulnAssessment[[#This Row],[Dependency]],'Hide - DepToSys Pivot'!B$3:B$1000,0)),"Not Found"),"zz")</f>
        <v>zz</v>
      </c>
      <c r="O105" s="73"/>
      <c r="P105" s="73"/>
    </row>
    <row r="106" spans="1:16" ht="12.75" x14ac:dyDescent="0.2">
      <c r="A106" s="78" t="s">
        <v>143</v>
      </c>
      <c r="B106" s="78" t="s">
        <v>143</v>
      </c>
      <c r="C106" s="102" t="str">
        <f>IF('Hide - Unique Dependencies Pivo'!B102=0,"",'Hide - Unique Dependencies Pivo'!B102)</f>
        <v/>
      </c>
      <c r="H106" s="99" t="str">
        <f t="array" ref="H106">IF(IFERROR(MATCH(TRUE,EXACT(dVulnAssessment[[#This Row],[Dependency]],$C$7:$C$256),0),0)&gt;0,
"Exact Match",
IF(COUNTIF($C$7:$C$256,dVulnAssessment[[#This Row],[Dependency]])=0,
"Not Found",
"Check Letter Case"))</f>
        <v>Exact Match</v>
      </c>
      <c r="I106" s="100">
        <v>100</v>
      </c>
      <c r="J106" s="86"/>
      <c r="K106" s="90"/>
      <c r="L106" s="89"/>
      <c r="M106" s="87"/>
      <c r="N106" s="103" t="str">
        <f>IF(dVulnAssessment[[#This Row],[Dependency]]&lt;&gt;"",IFERROR(INDEX('Hide - DepToSys Pivot'!C$3:C$1000,MATCH(dVulnAssessment[[#This Row],[Dependency]],'Hide - DepToSys Pivot'!B$3:B$1000,0)),"Not Found"),"zz")</f>
        <v>zz</v>
      </c>
      <c r="O106" s="73"/>
      <c r="P106" s="73"/>
    </row>
    <row r="107" spans="1:16" ht="12.75" x14ac:dyDescent="0.2">
      <c r="A107" s="78" t="s">
        <v>143</v>
      </c>
      <c r="B107" s="78" t="s">
        <v>143</v>
      </c>
      <c r="C107" s="102" t="str">
        <f>IF('Hide - Unique Dependencies Pivo'!B103=0,"",'Hide - Unique Dependencies Pivo'!B103)</f>
        <v/>
      </c>
      <c r="H107" s="99" t="str">
        <f t="array" ref="H107">IF(IFERROR(MATCH(TRUE,EXACT(dVulnAssessment[[#This Row],[Dependency]],$C$7:$C$256),0),0)&gt;0,
"Exact Match",
IF(COUNTIF($C$7:$C$256,dVulnAssessment[[#This Row],[Dependency]])=0,
"Not Found",
"Check Letter Case"))</f>
        <v>Exact Match</v>
      </c>
      <c r="I107" s="100">
        <v>101</v>
      </c>
      <c r="J107" s="86"/>
      <c r="K107" s="90"/>
      <c r="L107" s="89"/>
      <c r="M107" s="87"/>
      <c r="N107" s="103" t="str">
        <f>IF(dVulnAssessment[[#This Row],[Dependency]]&lt;&gt;"",IFERROR(INDEX('Hide - DepToSys Pivot'!C$3:C$1000,MATCH(dVulnAssessment[[#This Row],[Dependency]],'Hide - DepToSys Pivot'!B$3:B$1000,0)),"Not Found"),"zz")</f>
        <v>zz</v>
      </c>
      <c r="O107" s="73"/>
      <c r="P107" s="73"/>
    </row>
    <row r="108" spans="1:16" ht="12.75" x14ac:dyDescent="0.2">
      <c r="A108" s="78" t="s">
        <v>143</v>
      </c>
      <c r="B108" s="78" t="s">
        <v>143</v>
      </c>
      <c r="C108" s="102" t="str">
        <f>IF('Hide - Unique Dependencies Pivo'!B104=0,"",'Hide - Unique Dependencies Pivo'!B104)</f>
        <v/>
      </c>
      <c r="H108" s="99" t="str">
        <f t="array" ref="H108">IF(IFERROR(MATCH(TRUE,EXACT(dVulnAssessment[[#This Row],[Dependency]],$C$7:$C$256),0),0)&gt;0,
"Exact Match",
IF(COUNTIF($C$7:$C$256,dVulnAssessment[[#This Row],[Dependency]])=0,
"Not Found",
"Check Letter Case"))</f>
        <v>Exact Match</v>
      </c>
      <c r="I108" s="100">
        <v>102</v>
      </c>
      <c r="J108" s="86"/>
      <c r="K108" s="90"/>
      <c r="L108" s="89"/>
      <c r="M108" s="87"/>
      <c r="N108" s="103" t="str">
        <f>IF(dVulnAssessment[[#This Row],[Dependency]]&lt;&gt;"",IFERROR(INDEX('Hide - DepToSys Pivot'!C$3:C$1000,MATCH(dVulnAssessment[[#This Row],[Dependency]],'Hide - DepToSys Pivot'!B$3:B$1000,0)),"Not Found"),"zz")</f>
        <v>zz</v>
      </c>
      <c r="O108" s="73"/>
      <c r="P108" s="73"/>
    </row>
    <row r="109" spans="1:16" ht="12.75" x14ac:dyDescent="0.2">
      <c r="A109" s="78" t="s">
        <v>143</v>
      </c>
      <c r="B109" s="78" t="s">
        <v>143</v>
      </c>
      <c r="C109" s="102" t="str">
        <f>IF('Hide - Unique Dependencies Pivo'!B105=0,"",'Hide - Unique Dependencies Pivo'!B105)</f>
        <v/>
      </c>
      <c r="H109" s="99" t="str">
        <f t="array" ref="H109">IF(IFERROR(MATCH(TRUE,EXACT(dVulnAssessment[[#This Row],[Dependency]],$C$7:$C$256),0),0)&gt;0,
"Exact Match",
IF(COUNTIF($C$7:$C$256,dVulnAssessment[[#This Row],[Dependency]])=0,
"Not Found",
"Check Letter Case"))</f>
        <v>Exact Match</v>
      </c>
      <c r="I109" s="100">
        <v>103</v>
      </c>
      <c r="J109" s="86"/>
      <c r="K109" s="90"/>
      <c r="L109" s="89"/>
      <c r="M109" s="87"/>
      <c r="N109" s="103" t="str">
        <f>IF(dVulnAssessment[[#This Row],[Dependency]]&lt;&gt;"",IFERROR(INDEX('Hide - DepToSys Pivot'!C$3:C$1000,MATCH(dVulnAssessment[[#This Row],[Dependency]],'Hide - DepToSys Pivot'!B$3:B$1000,0)),"Not Found"),"zz")</f>
        <v>zz</v>
      </c>
      <c r="O109" s="73"/>
      <c r="P109" s="73"/>
    </row>
    <row r="110" spans="1:16" ht="12.75" x14ac:dyDescent="0.2">
      <c r="A110" s="78" t="s">
        <v>143</v>
      </c>
      <c r="B110" s="78" t="s">
        <v>143</v>
      </c>
      <c r="C110" s="102" t="str">
        <f>IF('Hide - Unique Dependencies Pivo'!B106=0,"",'Hide - Unique Dependencies Pivo'!B106)</f>
        <v/>
      </c>
      <c r="H110" s="99" t="str">
        <f t="array" ref="H110">IF(IFERROR(MATCH(TRUE,EXACT(dVulnAssessment[[#This Row],[Dependency]],$C$7:$C$256),0),0)&gt;0,
"Exact Match",
IF(COUNTIF($C$7:$C$256,dVulnAssessment[[#This Row],[Dependency]])=0,
"Not Found",
"Check Letter Case"))</f>
        <v>Exact Match</v>
      </c>
      <c r="I110" s="100">
        <v>104</v>
      </c>
      <c r="J110" s="86"/>
      <c r="K110" s="90"/>
      <c r="L110" s="89"/>
      <c r="M110" s="87"/>
      <c r="N110" s="103" t="str">
        <f>IF(dVulnAssessment[[#This Row],[Dependency]]&lt;&gt;"",IFERROR(INDEX('Hide - DepToSys Pivot'!C$3:C$1000,MATCH(dVulnAssessment[[#This Row],[Dependency]],'Hide - DepToSys Pivot'!B$3:B$1000,0)),"Not Found"),"zz")</f>
        <v>zz</v>
      </c>
      <c r="O110" s="73"/>
      <c r="P110" s="73"/>
    </row>
    <row r="111" spans="1:16" ht="12.75" x14ac:dyDescent="0.2">
      <c r="A111" s="78" t="s">
        <v>143</v>
      </c>
      <c r="B111" s="78" t="s">
        <v>143</v>
      </c>
      <c r="C111" s="102" t="str">
        <f>IF('Hide - Unique Dependencies Pivo'!B107=0,"",'Hide - Unique Dependencies Pivo'!B107)</f>
        <v/>
      </c>
      <c r="H111" s="99" t="str">
        <f t="array" ref="H111">IF(IFERROR(MATCH(TRUE,EXACT(dVulnAssessment[[#This Row],[Dependency]],$C$7:$C$256),0),0)&gt;0,
"Exact Match",
IF(COUNTIF($C$7:$C$256,dVulnAssessment[[#This Row],[Dependency]])=0,
"Not Found",
"Check Letter Case"))</f>
        <v>Exact Match</v>
      </c>
      <c r="I111" s="100">
        <v>105</v>
      </c>
      <c r="J111" s="86"/>
      <c r="K111" s="90"/>
      <c r="L111" s="89"/>
      <c r="M111" s="87"/>
      <c r="N111" s="103" t="str">
        <f>IF(dVulnAssessment[[#This Row],[Dependency]]&lt;&gt;"",IFERROR(INDEX('Hide - DepToSys Pivot'!C$3:C$1000,MATCH(dVulnAssessment[[#This Row],[Dependency]],'Hide - DepToSys Pivot'!B$3:B$1000,0)),"Not Found"),"zz")</f>
        <v>zz</v>
      </c>
      <c r="O111" s="73"/>
      <c r="P111" s="73"/>
    </row>
    <row r="112" spans="1:16" ht="12.75" x14ac:dyDescent="0.2">
      <c r="A112" s="78" t="s">
        <v>143</v>
      </c>
      <c r="B112" s="78" t="s">
        <v>143</v>
      </c>
      <c r="C112" s="102" t="str">
        <f>IF('Hide - Unique Dependencies Pivo'!B108=0,"",'Hide - Unique Dependencies Pivo'!B108)</f>
        <v/>
      </c>
      <c r="H112" s="99" t="str">
        <f t="array" ref="H112">IF(IFERROR(MATCH(TRUE,EXACT(dVulnAssessment[[#This Row],[Dependency]],$C$7:$C$256),0),0)&gt;0,
"Exact Match",
IF(COUNTIF($C$7:$C$256,dVulnAssessment[[#This Row],[Dependency]])=0,
"Not Found",
"Check Letter Case"))</f>
        <v>Exact Match</v>
      </c>
      <c r="I112" s="100">
        <v>106</v>
      </c>
      <c r="J112" s="86"/>
      <c r="K112" s="90"/>
      <c r="L112" s="89"/>
      <c r="M112" s="87"/>
      <c r="N112" s="103" t="str">
        <f>IF(dVulnAssessment[[#This Row],[Dependency]]&lt;&gt;"",IFERROR(INDEX('Hide - DepToSys Pivot'!C$3:C$1000,MATCH(dVulnAssessment[[#This Row],[Dependency]],'Hide - DepToSys Pivot'!B$3:B$1000,0)),"Not Found"),"zz")</f>
        <v>zz</v>
      </c>
      <c r="O112" s="73"/>
      <c r="P112" s="73"/>
    </row>
    <row r="113" spans="1:16" ht="12.75" x14ac:dyDescent="0.2">
      <c r="A113" s="78" t="s">
        <v>143</v>
      </c>
      <c r="B113" s="78" t="s">
        <v>143</v>
      </c>
      <c r="C113" s="102" t="str">
        <f>IF('Hide - Unique Dependencies Pivo'!B109=0,"",'Hide - Unique Dependencies Pivo'!B109)</f>
        <v/>
      </c>
      <c r="H113" s="99" t="str">
        <f t="array" ref="H113">IF(IFERROR(MATCH(TRUE,EXACT(dVulnAssessment[[#This Row],[Dependency]],$C$7:$C$256),0),0)&gt;0,
"Exact Match",
IF(COUNTIF($C$7:$C$256,dVulnAssessment[[#This Row],[Dependency]])=0,
"Not Found",
"Check Letter Case"))</f>
        <v>Exact Match</v>
      </c>
      <c r="I113" s="100">
        <v>107</v>
      </c>
      <c r="J113" s="86"/>
      <c r="K113" s="90"/>
      <c r="L113" s="89"/>
      <c r="M113" s="87"/>
      <c r="N113" s="103" t="str">
        <f>IF(dVulnAssessment[[#This Row],[Dependency]]&lt;&gt;"",IFERROR(INDEX('Hide - DepToSys Pivot'!C$3:C$1000,MATCH(dVulnAssessment[[#This Row],[Dependency]],'Hide - DepToSys Pivot'!B$3:B$1000,0)),"Not Found"),"zz")</f>
        <v>zz</v>
      </c>
      <c r="O113" s="73"/>
      <c r="P113" s="73"/>
    </row>
    <row r="114" spans="1:16" ht="12.75" x14ac:dyDescent="0.2">
      <c r="A114" s="78" t="s">
        <v>143</v>
      </c>
      <c r="B114" s="78" t="s">
        <v>143</v>
      </c>
      <c r="C114" s="102" t="str">
        <f>IF('Hide - Unique Dependencies Pivo'!B110=0,"",'Hide - Unique Dependencies Pivo'!B110)</f>
        <v/>
      </c>
      <c r="H114" s="99" t="str">
        <f t="array" ref="H114">IF(IFERROR(MATCH(TRUE,EXACT(dVulnAssessment[[#This Row],[Dependency]],$C$7:$C$256),0),0)&gt;0,
"Exact Match",
IF(COUNTIF($C$7:$C$256,dVulnAssessment[[#This Row],[Dependency]])=0,
"Not Found",
"Check Letter Case"))</f>
        <v>Exact Match</v>
      </c>
      <c r="I114" s="100">
        <v>108</v>
      </c>
      <c r="J114" s="86"/>
      <c r="K114" s="90"/>
      <c r="L114" s="89"/>
      <c r="M114" s="87"/>
      <c r="N114" s="103" t="str">
        <f>IF(dVulnAssessment[[#This Row],[Dependency]]&lt;&gt;"",IFERROR(INDEX('Hide - DepToSys Pivot'!C$3:C$1000,MATCH(dVulnAssessment[[#This Row],[Dependency]],'Hide - DepToSys Pivot'!B$3:B$1000,0)),"Not Found"),"zz")</f>
        <v>zz</v>
      </c>
      <c r="O114" s="73"/>
      <c r="P114" s="73"/>
    </row>
    <row r="115" spans="1:16" ht="12.75" x14ac:dyDescent="0.2">
      <c r="A115" s="78" t="s">
        <v>143</v>
      </c>
      <c r="B115" s="78" t="s">
        <v>143</v>
      </c>
      <c r="C115" s="102" t="str">
        <f>IF('Hide - Unique Dependencies Pivo'!B111=0,"",'Hide - Unique Dependencies Pivo'!B111)</f>
        <v/>
      </c>
      <c r="H115" s="99" t="str">
        <f t="array" ref="H115">IF(IFERROR(MATCH(TRUE,EXACT(dVulnAssessment[[#This Row],[Dependency]],$C$7:$C$256),0),0)&gt;0,
"Exact Match",
IF(COUNTIF($C$7:$C$256,dVulnAssessment[[#This Row],[Dependency]])=0,
"Not Found",
"Check Letter Case"))</f>
        <v>Exact Match</v>
      </c>
      <c r="I115" s="100">
        <v>109</v>
      </c>
      <c r="J115" s="86"/>
      <c r="K115" s="90"/>
      <c r="L115" s="89"/>
      <c r="M115" s="87"/>
      <c r="N115" s="103" t="str">
        <f>IF(dVulnAssessment[[#This Row],[Dependency]]&lt;&gt;"",IFERROR(INDEX('Hide - DepToSys Pivot'!C$3:C$1000,MATCH(dVulnAssessment[[#This Row],[Dependency]],'Hide - DepToSys Pivot'!B$3:B$1000,0)),"Not Found"),"zz")</f>
        <v>zz</v>
      </c>
      <c r="O115" s="73"/>
      <c r="P115" s="73"/>
    </row>
    <row r="116" spans="1:16" ht="12.75" x14ac:dyDescent="0.2">
      <c r="A116" s="78" t="s">
        <v>143</v>
      </c>
      <c r="B116" s="78" t="s">
        <v>143</v>
      </c>
      <c r="C116" s="102" t="str">
        <f>IF('Hide - Unique Dependencies Pivo'!B112=0,"",'Hide - Unique Dependencies Pivo'!B112)</f>
        <v/>
      </c>
      <c r="H116" s="99" t="str">
        <f t="array" ref="H116">IF(IFERROR(MATCH(TRUE,EXACT(dVulnAssessment[[#This Row],[Dependency]],$C$7:$C$256),0),0)&gt;0,
"Exact Match",
IF(COUNTIF($C$7:$C$256,dVulnAssessment[[#This Row],[Dependency]])=0,
"Not Found",
"Check Letter Case"))</f>
        <v>Exact Match</v>
      </c>
      <c r="I116" s="100">
        <v>110</v>
      </c>
      <c r="J116" s="86"/>
      <c r="K116" s="90"/>
      <c r="L116" s="89"/>
      <c r="M116" s="87"/>
      <c r="N116" s="103" t="str">
        <f>IF(dVulnAssessment[[#This Row],[Dependency]]&lt;&gt;"",IFERROR(INDEX('Hide - DepToSys Pivot'!C$3:C$1000,MATCH(dVulnAssessment[[#This Row],[Dependency]],'Hide - DepToSys Pivot'!B$3:B$1000,0)),"Not Found"),"zz")</f>
        <v>zz</v>
      </c>
      <c r="O116" s="73"/>
      <c r="P116" s="73"/>
    </row>
    <row r="117" spans="1:16" ht="12.75" x14ac:dyDescent="0.2">
      <c r="A117" s="78" t="s">
        <v>143</v>
      </c>
      <c r="B117" s="78" t="s">
        <v>143</v>
      </c>
      <c r="C117" s="102" t="str">
        <f>IF('Hide - Unique Dependencies Pivo'!B113=0,"",'Hide - Unique Dependencies Pivo'!B113)</f>
        <v/>
      </c>
      <c r="H117" s="99" t="str">
        <f t="array" ref="H117">IF(IFERROR(MATCH(TRUE,EXACT(dVulnAssessment[[#This Row],[Dependency]],$C$7:$C$256),0),0)&gt;0,
"Exact Match",
IF(COUNTIF($C$7:$C$256,dVulnAssessment[[#This Row],[Dependency]])=0,
"Not Found",
"Check Letter Case"))</f>
        <v>Exact Match</v>
      </c>
      <c r="I117" s="100">
        <v>111</v>
      </c>
      <c r="J117" s="86"/>
      <c r="K117" s="90"/>
      <c r="L117" s="89"/>
      <c r="M117" s="87"/>
      <c r="N117" s="103" t="str">
        <f>IF(dVulnAssessment[[#This Row],[Dependency]]&lt;&gt;"",IFERROR(INDEX('Hide - DepToSys Pivot'!C$3:C$1000,MATCH(dVulnAssessment[[#This Row],[Dependency]],'Hide - DepToSys Pivot'!B$3:B$1000,0)),"Not Found"),"zz")</f>
        <v>zz</v>
      </c>
      <c r="O117" s="73"/>
      <c r="P117" s="73"/>
    </row>
    <row r="118" spans="1:16" ht="12.75" x14ac:dyDescent="0.2">
      <c r="A118" s="78" t="s">
        <v>143</v>
      </c>
      <c r="B118" s="78" t="s">
        <v>143</v>
      </c>
      <c r="C118" s="102" t="str">
        <f>IF('Hide - Unique Dependencies Pivo'!B114=0,"",'Hide - Unique Dependencies Pivo'!B114)</f>
        <v/>
      </c>
      <c r="H118" s="99" t="str">
        <f t="array" ref="H118">IF(IFERROR(MATCH(TRUE,EXACT(dVulnAssessment[[#This Row],[Dependency]],$C$7:$C$256),0),0)&gt;0,
"Exact Match",
IF(COUNTIF($C$7:$C$256,dVulnAssessment[[#This Row],[Dependency]])=0,
"Not Found",
"Check Letter Case"))</f>
        <v>Exact Match</v>
      </c>
      <c r="I118" s="100">
        <v>112</v>
      </c>
      <c r="J118" s="86"/>
      <c r="K118" s="90"/>
      <c r="L118" s="89"/>
      <c r="M118" s="87"/>
      <c r="N118" s="103" t="str">
        <f>IF(dVulnAssessment[[#This Row],[Dependency]]&lt;&gt;"",IFERROR(INDEX('Hide - DepToSys Pivot'!C$3:C$1000,MATCH(dVulnAssessment[[#This Row],[Dependency]],'Hide - DepToSys Pivot'!B$3:B$1000,0)),"Not Found"),"zz")</f>
        <v>zz</v>
      </c>
      <c r="O118" s="73"/>
      <c r="P118" s="73"/>
    </row>
    <row r="119" spans="1:16" ht="12.75" x14ac:dyDescent="0.2">
      <c r="A119" s="78" t="s">
        <v>143</v>
      </c>
      <c r="B119" s="78" t="s">
        <v>143</v>
      </c>
      <c r="C119" s="102" t="str">
        <f>IF('Hide - Unique Dependencies Pivo'!B115=0,"",'Hide - Unique Dependencies Pivo'!B115)</f>
        <v/>
      </c>
      <c r="H119" s="99" t="str">
        <f t="array" ref="H119">IF(IFERROR(MATCH(TRUE,EXACT(dVulnAssessment[[#This Row],[Dependency]],$C$7:$C$256),0),0)&gt;0,
"Exact Match",
IF(COUNTIF($C$7:$C$256,dVulnAssessment[[#This Row],[Dependency]])=0,
"Not Found",
"Check Letter Case"))</f>
        <v>Exact Match</v>
      </c>
      <c r="I119" s="100">
        <v>113</v>
      </c>
      <c r="J119" s="86"/>
      <c r="K119" s="90"/>
      <c r="L119" s="89"/>
      <c r="M119" s="87"/>
      <c r="N119" s="103" t="str">
        <f>IF(dVulnAssessment[[#This Row],[Dependency]]&lt;&gt;"",IFERROR(INDEX('Hide - DepToSys Pivot'!C$3:C$1000,MATCH(dVulnAssessment[[#This Row],[Dependency]],'Hide - DepToSys Pivot'!B$3:B$1000,0)),"Not Found"),"zz")</f>
        <v>zz</v>
      </c>
      <c r="O119" s="73"/>
      <c r="P119" s="73"/>
    </row>
    <row r="120" spans="1:16" ht="12.75" x14ac:dyDescent="0.2">
      <c r="A120" s="78" t="s">
        <v>143</v>
      </c>
      <c r="B120" s="78" t="s">
        <v>143</v>
      </c>
      <c r="C120" s="102" t="str">
        <f>IF('Hide - Unique Dependencies Pivo'!B116=0,"",'Hide - Unique Dependencies Pivo'!B116)</f>
        <v/>
      </c>
      <c r="H120" s="99" t="str">
        <f t="array" ref="H120">IF(IFERROR(MATCH(TRUE,EXACT(dVulnAssessment[[#This Row],[Dependency]],$C$7:$C$256),0),0)&gt;0,
"Exact Match",
IF(COUNTIF($C$7:$C$256,dVulnAssessment[[#This Row],[Dependency]])=0,
"Not Found",
"Check Letter Case"))</f>
        <v>Exact Match</v>
      </c>
      <c r="I120" s="100">
        <v>114</v>
      </c>
      <c r="J120" s="86"/>
      <c r="K120" s="90"/>
      <c r="L120" s="89"/>
      <c r="M120" s="87"/>
      <c r="N120" s="103" t="str">
        <f>IF(dVulnAssessment[[#This Row],[Dependency]]&lt;&gt;"",IFERROR(INDEX('Hide - DepToSys Pivot'!C$3:C$1000,MATCH(dVulnAssessment[[#This Row],[Dependency]],'Hide - DepToSys Pivot'!B$3:B$1000,0)),"Not Found"),"zz")</f>
        <v>zz</v>
      </c>
      <c r="O120" s="73"/>
      <c r="P120" s="73"/>
    </row>
    <row r="121" spans="1:16" ht="12.75" x14ac:dyDescent="0.2">
      <c r="A121" s="78" t="s">
        <v>143</v>
      </c>
      <c r="B121" s="78" t="s">
        <v>143</v>
      </c>
      <c r="C121" s="102" t="str">
        <f>IF('Hide - Unique Dependencies Pivo'!B117=0,"",'Hide - Unique Dependencies Pivo'!B117)</f>
        <v/>
      </c>
      <c r="H121" s="99" t="str">
        <f t="array" ref="H121">IF(IFERROR(MATCH(TRUE,EXACT(dVulnAssessment[[#This Row],[Dependency]],$C$7:$C$256),0),0)&gt;0,
"Exact Match",
IF(COUNTIF($C$7:$C$256,dVulnAssessment[[#This Row],[Dependency]])=0,
"Not Found",
"Check Letter Case"))</f>
        <v>Exact Match</v>
      </c>
      <c r="I121" s="100">
        <v>115</v>
      </c>
      <c r="J121" s="86"/>
      <c r="K121" s="90"/>
      <c r="L121" s="89"/>
      <c r="M121" s="87"/>
      <c r="N121" s="103" t="str">
        <f>IF(dVulnAssessment[[#This Row],[Dependency]]&lt;&gt;"",IFERROR(INDEX('Hide - DepToSys Pivot'!C$3:C$1000,MATCH(dVulnAssessment[[#This Row],[Dependency]],'Hide - DepToSys Pivot'!B$3:B$1000,0)),"Not Found"),"zz")</f>
        <v>zz</v>
      </c>
      <c r="O121" s="73"/>
      <c r="P121" s="73"/>
    </row>
    <row r="122" spans="1:16" ht="12.75" x14ac:dyDescent="0.2">
      <c r="A122" s="78" t="s">
        <v>143</v>
      </c>
      <c r="B122" s="78" t="s">
        <v>143</v>
      </c>
      <c r="C122" s="102" t="str">
        <f>IF('Hide - Unique Dependencies Pivo'!B118=0,"",'Hide - Unique Dependencies Pivo'!B118)</f>
        <v/>
      </c>
      <c r="H122" s="99" t="str">
        <f t="array" ref="H122">IF(IFERROR(MATCH(TRUE,EXACT(dVulnAssessment[[#This Row],[Dependency]],$C$7:$C$256),0),0)&gt;0,
"Exact Match",
IF(COUNTIF($C$7:$C$256,dVulnAssessment[[#This Row],[Dependency]])=0,
"Not Found",
"Check Letter Case"))</f>
        <v>Exact Match</v>
      </c>
      <c r="I122" s="100">
        <v>116</v>
      </c>
      <c r="J122" s="86"/>
      <c r="K122" s="90"/>
      <c r="L122" s="89"/>
      <c r="M122" s="87"/>
      <c r="N122" s="103" t="str">
        <f>IF(dVulnAssessment[[#This Row],[Dependency]]&lt;&gt;"",IFERROR(INDEX('Hide - DepToSys Pivot'!C$3:C$1000,MATCH(dVulnAssessment[[#This Row],[Dependency]],'Hide - DepToSys Pivot'!B$3:B$1000,0)),"Not Found"),"zz")</f>
        <v>zz</v>
      </c>
      <c r="O122" s="73"/>
      <c r="P122" s="73"/>
    </row>
    <row r="123" spans="1:16" ht="12.75" x14ac:dyDescent="0.2">
      <c r="A123" s="78" t="s">
        <v>143</v>
      </c>
      <c r="B123" s="78" t="s">
        <v>143</v>
      </c>
      <c r="C123" s="102" t="str">
        <f>IF('Hide - Unique Dependencies Pivo'!B119=0,"",'Hide - Unique Dependencies Pivo'!B119)</f>
        <v/>
      </c>
      <c r="H123" s="99" t="str">
        <f t="array" ref="H123">IF(IFERROR(MATCH(TRUE,EXACT(dVulnAssessment[[#This Row],[Dependency]],$C$7:$C$256),0),0)&gt;0,
"Exact Match",
IF(COUNTIF($C$7:$C$256,dVulnAssessment[[#This Row],[Dependency]])=0,
"Not Found",
"Check Letter Case"))</f>
        <v>Exact Match</v>
      </c>
      <c r="I123" s="100">
        <v>117</v>
      </c>
      <c r="J123" s="86"/>
      <c r="K123" s="90"/>
      <c r="L123" s="89"/>
      <c r="M123" s="87"/>
      <c r="N123" s="103" t="str">
        <f>IF(dVulnAssessment[[#This Row],[Dependency]]&lt;&gt;"",IFERROR(INDEX('Hide - DepToSys Pivot'!C$3:C$1000,MATCH(dVulnAssessment[[#This Row],[Dependency]],'Hide - DepToSys Pivot'!B$3:B$1000,0)),"Not Found"),"zz")</f>
        <v>zz</v>
      </c>
      <c r="O123" s="73"/>
      <c r="P123" s="73"/>
    </row>
    <row r="124" spans="1:16" ht="12.75" x14ac:dyDescent="0.2">
      <c r="A124" s="78" t="s">
        <v>143</v>
      </c>
      <c r="B124" s="78" t="s">
        <v>143</v>
      </c>
      <c r="C124" s="102" t="str">
        <f>IF('Hide - Unique Dependencies Pivo'!B120=0,"",'Hide - Unique Dependencies Pivo'!B120)</f>
        <v/>
      </c>
      <c r="H124" s="99" t="str">
        <f t="array" ref="H124">IF(IFERROR(MATCH(TRUE,EXACT(dVulnAssessment[[#This Row],[Dependency]],$C$7:$C$256),0),0)&gt;0,
"Exact Match",
IF(COUNTIF($C$7:$C$256,dVulnAssessment[[#This Row],[Dependency]])=0,
"Not Found",
"Check Letter Case"))</f>
        <v>Exact Match</v>
      </c>
      <c r="I124" s="100">
        <v>118</v>
      </c>
      <c r="J124" s="86"/>
      <c r="K124" s="90"/>
      <c r="L124" s="89"/>
      <c r="M124" s="87"/>
      <c r="N124" s="103" t="str">
        <f>IF(dVulnAssessment[[#This Row],[Dependency]]&lt;&gt;"",IFERROR(INDEX('Hide - DepToSys Pivot'!C$3:C$1000,MATCH(dVulnAssessment[[#This Row],[Dependency]],'Hide - DepToSys Pivot'!B$3:B$1000,0)),"Not Found"),"zz")</f>
        <v>zz</v>
      </c>
      <c r="O124" s="73"/>
      <c r="P124" s="73"/>
    </row>
    <row r="125" spans="1:16" ht="12.75" x14ac:dyDescent="0.2">
      <c r="A125" s="78" t="s">
        <v>143</v>
      </c>
      <c r="B125" s="78" t="s">
        <v>143</v>
      </c>
      <c r="C125" s="102" t="str">
        <f>IF('Hide - Unique Dependencies Pivo'!B121=0,"",'Hide - Unique Dependencies Pivo'!B121)</f>
        <v/>
      </c>
      <c r="H125" s="99" t="str">
        <f t="array" ref="H125">IF(IFERROR(MATCH(TRUE,EXACT(dVulnAssessment[[#This Row],[Dependency]],$C$7:$C$256),0),0)&gt;0,
"Exact Match",
IF(COUNTIF($C$7:$C$256,dVulnAssessment[[#This Row],[Dependency]])=0,
"Not Found",
"Check Letter Case"))</f>
        <v>Exact Match</v>
      </c>
      <c r="I125" s="100">
        <v>119</v>
      </c>
      <c r="J125" s="86"/>
      <c r="K125" s="90"/>
      <c r="L125" s="89"/>
      <c r="M125" s="87"/>
      <c r="N125" s="103" t="str">
        <f>IF(dVulnAssessment[[#This Row],[Dependency]]&lt;&gt;"",IFERROR(INDEX('Hide - DepToSys Pivot'!C$3:C$1000,MATCH(dVulnAssessment[[#This Row],[Dependency]],'Hide - DepToSys Pivot'!B$3:B$1000,0)),"Not Found"),"zz")</f>
        <v>zz</v>
      </c>
      <c r="O125" s="73"/>
      <c r="P125" s="73"/>
    </row>
    <row r="126" spans="1:16" ht="12.75" x14ac:dyDescent="0.2">
      <c r="A126" s="78" t="s">
        <v>143</v>
      </c>
      <c r="B126" s="78" t="s">
        <v>143</v>
      </c>
      <c r="C126" s="102" t="str">
        <f>IF('Hide - Unique Dependencies Pivo'!B122=0,"",'Hide - Unique Dependencies Pivo'!B122)</f>
        <v/>
      </c>
      <c r="H126" s="99" t="str">
        <f t="array" ref="H126">IF(IFERROR(MATCH(TRUE,EXACT(dVulnAssessment[[#This Row],[Dependency]],$C$7:$C$256),0),0)&gt;0,
"Exact Match",
IF(COUNTIF($C$7:$C$256,dVulnAssessment[[#This Row],[Dependency]])=0,
"Not Found",
"Check Letter Case"))</f>
        <v>Exact Match</v>
      </c>
      <c r="I126" s="100">
        <v>120</v>
      </c>
      <c r="J126" s="86"/>
      <c r="K126" s="90"/>
      <c r="L126" s="89"/>
      <c r="M126" s="87"/>
      <c r="N126" s="103" t="str">
        <f>IF(dVulnAssessment[[#This Row],[Dependency]]&lt;&gt;"",IFERROR(INDEX('Hide - DepToSys Pivot'!C$3:C$1000,MATCH(dVulnAssessment[[#This Row],[Dependency]],'Hide - DepToSys Pivot'!B$3:B$1000,0)),"Not Found"),"zz")</f>
        <v>zz</v>
      </c>
      <c r="O126" s="73"/>
      <c r="P126" s="73"/>
    </row>
    <row r="127" spans="1:16" ht="12.75" x14ac:dyDescent="0.2">
      <c r="A127" s="78" t="s">
        <v>143</v>
      </c>
      <c r="B127" s="78" t="s">
        <v>143</v>
      </c>
      <c r="C127" s="102" t="str">
        <f>IF('Hide - Unique Dependencies Pivo'!B123=0,"",'Hide - Unique Dependencies Pivo'!B123)</f>
        <v/>
      </c>
      <c r="H127" s="99" t="str">
        <f t="array" ref="H127">IF(IFERROR(MATCH(TRUE,EXACT(dVulnAssessment[[#This Row],[Dependency]],$C$7:$C$256),0),0)&gt;0,
"Exact Match",
IF(COUNTIF($C$7:$C$256,dVulnAssessment[[#This Row],[Dependency]])=0,
"Not Found",
"Check Letter Case"))</f>
        <v>Exact Match</v>
      </c>
      <c r="I127" s="100">
        <v>121</v>
      </c>
      <c r="J127" s="86"/>
      <c r="K127" s="90"/>
      <c r="L127" s="89"/>
      <c r="M127" s="87"/>
      <c r="N127" s="103" t="str">
        <f>IF(dVulnAssessment[[#This Row],[Dependency]]&lt;&gt;"",IFERROR(INDEX('Hide - DepToSys Pivot'!C$3:C$1000,MATCH(dVulnAssessment[[#This Row],[Dependency]],'Hide - DepToSys Pivot'!B$3:B$1000,0)),"Not Found"),"zz")</f>
        <v>zz</v>
      </c>
      <c r="O127" s="73"/>
      <c r="P127" s="73"/>
    </row>
    <row r="128" spans="1:16" ht="12.75" x14ac:dyDescent="0.2">
      <c r="A128" s="78" t="s">
        <v>143</v>
      </c>
      <c r="B128" s="78" t="s">
        <v>143</v>
      </c>
      <c r="C128" s="102" t="str">
        <f>IF('Hide - Unique Dependencies Pivo'!B124=0,"",'Hide - Unique Dependencies Pivo'!B124)</f>
        <v/>
      </c>
      <c r="H128" s="99" t="str">
        <f t="array" ref="H128">IF(IFERROR(MATCH(TRUE,EXACT(dVulnAssessment[[#This Row],[Dependency]],$C$7:$C$256),0),0)&gt;0,
"Exact Match",
IF(COUNTIF($C$7:$C$256,dVulnAssessment[[#This Row],[Dependency]])=0,
"Not Found",
"Check Letter Case"))</f>
        <v>Exact Match</v>
      </c>
      <c r="I128" s="100">
        <v>122</v>
      </c>
      <c r="J128" s="86"/>
      <c r="K128" s="90"/>
      <c r="L128" s="89"/>
      <c r="M128" s="87"/>
      <c r="N128" s="103" t="str">
        <f>IF(dVulnAssessment[[#This Row],[Dependency]]&lt;&gt;"",IFERROR(INDEX('Hide - DepToSys Pivot'!C$3:C$1000,MATCH(dVulnAssessment[[#This Row],[Dependency]],'Hide - DepToSys Pivot'!B$3:B$1000,0)),"Not Found"),"zz")</f>
        <v>zz</v>
      </c>
      <c r="O128" s="73"/>
      <c r="P128" s="73"/>
    </row>
    <row r="129" spans="1:16" ht="12.75" x14ac:dyDescent="0.2">
      <c r="A129" s="78" t="s">
        <v>143</v>
      </c>
      <c r="B129" s="78" t="s">
        <v>143</v>
      </c>
      <c r="C129" s="102" t="str">
        <f>IF('Hide - Unique Dependencies Pivo'!B125=0,"",'Hide - Unique Dependencies Pivo'!B125)</f>
        <v/>
      </c>
      <c r="H129" s="99" t="str">
        <f t="array" ref="H129">IF(IFERROR(MATCH(TRUE,EXACT(dVulnAssessment[[#This Row],[Dependency]],$C$7:$C$256),0),0)&gt;0,
"Exact Match",
IF(COUNTIF($C$7:$C$256,dVulnAssessment[[#This Row],[Dependency]])=0,
"Not Found",
"Check Letter Case"))</f>
        <v>Exact Match</v>
      </c>
      <c r="I129" s="100">
        <v>123</v>
      </c>
      <c r="J129" s="86"/>
      <c r="K129" s="90"/>
      <c r="L129" s="89"/>
      <c r="M129" s="87"/>
      <c r="N129" s="103" t="str">
        <f>IF(dVulnAssessment[[#This Row],[Dependency]]&lt;&gt;"",IFERROR(INDEX('Hide - DepToSys Pivot'!C$3:C$1000,MATCH(dVulnAssessment[[#This Row],[Dependency]],'Hide - DepToSys Pivot'!B$3:B$1000,0)),"Not Found"),"zz")</f>
        <v>zz</v>
      </c>
      <c r="O129" s="73"/>
      <c r="P129" s="73"/>
    </row>
    <row r="130" spans="1:16" ht="12.75" x14ac:dyDescent="0.2">
      <c r="A130" s="78" t="s">
        <v>143</v>
      </c>
      <c r="B130" s="78" t="s">
        <v>143</v>
      </c>
      <c r="C130" s="102" t="str">
        <f>IF('Hide - Unique Dependencies Pivo'!B126=0,"",'Hide - Unique Dependencies Pivo'!B126)</f>
        <v/>
      </c>
      <c r="H130" s="99" t="str">
        <f t="array" ref="H130">IF(IFERROR(MATCH(TRUE,EXACT(dVulnAssessment[[#This Row],[Dependency]],$C$7:$C$256),0),0)&gt;0,
"Exact Match",
IF(COUNTIF($C$7:$C$256,dVulnAssessment[[#This Row],[Dependency]])=0,
"Not Found",
"Check Letter Case"))</f>
        <v>Exact Match</v>
      </c>
      <c r="I130" s="100">
        <v>124</v>
      </c>
      <c r="J130" s="86"/>
      <c r="K130" s="90"/>
      <c r="L130" s="89"/>
      <c r="M130" s="87"/>
      <c r="N130" s="103" t="str">
        <f>IF(dVulnAssessment[[#This Row],[Dependency]]&lt;&gt;"",IFERROR(INDEX('Hide - DepToSys Pivot'!C$3:C$1000,MATCH(dVulnAssessment[[#This Row],[Dependency]],'Hide - DepToSys Pivot'!B$3:B$1000,0)),"Not Found"),"zz")</f>
        <v>zz</v>
      </c>
      <c r="O130" s="73"/>
      <c r="P130" s="73"/>
    </row>
    <row r="131" spans="1:16" ht="12.75" x14ac:dyDescent="0.2">
      <c r="A131" s="78" t="s">
        <v>143</v>
      </c>
      <c r="B131" s="78" t="s">
        <v>143</v>
      </c>
      <c r="C131" s="102" t="str">
        <f>IF('Hide - Unique Dependencies Pivo'!B127=0,"",'Hide - Unique Dependencies Pivo'!B127)</f>
        <v/>
      </c>
      <c r="H131" s="99" t="str">
        <f t="array" ref="H131">IF(IFERROR(MATCH(TRUE,EXACT(dVulnAssessment[[#This Row],[Dependency]],$C$7:$C$256),0),0)&gt;0,
"Exact Match",
IF(COUNTIF($C$7:$C$256,dVulnAssessment[[#This Row],[Dependency]])=0,
"Not Found",
"Check Letter Case"))</f>
        <v>Exact Match</v>
      </c>
      <c r="I131" s="100">
        <v>125</v>
      </c>
      <c r="J131" s="86"/>
      <c r="K131" s="90"/>
      <c r="L131" s="89"/>
      <c r="M131" s="87"/>
      <c r="N131" s="103" t="str">
        <f>IF(dVulnAssessment[[#This Row],[Dependency]]&lt;&gt;"",IFERROR(INDEX('Hide - DepToSys Pivot'!C$3:C$1000,MATCH(dVulnAssessment[[#This Row],[Dependency]],'Hide - DepToSys Pivot'!B$3:B$1000,0)),"Not Found"),"zz")</f>
        <v>zz</v>
      </c>
      <c r="O131" s="73"/>
      <c r="P131" s="73"/>
    </row>
    <row r="132" spans="1:16" ht="12.75" x14ac:dyDescent="0.2">
      <c r="A132" s="78" t="s">
        <v>143</v>
      </c>
      <c r="B132" s="78" t="s">
        <v>143</v>
      </c>
      <c r="C132" s="102" t="str">
        <f>IF('Hide - Unique Dependencies Pivo'!B128=0,"",'Hide - Unique Dependencies Pivo'!B128)</f>
        <v/>
      </c>
      <c r="H132" s="99" t="str">
        <f t="array" ref="H132">IF(IFERROR(MATCH(TRUE,EXACT(dVulnAssessment[[#This Row],[Dependency]],$C$7:$C$256),0),0)&gt;0,
"Exact Match",
IF(COUNTIF($C$7:$C$256,dVulnAssessment[[#This Row],[Dependency]])=0,
"Not Found",
"Check Letter Case"))</f>
        <v>Exact Match</v>
      </c>
      <c r="I132" s="100">
        <v>126</v>
      </c>
      <c r="J132" s="86"/>
      <c r="K132" s="90"/>
      <c r="L132" s="89"/>
      <c r="M132" s="87"/>
      <c r="N132" s="103" t="str">
        <f>IF(dVulnAssessment[[#This Row],[Dependency]]&lt;&gt;"",IFERROR(INDEX('Hide - DepToSys Pivot'!C$3:C$1000,MATCH(dVulnAssessment[[#This Row],[Dependency]],'Hide - DepToSys Pivot'!B$3:B$1000,0)),"Not Found"),"zz")</f>
        <v>zz</v>
      </c>
      <c r="O132" s="73"/>
      <c r="P132" s="73"/>
    </row>
    <row r="133" spans="1:16" ht="12.75" x14ac:dyDescent="0.2">
      <c r="A133" s="78" t="s">
        <v>143</v>
      </c>
      <c r="B133" s="78" t="s">
        <v>143</v>
      </c>
      <c r="C133" s="102" t="str">
        <f>IF('Hide - Unique Dependencies Pivo'!B129=0,"",'Hide - Unique Dependencies Pivo'!B129)</f>
        <v/>
      </c>
      <c r="H133" s="99" t="str">
        <f t="array" ref="H133">IF(IFERROR(MATCH(TRUE,EXACT(dVulnAssessment[[#This Row],[Dependency]],$C$7:$C$256),0),0)&gt;0,
"Exact Match",
IF(COUNTIF($C$7:$C$256,dVulnAssessment[[#This Row],[Dependency]])=0,
"Not Found",
"Check Letter Case"))</f>
        <v>Exact Match</v>
      </c>
      <c r="I133" s="100">
        <v>127</v>
      </c>
      <c r="J133" s="86"/>
      <c r="K133" s="90"/>
      <c r="L133" s="89"/>
      <c r="M133" s="87"/>
      <c r="N133" s="103" t="str">
        <f>IF(dVulnAssessment[[#This Row],[Dependency]]&lt;&gt;"",IFERROR(INDEX('Hide - DepToSys Pivot'!C$3:C$1000,MATCH(dVulnAssessment[[#This Row],[Dependency]],'Hide - DepToSys Pivot'!B$3:B$1000,0)),"Not Found"),"zz")</f>
        <v>zz</v>
      </c>
      <c r="O133" s="73"/>
      <c r="P133" s="73"/>
    </row>
    <row r="134" spans="1:16" ht="12.75" x14ac:dyDescent="0.2">
      <c r="A134" s="78" t="s">
        <v>143</v>
      </c>
      <c r="B134" s="78" t="s">
        <v>143</v>
      </c>
      <c r="C134" s="102" t="str">
        <f>IF('Hide - Unique Dependencies Pivo'!B130=0,"",'Hide - Unique Dependencies Pivo'!B130)</f>
        <v/>
      </c>
      <c r="H134" s="99" t="str">
        <f t="array" ref="H134">IF(IFERROR(MATCH(TRUE,EXACT(dVulnAssessment[[#This Row],[Dependency]],$C$7:$C$256),0),0)&gt;0,
"Exact Match",
IF(COUNTIF($C$7:$C$256,dVulnAssessment[[#This Row],[Dependency]])=0,
"Not Found",
"Check Letter Case"))</f>
        <v>Exact Match</v>
      </c>
      <c r="I134" s="100">
        <v>128</v>
      </c>
      <c r="J134" s="86"/>
      <c r="K134" s="90"/>
      <c r="L134" s="89"/>
      <c r="M134" s="87"/>
      <c r="N134" s="103" t="str">
        <f>IF(dVulnAssessment[[#This Row],[Dependency]]&lt;&gt;"",IFERROR(INDEX('Hide - DepToSys Pivot'!C$3:C$1000,MATCH(dVulnAssessment[[#This Row],[Dependency]],'Hide - DepToSys Pivot'!B$3:B$1000,0)),"Not Found"),"zz")</f>
        <v>zz</v>
      </c>
      <c r="O134" s="73"/>
      <c r="P134" s="73"/>
    </row>
    <row r="135" spans="1:16" ht="12.75" x14ac:dyDescent="0.2">
      <c r="A135" s="78" t="s">
        <v>143</v>
      </c>
      <c r="B135" s="78" t="s">
        <v>143</v>
      </c>
      <c r="C135" s="102" t="str">
        <f>IF('Hide - Unique Dependencies Pivo'!B131=0,"",'Hide - Unique Dependencies Pivo'!B131)</f>
        <v/>
      </c>
      <c r="H135" s="99" t="str">
        <f t="array" ref="H135">IF(IFERROR(MATCH(TRUE,EXACT(dVulnAssessment[[#This Row],[Dependency]],$C$7:$C$256),0),0)&gt;0,
"Exact Match",
IF(COUNTIF($C$7:$C$256,dVulnAssessment[[#This Row],[Dependency]])=0,
"Not Found",
"Check Letter Case"))</f>
        <v>Exact Match</v>
      </c>
      <c r="I135" s="100">
        <v>129</v>
      </c>
      <c r="J135" s="86"/>
      <c r="K135" s="90"/>
      <c r="L135" s="89"/>
      <c r="M135" s="87"/>
      <c r="N135" s="103" t="str">
        <f>IF(dVulnAssessment[[#This Row],[Dependency]]&lt;&gt;"",IFERROR(INDEX('Hide - DepToSys Pivot'!C$3:C$1000,MATCH(dVulnAssessment[[#This Row],[Dependency]],'Hide - DepToSys Pivot'!B$3:B$1000,0)),"Not Found"),"zz")</f>
        <v>zz</v>
      </c>
      <c r="O135" s="73"/>
      <c r="P135" s="73"/>
    </row>
    <row r="136" spans="1:16" ht="12.75" x14ac:dyDescent="0.2">
      <c r="A136" s="78" t="s">
        <v>143</v>
      </c>
      <c r="B136" s="78" t="s">
        <v>143</v>
      </c>
      <c r="C136" s="102" t="str">
        <f>IF('Hide - Unique Dependencies Pivo'!B132=0,"",'Hide - Unique Dependencies Pivo'!B132)</f>
        <v/>
      </c>
      <c r="H136" s="99" t="str">
        <f t="array" ref="H136">IF(IFERROR(MATCH(TRUE,EXACT(dVulnAssessment[[#This Row],[Dependency]],$C$7:$C$256),0),0)&gt;0,
"Exact Match",
IF(COUNTIF($C$7:$C$256,dVulnAssessment[[#This Row],[Dependency]])=0,
"Not Found",
"Check Letter Case"))</f>
        <v>Exact Match</v>
      </c>
      <c r="I136" s="100">
        <v>130</v>
      </c>
      <c r="J136" s="86"/>
      <c r="K136" s="90"/>
      <c r="L136" s="89"/>
      <c r="M136" s="87"/>
      <c r="N136" s="103" t="str">
        <f>IF(dVulnAssessment[[#This Row],[Dependency]]&lt;&gt;"",IFERROR(INDEX('Hide - DepToSys Pivot'!C$3:C$1000,MATCH(dVulnAssessment[[#This Row],[Dependency]],'Hide - DepToSys Pivot'!B$3:B$1000,0)),"Not Found"),"zz")</f>
        <v>zz</v>
      </c>
      <c r="O136" s="73"/>
      <c r="P136" s="73"/>
    </row>
    <row r="137" spans="1:16" ht="12.75" x14ac:dyDescent="0.2">
      <c r="A137" s="78" t="s">
        <v>143</v>
      </c>
      <c r="B137" s="78" t="s">
        <v>143</v>
      </c>
      <c r="C137" s="102" t="str">
        <f>IF('Hide - Unique Dependencies Pivo'!B133=0,"",'Hide - Unique Dependencies Pivo'!B133)</f>
        <v/>
      </c>
      <c r="H137" s="99" t="str">
        <f t="array" ref="H137">IF(IFERROR(MATCH(TRUE,EXACT(dVulnAssessment[[#This Row],[Dependency]],$C$7:$C$256),0),0)&gt;0,
"Exact Match",
IF(COUNTIF($C$7:$C$256,dVulnAssessment[[#This Row],[Dependency]])=0,
"Not Found",
"Check Letter Case"))</f>
        <v>Exact Match</v>
      </c>
      <c r="I137" s="100">
        <v>131</v>
      </c>
      <c r="J137" s="86"/>
      <c r="K137" s="90"/>
      <c r="L137" s="89"/>
      <c r="M137" s="87"/>
      <c r="N137" s="103" t="str">
        <f>IF(dVulnAssessment[[#This Row],[Dependency]]&lt;&gt;"",IFERROR(INDEX('Hide - DepToSys Pivot'!C$3:C$1000,MATCH(dVulnAssessment[[#This Row],[Dependency]],'Hide - DepToSys Pivot'!B$3:B$1000,0)),"Not Found"),"zz")</f>
        <v>zz</v>
      </c>
      <c r="O137" s="73"/>
      <c r="P137" s="73"/>
    </row>
    <row r="138" spans="1:16" ht="12.75" x14ac:dyDescent="0.2">
      <c r="A138" s="78" t="s">
        <v>143</v>
      </c>
      <c r="B138" s="78" t="s">
        <v>143</v>
      </c>
      <c r="C138" s="102" t="str">
        <f>IF('Hide - Unique Dependencies Pivo'!B134=0,"",'Hide - Unique Dependencies Pivo'!B134)</f>
        <v/>
      </c>
      <c r="H138" s="99" t="str">
        <f t="array" ref="H138">IF(IFERROR(MATCH(TRUE,EXACT(dVulnAssessment[[#This Row],[Dependency]],$C$7:$C$256),0),0)&gt;0,
"Exact Match",
IF(COUNTIF($C$7:$C$256,dVulnAssessment[[#This Row],[Dependency]])=0,
"Not Found",
"Check Letter Case"))</f>
        <v>Exact Match</v>
      </c>
      <c r="I138" s="100">
        <v>132</v>
      </c>
      <c r="J138" s="86"/>
      <c r="K138" s="90"/>
      <c r="L138" s="89"/>
      <c r="M138" s="87"/>
      <c r="N138" s="103" t="str">
        <f>IF(dVulnAssessment[[#This Row],[Dependency]]&lt;&gt;"",IFERROR(INDEX('Hide - DepToSys Pivot'!C$3:C$1000,MATCH(dVulnAssessment[[#This Row],[Dependency]],'Hide - DepToSys Pivot'!B$3:B$1000,0)),"Not Found"),"zz")</f>
        <v>zz</v>
      </c>
      <c r="O138" s="73"/>
      <c r="P138" s="73"/>
    </row>
    <row r="139" spans="1:16" ht="12.75" x14ac:dyDescent="0.2">
      <c r="A139" s="78" t="s">
        <v>143</v>
      </c>
      <c r="B139" s="78" t="s">
        <v>143</v>
      </c>
      <c r="C139" s="102" t="str">
        <f>IF('Hide - Unique Dependencies Pivo'!B135=0,"",'Hide - Unique Dependencies Pivo'!B135)</f>
        <v/>
      </c>
      <c r="H139" s="99" t="str">
        <f t="array" ref="H139">IF(IFERROR(MATCH(TRUE,EXACT(dVulnAssessment[[#This Row],[Dependency]],$C$7:$C$256),0),0)&gt;0,
"Exact Match",
IF(COUNTIF($C$7:$C$256,dVulnAssessment[[#This Row],[Dependency]])=0,
"Not Found",
"Check Letter Case"))</f>
        <v>Exact Match</v>
      </c>
      <c r="I139" s="100">
        <v>133</v>
      </c>
      <c r="J139" s="86"/>
      <c r="K139" s="90"/>
      <c r="L139" s="89"/>
      <c r="M139" s="87"/>
      <c r="N139" s="103" t="str">
        <f>IF(dVulnAssessment[[#This Row],[Dependency]]&lt;&gt;"",IFERROR(INDEX('Hide - DepToSys Pivot'!C$3:C$1000,MATCH(dVulnAssessment[[#This Row],[Dependency]],'Hide - DepToSys Pivot'!B$3:B$1000,0)),"Not Found"),"zz")</f>
        <v>zz</v>
      </c>
      <c r="O139" s="73"/>
      <c r="P139" s="73"/>
    </row>
    <row r="140" spans="1:16" ht="12.75" x14ac:dyDescent="0.2">
      <c r="A140" s="78" t="s">
        <v>143</v>
      </c>
      <c r="B140" s="78" t="s">
        <v>143</v>
      </c>
      <c r="C140" s="102" t="str">
        <f>IF('Hide - Unique Dependencies Pivo'!B136=0,"",'Hide - Unique Dependencies Pivo'!B136)</f>
        <v/>
      </c>
      <c r="H140" s="99" t="str">
        <f t="array" ref="H140">IF(IFERROR(MATCH(TRUE,EXACT(dVulnAssessment[[#This Row],[Dependency]],$C$7:$C$256),0),0)&gt;0,
"Exact Match",
IF(COUNTIF($C$7:$C$256,dVulnAssessment[[#This Row],[Dependency]])=0,
"Not Found",
"Check Letter Case"))</f>
        <v>Exact Match</v>
      </c>
      <c r="I140" s="100">
        <v>134</v>
      </c>
      <c r="J140" s="86"/>
      <c r="K140" s="90"/>
      <c r="L140" s="89"/>
      <c r="M140" s="87"/>
      <c r="N140" s="103" t="str">
        <f>IF(dVulnAssessment[[#This Row],[Dependency]]&lt;&gt;"",IFERROR(INDEX('Hide - DepToSys Pivot'!C$3:C$1000,MATCH(dVulnAssessment[[#This Row],[Dependency]],'Hide - DepToSys Pivot'!B$3:B$1000,0)),"Not Found"),"zz")</f>
        <v>zz</v>
      </c>
      <c r="O140" s="73"/>
      <c r="P140" s="73"/>
    </row>
    <row r="141" spans="1:16" ht="12.75" x14ac:dyDescent="0.2">
      <c r="A141" s="78" t="s">
        <v>143</v>
      </c>
      <c r="B141" s="78" t="s">
        <v>143</v>
      </c>
      <c r="C141" s="102" t="str">
        <f>IF('Hide - Unique Dependencies Pivo'!B137=0,"",'Hide - Unique Dependencies Pivo'!B137)</f>
        <v/>
      </c>
      <c r="H141" s="99" t="str">
        <f t="array" ref="H141">IF(IFERROR(MATCH(TRUE,EXACT(dVulnAssessment[[#This Row],[Dependency]],$C$7:$C$256),0),0)&gt;0,
"Exact Match",
IF(COUNTIF($C$7:$C$256,dVulnAssessment[[#This Row],[Dependency]])=0,
"Not Found",
"Check Letter Case"))</f>
        <v>Exact Match</v>
      </c>
      <c r="I141" s="100">
        <v>135</v>
      </c>
      <c r="J141" s="86"/>
      <c r="K141" s="90"/>
      <c r="L141" s="89"/>
      <c r="M141" s="87"/>
      <c r="N141" s="103" t="str">
        <f>IF(dVulnAssessment[[#This Row],[Dependency]]&lt;&gt;"",IFERROR(INDEX('Hide - DepToSys Pivot'!C$3:C$1000,MATCH(dVulnAssessment[[#This Row],[Dependency]],'Hide - DepToSys Pivot'!B$3:B$1000,0)),"Not Found"),"zz")</f>
        <v>zz</v>
      </c>
      <c r="O141" s="73"/>
      <c r="P141" s="73"/>
    </row>
    <row r="142" spans="1:16" ht="12.75" x14ac:dyDescent="0.2">
      <c r="A142" s="78" t="s">
        <v>143</v>
      </c>
      <c r="B142" s="78" t="s">
        <v>143</v>
      </c>
      <c r="C142" s="102" t="str">
        <f>IF('Hide - Unique Dependencies Pivo'!B138=0,"",'Hide - Unique Dependencies Pivo'!B138)</f>
        <v/>
      </c>
      <c r="H142" s="99" t="str">
        <f t="array" ref="H142">IF(IFERROR(MATCH(TRUE,EXACT(dVulnAssessment[[#This Row],[Dependency]],$C$7:$C$256),0),0)&gt;0,
"Exact Match",
IF(COUNTIF($C$7:$C$256,dVulnAssessment[[#This Row],[Dependency]])=0,
"Not Found",
"Check Letter Case"))</f>
        <v>Exact Match</v>
      </c>
      <c r="I142" s="100">
        <v>136</v>
      </c>
      <c r="J142" s="86"/>
      <c r="K142" s="90"/>
      <c r="L142" s="89"/>
      <c r="M142" s="87"/>
      <c r="N142" s="103" t="str">
        <f>IF(dVulnAssessment[[#This Row],[Dependency]]&lt;&gt;"",IFERROR(INDEX('Hide - DepToSys Pivot'!C$3:C$1000,MATCH(dVulnAssessment[[#This Row],[Dependency]],'Hide - DepToSys Pivot'!B$3:B$1000,0)),"Not Found"),"zz")</f>
        <v>zz</v>
      </c>
      <c r="O142" s="73"/>
      <c r="P142" s="73"/>
    </row>
    <row r="143" spans="1:16" ht="12.75" x14ac:dyDescent="0.2">
      <c r="A143" s="78" t="s">
        <v>143</v>
      </c>
      <c r="B143" s="78" t="s">
        <v>143</v>
      </c>
      <c r="C143" s="102" t="str">
        <f>IF('Hide - Unique Dependencies Pivo'!B139=0,"",'Hide - Unique Dependencies Pivo'!B139)</f>
        <v/>
      </c>
      <c r="H143" s="99" t="str">
        <f t="array" ref="H143">IF(IFERROR(MATCH(TRUE,EXACT(dVulnAssessment[[#This Row],[Dependency]],$C$7:$C$256),0),0)&gt;0,
"Exact Match",
IF(COUNTIF($C$7:$C$256,dVulnAssessment[[#This Row],[Dependency]])=0,
"Not Found",
"Check Letter Case"))</f>
        <v>Exact Match</v>
      </c>
      <c r="I143" s="100">
        <v>137</v>
      </c>
      <c r="J143" s="86"/>
      <c r="K143" s="90"/>
      <c r="L143" s="89"/>
      <c r="M143" s="87"/>
      <c r="N143" s="103" t="str">
        <f>IF(dVulnAssessment[[#This Row],[Dependency]]&lt;&gt;"",IFERROR(INDEX('Hide - DepToSys Pivot'!C$3:C$1000,MATCH(dVulnAssessment[[#This Row],[Dependency]],'Hide - DepToSys Pivot'!B$3:B$1000,0)),"Not Found"),"zz")</f>
        <v>zz</v>
      </c>
      <c r="O143" s="73"/>
      <c r="P143" s="73"/>
    </row>
    <row r="144" spans="1:16" ht="12.75" x14ac:dyDescent="0.2">
      <c r="A144" s="78" t="s">
        <v>143</v>
      </c>
      <c r="B144" s="78" t="s">
        <v>143</v>
      </c>
      <c r="C144" s="102" t="str">
        <f>IF('Hide - Unique Dependencies Pivo'!B140=0,"",'Hide - Unique Dependencies Pivo'!B140)</f>
        <v/>
      </c>
      <c r="H144" s="99" t="str">
        <f t="array" ref="H144">IF(IFERROR(MATCH(TRUE,EXACT(dVulnAssessment[[#This Row],[Dependency]],$C$7:$C$256),0),0)&gt;0,
"Exact Match",
IF(COUNTIF($C$7:$C$256,dVulnAssessment[[#This Row],[Dependency]])=0,
"Not Found",
"Check Letter Case"))</f>
        <v>Exact Match</v>
      </c>
      <c r="I144" s="100">
        <v>138</v>
      </c>
      <c r="J144" s="86"/>
      <c r="K144" s="90"/>
      <c r="L144" s="89"/>
      <c r="M144" s="87"/>
      <c r="N144" s="103" t="str">
        <f>IF(dVulnAssessment[[#This Row],[Dependency]]&lt;&gt;"",IFERROR(INDEX('Hide - DepToSys Pivot'!C$3:C$1000,MATCH(dVulnAssessment[[#This Row],[Dependency]],'Hide - DepToSys Pivot'!B$3:B$1000,0)),"Not Found"),"zz")</f>
        <v>zz</v>
      </c>
      <c r="O144" s="73"/>
      <c r="P144" s="73"/>
    </row>
    <row r="145" spans="1:16" ht="12.75" x14ac:dyDescent="0.2">
      <c r="A145" s="78" t="s">
        <v>143</v>
      </c>
      <c r="B145" s="78" t="s">
        <v>143</v>
      </c>
      <c r="C145" s="102" t="str">
        <f>IF('Hide - Unique Dependencies Pivo'!B141=0,"",'Hide - Unique Dependencies Pivo'!B141)</f>
        <v/>
      </c>
      <c r="H145" s="99" t="str">
        <f t="array" ref="H145">IF(IFERROR(MATCH(TRUE,EXACT(dVulnAssessment[[#This Row],[Dependency]],$C$7:$C$256),0),0)&gt;0,
"Exact Match",
IF(COUNTIF($C$7:$C$256,dVulnAssessment[[#This Row],[Dependency]])=0,
"Not Found",
"Check Letter Case"))</f>
        <v>Exact Match</v>
      </c>
      <c r="I145" s="100">
        <v>139</v>
      </c>
      <c r="J145" s="86"/>
      <c r="K145" s="90"/>
      <c r="L145" s="89"/>
      <c r="M145" s="87"/>
      <c r="N145" s="103" t="str">
        <f>IF(dVulnAssessment[[#This Row],[Dependency]]&lt;&gt;"",IFERROR(INDEX('Hide - DepToSys Pivot'!C$3:C$1000,MATCH(dVulnAssessment[[#This Row],[Dependency]],'Hide - DepToSys Pivot'!B$3:B$1000,0)),"Not Found"),"zz")</f>
        <v>zz</v>
      </c>
      <c r="O145" s="73"/>
      <c r="P145" s="73"/>
    </row>
    <row r="146" spans="1:16" ht="12.75" x14ac:dyDescent="0.2">
      <c r="A146" s="78" t="s">
        <v>143</v>
      </c>
      <c r="B146" s="78" t="s">
        <v>143</v>
      </c>
      <c r="C146" s="102" t="str">
        <f>IF('Hide - Unique Dependencies Pivo'!B142=0,"",'Hide - Unique Dependencies Pivo'!B142)</f>
        <v/>
      </c>
      <c r="H146" s="99" t="str">
        <f t="array" ref="H146">IF(IFERROR(MATCH(TRUE,EXACT(dVulnAssessment[[#This Row],[Dependency]],$C$7:$C$256),0),0)&gt;0,
"Exact Match",
IF(COUNTIF($C$7:$C$256,dVulnAssessment[[#This Row],[Dependency]])=0,
"Not Found",
"Check Letter Case"))</f>
        <v>Exact Match</v>
      </c>
      <c r="I146" s="100">
        <v>140</v>
      </c>
      <c r="J146" s="86"/>
      <c r="K146" s="90"/>
      <c r="L146" s="89"/>
      <c r="M146" s="87"/>
      <c r="N146" s="103" t="str">
        <f>IF(dVulnAssessment[[#This Row],[Dependency]]&lt;&gt;"",IFERROR(INDEX('Hide - DepToSys Pivot'!C$3:C$1000,MATCH(dVulnAssessment[[#This Row],[Dependency]],'Hide - DepToSys Pivot'!B$3:B$1000,0)),"Not Found"),"zz")</f>
        <v>zz</v>
      </c>
      <c r="O146" s="73"/>
      <c r="P146" s="73"/>
    </row>
    <row r="147" spans="1:16" ht="12.75" x14ac:dyDescent="0.2">
      <c r="A147" s="78" t="s">
        <v>143</v>
      </c>
      <c r="B147" s="78" t="s">
        <v>143</v>
      </c>
      <c r="C147" s="102" t="str">
        <f>IF('Hide - Unique Dependencies Pivo'!B143=0,"",'Hide - Unique Dependencies Pivo'!B143)</f>
        <v/>
      </c>
      <c r="H147" s="99" t="str">
        <f t="array" ref="H147">IF(IFERROR(MATCH(TRUE,EXACT(dVulnAssessment[[#This Row],[Dependency]],$C$7:$C$256),0),0)&gt;0,
"Exact Match",
IF(COUNTIF($C$7:$C$256,dVulnAssessment[[#This Row],[Dependency]])=0,
"Not Found",
"Check Letter Case"))</f>
        <v>Exact Match</v>
      </c>
      <c r="I147" s="100">
        <v>141</v>
      </c>
      <c r="J147" s="86"/>
      <c r="K147" s="90"/>
      <c r="L147" s="89"/>
      <c r="M147" s="87"/>
      <c r="N147" s="103" t="str">
        <f>IF(dVulnAssessment[[#This Row],[Dependency]]&lt;&gt;"",IFERROR(INDEX('Hide - DepToSys Pivot'!C$3:C$1000,MATCH(dVulnAssessment[[#This Row],[Dependency]],'Hide - DepToSys Pivot'!B$3:B$1000,0)),"Not Found"),"zz")</f>
        <v>zz</v>
      </c>
      <c r="O147" s="73"/>
      <c r="P147" s="73"/>
    </row>
    <row r="148" spans="1:16" ht="12.75" x14ac:dyDescent="0.2">
      <c r="A148" s="78" t="s">
        <v>143</v>
      </c>
      <c r="B148" s="78" t="s">
        <v>143</v>
      </c>
      <c r="C148" s="102" t="str">
        <f>IF('Hide - Unique Dependencies Pivo'!B144=0,"",'Hide - Unique Dependencies Pivo'!B144)</f>
        <v/>
      </c>
      <c r="H148" s="99" t="str">
        <f t="array" ref="H148">IF(IFERROR(MATCH(TRUE,EXACT(dVulnAssessment[[#This Row],[Dependency]],$C$7:$C$256),0),0)&gt;0,
"Exact Match",
IF(COUNTIF($C$7:$C$256,dVulnAssessment[[#This Row],[Dependency]])=0,
"Not Found",
"Check Letter Case"))</f>
        <v>Exact Match</v>
      </c>
      <c r="I148" s="100">
        <v>142</v>
      </c>
      <c r="J148" s="86"/>
      <c r="K148" s="90"/>
      <c r="L148" s="89"/>
      <c r="M148" s="87"/>
      <c r="N148" s="103" t="str">
        <f>IF(dVulnAssessment[[#This Row],[Dependency]]&lt;&gt;"",IFERROR(INDEX('Hide - DepToSys Pivot'!C$3:C$1000,MATCH(dVulnAssessment[[#This Row],[Dependency]],'Hide - DepToSys Pivot'!B$3:B$1000,0)),"Not Found"),"zz")</f>
        <v>zz</v>
      </c>
      <c r="O148" s="73"/>
      <c r="P148" s="73"/>
    </row>
    <row r="149" spans="1:16" ht="12.75" x14ac:dyDescent="0.2">
      <c r="A149" s="78" t="s">
        <v>143</v>
      </c>
      <c r="B149" s="78" t="s">
        <v>143</v>
      </c>
      <c r="C149" s="102" t="str">
        <f>IF('Hide - Unique Dependencies Pivo'!B145=0,"",'Hide - Unique Dependencies Pivo'!B145)</f>
        <v/>
      </c>
      <c r="H149" s="99" t="str">
        <f t="array" ref="H149">IF(IFERROR(MATCH(TRUE,EXACT(dVulnAssessment[[#This Row],[Dependency]],$C$7:$C$256),0),0)&gt;0,
"Exact Match",
IF(COUNTIF($C$7:$C$256,dVulnAssessment[[#This Row],[Dependency]])=0,
"Not Found",
"Check Letter Case"))</f>
        <v>Exact Match</v>
      </c>
      <c r="I149" s="100">
        <v>143</v>
      </c>
      <c r="J149" s="86"/>
      <c r="K149" s="90"/>
      <c r="L149" s="89"/>
      <c r="M149" s="87"/>
      <c r="N149" s="103" t="str">
        <f>IF(dVulnAssessment[[#This Row],[Dependency]]&lt;&gt;"",IFERROR(INDEX('Hide - DepToSys Pivot'!C$3:C$1000,MATCH(dVulnAssessment[[#This Row],[Dependency]],'Hide - DepToSys Pivot'!B$3:B$1000,0)),"Not Found"),"zz")</f>
        <v>zz</v>
      </c>
      <c r="O149" s="73"/>
      <c r="P149" s="73"/>
    </row>
    <row r="150" spans="1:16" ht="12.75" x14ac:dyDescent="0.2">
      <c r="A150" s="78" t="s">
        <v>143</v>
      </c>
      <c r="B150" s="78" t="s">
        <v>143</v>
      </c>
      <c r="C150" s="102" t="str">
        <f>IF('Hide - Unique Dependencies Pivo'!B146=0,"",'Hide - Unique Dependencies Pivo'!B146)</f>
        <v/>
      </c>
      <c r="H150" s="99" t="str">
        <f t="array" ref="H150">IF(IFERROR(MATCH(TRUE,EXACT(dVulnAssessment[[#This Row],[Dependency]],$C$7:$C$256),0),0)&gt;0,
"Exact Match",
IF(COUNTIF($C$7:$C$256,dVulnAssessment[[#This Row],[Dependency]])=0,
"Not Found",
"Check Letter Case"))</f>
        <v>Exact Match</v>
      </c>
      <c r="I150" s="100">
        <v>144</v>
      </c>
      <c r="J150" s="86"/>
      <c r="K150" s="90"/>
      <c r="L150" s="89"/>
      <c r="M150" s="87"/>
      <c r="N150" s="103" t="str">
        <f>IF(dVulnAssessment[[#This Row],[Dependency]]&lt;&gt;"",IFERROR(INDEX('Hide - DepToSys Pivot'!C$3:C$1000,MATCH(dVulnAssessment[[#This Row],[Dependency]],'Hide - DepToSys Pivot'!B$3:B$1000,0)),"Not Found"),"zz")</f>
        <v>zz</v>
      </c>
      <c r="O150" s="73"/>
      <c r="P150" s="73"/>
    </row>
    <row r="151" spans="1:16" ht="12.75" x14ac:dyDescent="0.2">
      <c r="A151" s="78" t="s">
        <v>143</v>
      </c>
      <c r="B151" s="78" t="s">
        <v>143</v>
      </c>
      <c r="C151" s="102" t="str">
        <f>IF('Hide - Unique Dependencies Pivo'!B147=0,"",'Hide - Unique Dependencies Pivo'!B147)</f>
        <v/>
      </c>
      <c r="H151" s="99" t="str">
        <f t="array" ref="H151">IF(IFERROR(MATCH(TRUE,EXACT(dVulnAssessment[[#This Row],[Dependency]],$C$7:$C$256),0),0)&gt;0,
"Exact Match",
IF(COUNTIF($C$7:$C$256,dVulnAssessment[[#This Row],[Dependency]])=0,
"Not Found",
"Check Letter Case"))</f>
        <v>Exact Match</v>
      </c>
      <c r="I151" s="100">
        <v>145</v>
      </c>
      <c r="J151" s="86"/>
      <c r="K151" s="90"/>
      <c r="L151" s="89"/>
      <c r="M151" s="87"/>
      <c r="N151" s="103" t="str">
        <f>IF(dVulnAssessment[[#This Row],[Dependency]]&lt;&gt;"",IFERROR(INDEX('Hide - DepToSys Pivot'!C$3:C$1000,MATCH(dVulnAssessment[[#This Row],[Dependency]],'Hide - DepToSys Pivot'!B$3:B$1000,0)),"Not Found"),"zz")</f>
        <v>zz</v>
      </c>
      <c r="O151" s="73"/>
      <c r="P151" s="73"/>
    </row>
    <row r="152" spans="1:16" ht="12.75" x14ac:dyDescent="0.2">
      <c r="A152" s="78" t="s">
        <v>143</v>
      </c>
      <c r="B152" s="78" t="s">
        <v>143</v>
      </c>
      <c r="C152" s="102" t="str">
        <f>IF('Hide - Unique Dependencies Pivo'!B148=0,"",'Hide - Unique Dependencies Pivo'!B148)</f>
        <v/>
      </c>
      <c r="H152" s="99" t="str">
        <f t="array" ref="H152">IF(IFERROR(MATCH(TRUE,EXACT(dVulnAssessment[[#This Row],[Dependency]],$C$7:$C$256),0),0)&gt;0,
"Exact Match",
IF(COUNTIF($C$7:$C$256,dVulnAssessment[[#This Row],[Dependency]])=0,
"Not Found",
"Check Letter Case"))</f>
        <v>Exact Match</v>
      </c>
      <c r="I152" s="100">
        <v>146</v>
      </c>
      <c r="J152" s="86"/>
      <c r="K152" s="90"/>
      <c r="L152" s="89"/>
      <c r="M152" s="87"/>
      <c r="N152" s="103" t="str">
        <f>IF(dVulnAssessment[[#This Row],[Dependency]]&lt;&gt;"",IFERROR(INDEX('Hide - DepToSys Pivot'!C$3:C$1000,MATCH(dVulnAssessment[[#This Row],[Dependency]],'Hide - DepToSys Pivot'!B$3:B$1000,0)),"Not Found"),"zz")</f>
        <v>zz</v>
      </c>
      <c r="O152" s="73"/>
      <c r="P152" s="73"/>
    </row>
    <row r="153" spans="1:16" ht="12.75" x14ac:dyDescent="0.2">
      <c r="A153" s="78" t="s">
        <v>143</v>
      </c>
      <c r="B153" s="78" t="s">
        <v>143</v>
      </c>
      <c r="C153" s="102" t="str">
        <f>IF('Hide - Unique Dependencies Pivo'!B149=0,"",'Hide - Unique Dependencies Pivo'!B149)</f>
        <v/>
      </c>
      <c r="H153" s="99" t="str">
        <f t="array" ref="H153">IF(IFERROR(MATCH(TRUE,EXACT(dVulnAssessment[[#This Row],[Dependency]],$C$7:$C$256),0),0)&gt;0,
"Exact Match",
IF(COUNTIF($C$7:$C$256,dVulnAssessment[[#This Row],[Dependency]])=0,
"Not Found",
"Check Letter Case"))</f>
        <v>Exact Match</v>
      </c>
      <c r="I153" s="100">
        <v>147</v>
      </c>
      <c r="J153" s="86"/>
      <c r="K153" s="90"/>
      <c r="L153" s="89"/>
      <c r="M153" s="87"/>
      <c r="N153" s="103" t="str">
        <f>IF(dVulnAssessment[[#This Row],[Dependency]]&lt;&gt;"",IFERROR(INDEX('Hide - DepToSys Pivot'!C$3:C$1000,MATCH(dVulnAssessment[[#This Row],[Dependency]],'Hide - DepToSys Pivot'!B$3:B$1000,0)),"Not Found"),"zz")</f>
        <v>zz</v>
      </c>
      <c r="O153" s="73"/>
      <c r="P153" s="73"/>
    </row>
    <row r="154" spans="1:16" ht="12.75" x14ac:dyDescent="0.2">
      <c r="A154" s="78" t="s">
        <v>143</v>
      </c>
      <c r="B154" s="78" t="s">
        <v>143</v>
      </c>
      <c r="C154" s="102" t="str">
        <f>IF('Hide - Unique Dependencies Pivo'!B150=0,"",'Hide - Unique Dependencies Pivo'!B150)</f>
        <v/>
      </c>
      <c r="H154" s="99" t="str">
        <f t="array" ref="H154">IF(IFERROR(MATCH(TRUE,EXACT(dVulnAssessment[[#This Row],[Dependency]],$C$7:$C$256),0),0)&gt;0,
"Exact Match",
IF(COUNTIF($C$7:$C$256,dVulnAssessment[[#This Row],[Dependency]])=0,
"Not Found",
"Check Letter Case"))</f>
        <v>Exact Match</v>
      </c>
      <c r="I154" s="100">
        <v>148</v>
      </c>
      <c r="J154" s="86"/>
      <c r="K154" s="90"/>
      <c r="L154" s="89"/>
      <c r="M154" s="87"/>
      <c r="N154" s="103" t="str">
        <f>IF(dVulnAssessment[[#This Row],[Dependency]]&lt;&gt;"",IFERROR(INDEX('Hide - DepToSys Pivot'!C$3:C$1000,MATCH(dVulnAssessment[[#This Row],[Dependency]],'Hide - DepToSys Pivot'!B$3:B$1000,0)),"Not Found"),"zz")</f>
        <v>zz</v>
      </c>
      <c r="O154" s="73"/>
      <c r="P154" s="73"/>
    </row>
    <row r="155" spans="1:16" ht="12.75" x14ac:dyDescent="0.2">
      <c r="A155" s="78" t="s">
        <v>143</v>
      </c>
      <c r="B155" s="78" t="s">
        <v>143</v>
      </c>
      <c r="C155" s="102" t="str">
        <f>IF('Hide - Unique Dependencies Pivo'!B151=0,"",'Hide - Unique Dependencies Pivo'!B151)</f>
        <v/>
      </c>
      <c r="H155" s="99" t="str">
        <f t="array" ref="H155">IF(IFERROR(MATCH(TRUE,EXACT(dVulnAssessment[[#This Row],[Dependency]],$C$7:$C$256),0),0)&gt;0,
"Exact Match",
IF(COUNTIF($C$7:$C$256,dVulnAssessment[[#This Row],[Dependency]])=0,
"Not Found",
"Check Letter Case"))</f>
        <v>Exact Match</v>
      </c>
      <c r="I155" s="100">
        <v>149</v>
      </c>
      <c r="J155" s="86"/>
      <c r="K155" s="90"/>
      <c r="L155" s="89"/>
      <c r="M155" s="87"/>
      <c r="N155" s="103" t="str">
        <f>IF(dVulnAssessment[[#This Row],[Dependency]]&lt;&gt;"",IFERROR(INDEX('Hide - DepToSys Pivot'!C$3:C$1000,MATCH(dVulnAssessment[[#This Row],[Dependency]],'Hide - DepToSys Pivot'!B$3:B$1000,0)),"Not Found"),"zz")</f>
        <v>zz</v>
      </c>
      <c r="O155" s="73"/>
      <c r="P155" s="73"/>
    </row>
    <row r="156" spans="1:16" ht="12.75" x14ac:dyDescent="0.2">
      <c r="A156" s="78" t="s">
        <v>143</v>
      </c>
      <c r="B156" s="78" t="s">
        <v>143</v>
      </c>
      <c r="C156" s="102" t="str">
        <f>IF('Hide - Unique Dependencies Pivo'!B152=0,"",'Hide - Unique Dependencies Pivo'!B152)</f>
        <v/>
      </c>
      <c r="H156" s="99" t="str">
        <f t="array" ref="H156">IF(IFERROR(MATCH(TRUE,EXACT(dVulnAssessment[[#This Row],[Dependency]],$C$7:$C$256),0),0)&gt;0,
"Exact Match",
IF(COUNTIF($C$7:$C$256,dVulnAssessment[[#This Row],[Dependency]])=0,
"Not Found",
"Check Letter Case"))</f>
        <v>Exact Match</v>
      </c>
      <c r="I156" s="100">
        <v>150</v>
      </c>
      <c r="J156" s="86"/>
      <c r="K156" s="90"/>
      <c r="L156" s="89"/>
      <c r="M156" s="87"/>
      <c r="N156" s="103" t="str">
        <f>IF(dVulnAssessment[[#This Row],[Dependency]]&lt;&gt;"",IFERROR(INDEX('Hide - DepToSys Pivot'!C$3:C$1000,MATCH(dVulnAssessment[[#This Row],[Dependency]],'Hide - DepToSys Pivot'!B$3:B$1000,0)),"Not Found"),"zz")</f>
        <v>zz</v>
      </c>
      <c r="O156" s="73"/>
      <c r="P156" s="73"/>
    </row>
    <row r="157" spans="1:16" ht="12.75" x14ac:dyDescent="0.2">
      <c r="A157" s="78" t="s">
        <v>143</v>
      </c>
      <c r="B157" s="78" t="s">
        <v>143</v>
      </c>
      <c r="C157" s="102" t="str">
        <f>IF('Hide - Unique Dependencies Pivo'!B153=0,"",'Hide - Unique Dependencies Pivo'!B153)</f>
        <v/>
      </c>
      <c r="H157" s="99" t="str">
        <f t="array" ref="H157">IF(IFERROR(MATCH(TRUE,EXACT(dVulnAssessment[[#This Row],[Dependency]],$C$7:$C$256),0),0)&gt;0,
"Exact Match",
IF(COUNTIF($C$7:$C$256,dVulnAssessment[[#This Row],[Dependency]])=0,
"Not Found",
"Check Letter Case"))</f>
        <v>Exact Match</v>
      </c>
      <c r="I157" s="100">
        <v>151</v>
      </c>
      <c r="J157" s="86"/>
      <c r="K157" s="90"/>
      <c r="L157" s="89"/>
      <c r="M157" s="87"/>
      <c r="N157" s="103" t="str">
        <f>IF(dVulnAssessment[[#This Row],[Dependency]]&lt;&gt;"",IFERROR(INDEX('Hide - DepToSys Pivot'!C$3:C$1000,MATCH(dVulnAssessment[[#This Row],[Dependency]],'Hide - DepToSys Pivot'!B$3:B$1000,0)),"Not Found"),"zz")</f>
        <v>zz</v>
      </c>
      <c r="O157" s="73"/>
      <c r="P157" s="73"/>
    </row>
    <row r="158" spans="1:16" ht="12.75" x14ac:dyDescent="0.2">
      <c r="A158" s="78" t="s">
        <v>143</v>
      </c>
      <c r="B158" s="78" t="s">
        <v>143</v>
      </c>
      <c r="C158" s="102" t="str">
        <f>IF('Hide - Unique Dependencies Pivo'!B154=0,"",'Hide - Unique Dependencies Pivo'!B154)</f>
        <v/>
      </c>
      <c r="H158" s="99" t="str">
        <f t="array" ref="H158">IF(IFERROR(MATCH(TRUE,EXACT(dVulnAssessment[[#This Row],[Dependency]],$C$7:$C$256),0),0)&gt;0,
"Exact Match",
IF(COUNTIF($C$7:$C$256,dVulnAssessment[[#This Row],[Dependency]])=0,
"Not Found",
"Check Letter Case"))</f>
        <v>Exact Match</v>
      </c>
      <c r="I158" s="100">
        <v>152</v>
      </c>
      <c r="J158" s="86"/>
      <c r="K158" s="90"/>
      <c r="L158" s="89"/>
      <c r="M158" s="87"/>
      <c r="N158" s="103" t="str">
        <f>IF(dVulnAssessment[[#This Row],[Dependency]]&lt;&gt;"",IFERROR(INDEX('Hide - DepToSys Pivot'!C$3:C$1000,MATCH(dVulnAssessment[[#This Row],[Dependency]],'Hide - DepToSys Pivot'!B$3:B$1000,0)),"Not Found"),"zz")</f>
        <v>zz</v>
      </c>
      <c r="O158" s="73"/>
      <c r="P158" s="73"/>
    </row>
    <row r="159" spans="1:16" ht="12.75" x14ac:dyDescent="0.2">
      <c r="A159" s="78" t="s">
        <v>143</v>
      </c>
      <c r="B159" s="78" t="s">
        <v>143</v>
      </c>
      <c r="C159" s="102" t="str">
        <f>IF('Hide - Unique Dependencies Pivo'!B155=0,"",'Hide - Unique Dependencies Pivo'!B155)</f>
        <v/>
      </c>
      <c r="H159" s="99" t="str">
        <f t="array" ref="H159">IF(IFERROR(MATCH(TRUE,EXACT(dVulnAssessment[[#This Row],[Dependency]],$C$7:$C$256),0),0)&gt;0,
"Exact Match",
IF(COUNTIF($C$7:$C$256,dVulnAssessment[[#This Row],[Dependency]])=0,
"Not Found",
"Check Letter Case"))</f>
        <v>Exact Match</v>
      </c>
      <c r="I159" s="100">
        <v>153</v>
      </c>
      <c r="J159" s="86"/>
      <c r="K159" s="90"/>
      <c r="L159" s="89"/>
      <c r="M159" s="87"/>
      <c r="N159" s="103" t="str">
        <f>IF(dVulnAssessment[[#This Row],[Dependency]]&lt;&gt;"",IFERROR(INDEX('Hide - DepToSys Pivot'!C$3:C$1000,MATCH(dVulnAssessment[[#This Row],[Dependency]],'Hide - DepToSys Pivot'!B$3:B$1000,0)),"Not Found"),"zz")</f>
        <v>zz</v>
      </c>
      <c r="O159" s="73"/>
      <c r="P159" s="73"/>
    </row>
    <row r="160" spans="1:16" ht="12.75" x14ac:dyDescent="0.2">
      <c r="A160" s="78" t="s">
        <v>143</v>
      </c>
      <c r="B160" s="78" t="s">
        <v>143</v>
      </c>
      <c r="C160" s="102" t="str">
        <f>IF('Hide - Unique Dependencies Pivo'!B156=0,"",'Hide - Unique Dependencies Pivo'!B156)</f>
        <v/>
      </c>
      <c r="H160" s="99" t="str">
        <f t="array" ref="H160">IF(IFERROR(MATCH(TRUE,EXACT(dVulnAssessment[[#This Row],[Dependency]],$C$7:$C$256),0),0)&gt;0,
"Exact Match",
IF(COUNTIF($C$7:$C$256,dVulnAssessment[[#This Row],[Dependency]])=0,
"Not Found",
"Check Letter Case"))</f>
        <v>Exact Match</v>
      </c>
      <c r="I160" s="100">
        <v>154</v>
      </c>
      <c r="J160" s="86"/>
      <c r="K160" s="90"/>
      <c r="L160" s="89"/>
      <c r="M160" s="87"/>
      <c r="N160" s="103" t="str">
        <f>IF(dVulnAssessment[[#This Row],[Dependency]]&lt;&gt;"",IFERROR(INDEX('Hide - DepToSys Pivot'!C$3:C$1000,MATCH(dVulnAssessment[[#This Row],[Dependency]],'Hide - DepToSys Pivot'!B$3:B$1000,0)),"Not Found"),"zz")</f>
        <v>zz</v>
      </c>
      <c r="O160" s="73"/>
      <c r="P160" s="73"/>
    </row>
    <row r="161" spans="1:16" ht="12.75" x14ac:dyDescent="0.2">
      <c r="A161" s="78" t="s">
        <v>143</v>
      </c>
      <c r="B161" s="78" t="s">
        <v>143</v>
      </c>
      <c r="C161" s="102" t="str">
        <f>IF('Hide - Unique Dependencies Pivo'!B157=0,"",'Hide - Unique Dependencies Pivo'!B157)</f>
        <v/>
      </c>
      <c r="H161" s="99" t="str">
        <f t="array" ref="H161">IF(IFERROR(MATCH(TRUE,EXACT(dVulnAssessment[[#This Row],[Dependency]],$C$7:$C$256),0),0)&gt;0,
"Exact Match",
IF(COUNTIF($C$7:$C$256,dVulnAssessment[[#This Row],[Dependency]])=0,
"Not Found",
"Check Letter Case"))</f>
        <v>Exact Match</v>
      </c>
      <c r="I161" s="100">
        <v>155</v>
      </c>
      <c r="J161" s="86"/>
      <c r="K161" s="90"/>
      <c r="L161" s="89"/>
      <c r="M161" s="87"/>
      <c r="N161" s="103" t="str">
        <f>IF(dVulnAssessment[[#This Row],[Dependency]]&lt;&gt;"",IFERROR(INDEX('Hide - DepToSys Pivot'!C$3:C$1000,MATCH(dVulnAssessment[[#This Row],[Dependency]],'Hide - DepToSys Pivot'!B$3:B$1000,0)),"Not Found"),"zz")</f>
        <v>zz</v>
      </c>
      <c r="O161" s="73"/>
      <c r="P161" s="73"/>
    </row>
    <row r="162" spans="1:16" ht="12.75" x14ac:dyDescent="0.2">
      <c r="A162" s="78" t="s">
        <v>143</v>
      </c>
      <c r="B162" s="78" t="s">
        <v>143</v>
      </c>
      <c r="C162" s="102" t="str">
        <f>IF('Hide - Unique Dependencies Pivo'!B158=0,"",'Hide - Unique Dependencies Pivo'!B158)</f>
        <v/>
      </c>
      <c r="H162" s="99" t="str">
        <f t="array" ref="H162">IF(IFERROR(MATCH(TRUE,EXACT(dVulnAssessment[[#This Row],[Dependency]],$C$7:$C$256),0),0)&gt;0,
"Exact Match",
IF(COUNTIF($C$7:$C$256,dVulnAssessment[[#This Row],[Dependency]])=0,
"Not Found",
"Check Letter Case"))</f>
        <v>Exact Match</v>
      </c>
      <c r="I162" s="100">
        <v>156</v>
      </c>
      <c r="J162" s="86"/>
      <c r="K162" s="90"/>
      <c r="L162" s="89"/>
      <c r="M162" s="87"/>
      <c r="N162" s="103" t="str">
        <f>IF(dVulnAssessment[[#This Row],[Dependency]]&lt;&gt;"",IFERROR(INDEX('Hide - DepToSys Pivot'!C$3:C$1000,MATCH(dVulnAssessment[[#This Row],[Dependency]],'Hide - DepToSys Pivot'!B$3:B$1000,0)),"Not Found"),"zz")</f>
        <v>zz</v>
      </c>
      <c r="O162" s="73"/>
      <c r="P162" s="73"/>
    </row>
    <row r="163" spans="1:16" ht="12.75" x14ac:dyDescent="0.2">
      <c r="A163" s="78" t="s">
        <v>143</v>
      </c>
      <c r="B163" s="78" t="s">
        <v>143</v>
      </c>
      <c r="C163" s="102" t="str">
        <f>IF('Hide - Unique Dependencies Pivo'!B159=0,"",'Hide - Unique Dependencies Pivo'!B159)</f>
        <v/>
      </c>
      <c r="H163" s="99" t="str">
        <f t="array" ref="H163">IF(IFERROR(MATCH(TRUE,EXACT(dVulnAssessment[[#This Row],[Dependency]],$C$7:$C$256),0),0)&gt;0,
"Exact Match",
IF(COUNTIF($C$7:$C$256,dVulnAssessment[[#This Row],[Dependency]])=0,
"Not Found",
"Check Letter Case"))</f>
        <v>Exact Match</v>
      </c>
      <c r="I163" s="100">
        <v>157</v>
      </c>
      <c r="J163" s="86"/>
      <c r="K163" s="90"/>
      <c r="L163" s="89"/>
      <c r="M163" s="87"/>
      <c r="N163" s="103" t="str">
        <f>IF(dVulnAssessment[[#This Row],[Dependency]]&lt;&gt;"",IFERROR(INDEX('Hide - DepToSys Pivot'!C$3:C$1000,MATCH(dVulnAssessment[[#This Row],[Dependency]],'Hide - DepToSys Pivot'!B$3:B$1000,0)),"Not Found"),"zz")</f>
        <v>zz</v>
      </c>
      <c r="O163" s="73"/>
      <c r="P163" s="73"/>
    </row>
    <row r="164" spans="1:16" ht="12.75" x14ac:dyDescent="0.2">
      <c r="A164" s="78" t="s">
        <v>143</v>
      </c>
      <c r="B164" s="78" t="s">
        <v>143</v>
      </c>
      <c r="C164" s="102" t="str">
        <f>IF('Hide - Unique Dependencies Pivo'!B160=0,"",'Hide - Unique Dependencies Pivo'!B160)</f>
        <v/>
      </c>
      <c r="H164" s="99" t="str">
        <f t="array" ref="H164">IF(IFERROR(MATCH(TRUE,EXACT(dVulnAssessment[[#This Row],[Dependency]],$C$7:$C$256),0),0)&gt;0,
"Exact Match",
IF(COUNTIF($C$7:$C$256,dVulnAssessment[[#This Row],[Dependency]])=0,
"Not Found",
"Check Letter Case"))</f>
        <v>Exact Match</v>
      </c>
      <c r="I164" s="100">
        <v>158</v>
      </c>
      <c r="J164" s="86"/>
      <c r="K164" s="90"/>
      <c r="L164" s="89"/>
      <c r="M164" s="87"/>
      <c r="N164" s="103" t="str">
        <f>IF(dVulnAssessment[[#This Row],[Dependency]]&lt;&gt;"",IFERROR(INDEX('Hide - DepToSys Pivot'!C$3:C$1000,MATCH(dVulnAssessment[[#This Row],[Dependency]],'Hide - DepToSys Pivot'!B$3:B$1000,0)),"Not Found"),"zz")</f>
        <v>zz</v>
      </c>
      <c r="O164" s="73"/>
      <c r="P164" s="73"/>
    </row>
    <row r="165" spans="1:16" ht="12.75" x14ac:dyDescent="0.2">
      <c r="A165" s="78" t="s">
        <v>143</v>
      </c>
      <c r="B165" s="78" t="s">
        <v>143</v>
      </c>
      <c r="C165" s="102" t="str">
        <f>IF('Hide - Unique Dependencies Pivo'!B161=0,"",'Hide - Unique Dependencies Pivo'!B161)</f>
        <v/>
      </c>
      <c r="H165" s="99" t="str">
        <f t="array" ref="H165">IF(IFERROR(MATCH(TRUE,EXACT(dVulnAssessment[[#This Row],[Dependency]],$C$7:$C$256),0),0)&gt;0,
"Exact Match",
IF(COUNTIF($C$7:$C$256,dVulnAssessment[[#This Row],[Dependency]])=0,
"Not Found",
"Check Letter Case"))</f>
        <v>Exact Match</v>
      </c>
      <c r="I165" s="100">
        <v>159</v>
      </c>
      <c r="J165" s="86"/>
      <c r="K165" s="90"/>
      <c r="L165" s="89"/>
      <c r="M165" s="87"/>
      <c r="N165" s="103" t="str">
        <f>IF(dVulnAssessment[[#This Row],[Dependency]]&lt;&gt;"",IFERROR(INDEX('Hide - DepToSys Pivot'!C$3:C$1000,MATCH(dVulnAssessment[[#This Row],[Dependency]],'Hide - DepToSys Pivot'!B$3:B$1000,0)),"Not Found"),"zz")</f>
        <v>zz</v>
      </c>
      <c r="O165" s="73"/>
      <c r="P165" s="73"/>
    </row>
    <row r="166" spans="1:16" ht="12.75" x14ac:dyDescent="0.2">
      <c r="A166" s="78" t="s">
        <v>143</v>
      </c>
      <c r="B166" s="78" t="s">
        <v>143</v>
      </c>
      <c r="C166" s="102" t="str">
        <f>IF('Hide - Unique Dependencies Pivo'!B162=0,"",'Hide - Unique Dependencies Pivo'!B162)</f>
        <v/>
      </c>
      <c r="H166" s="99" t="str">
        <f t="array" ref="H166">IF(IFERROR(MATCH(TRUE,EXACT(dVulnAssessment[[#This Row],[Dependency]],$C$7:$C$256),0),0)&gt;0,
"Exact Match",
IF(COUNTIF($C$7:$C$256,dVulnAssessment[[#This Row],[Dependency]])=0,
"Not Found",
"Check Letter Case"))</f>
        <v>Exact Match</v>
      </c>
      <c r="I166" s="100">
        <v>160</v>
      </c>
      <c r="J166" s="86"/>
      <c r="K166" s="90"/>
      <c r="L166" s="89"/>
      <c r="M166" s="87"/>
      <c r="N166" s="103" t="str">
        <f>IF(dVulnAssessment[[#This Row],[Dependency]]&lt;&gt;"",IFERROR(INDEX('Hide - DepToSys Pivot'!C$3:C$1000,MATCH(dVulnAssessment[[#This Row],[Dependency]],'Hide - DepToSys Pivot'!B$3:B$1000,0)),"Not Found"),"zz")</f>
        <v>zz</v>
      </c>
      <c r="O166" s="73"/>
      <c r="P166" s="73"/>
    </row>
    <row r="167" spans="1:16" ht="12.75" x14ac:dyDescent="0.2">
      <c r="A167" s="78" t="s">
        <v>143</v>
      </c>
      <c r="B167" s="78" t="s">
        <v>143</v>
      </c>
      <c r="C167" s="102" t="str">
        <f>IF('Hide - Unique Dependencies Pivo'!B163=0,"",'Hide - Unique Dependencies Pivo'!B163)</f>
        <v/>
      </c>
      <c r="H167" s="99" t="str">
        <f t="array" ref="H167">IF(IFERROR(MATCH(TRUE,EXACT(dVulnAssessment[[#This Row],[Dependency]],$C$7:$C$256),0),0)&gt;0,
"Exact Match",
IF(COUNTIF($C$7:$C$256,dVulnAssessment[[#This Row],[Dependency]])=0,
"Not Found",
"Check Letter Case"))</f>
        <v>Exact Match</v>
      </c>
      <c r="I167" s="100">
        <v>161</v>
      </c>
      <c r="J167" s="86"/>
      <c r="K167" s="90"/>
      <c r="L167" s="89"/>
      <c r="M167" s="87"/>
      <c r="N167" s="103" t="str">
        <f>IF(dVulnAssessment[[#This Row],[Dependency]]&lt;&gt;"",IFERROR(INDEX('Hide - DepToSys Pivot'!C$3:C$1000,MATCH(dVulnAssessment[[#This Row],[Dependency]],'Hide - DepToSys Pivot'!B$3:B$1000,0)),"Not Found"),"zz")</f>
        <v>zz</v>
      </c>
      <c r="O167" s="73"/>
      <c r="P167" s="73"/>
    </row>
    <row r="168" spans="1:16" ht="12.75" x14ac:dyDescent="0.2">
      <c r="A168" s="78" t="s">
        <v>143</v>
      </c>
      <c r="B168" s="78" t="s">
        <v>143</v>
      </c>
      <c r="C168" s="102" t="str">
        <f>IF('Hide - Unique Dependencies Pivo'!B164=0,"",'Hide - Unique Dependencies Pivo'!B164)</f>
        <v/>
      </c>
      <c r="H168" s="99" t="str">
        <f t="array" ref="H168">IF(IFERROR(MATCH(TRUE,EXACT(dVulnAssessment[[#This Row],[Dependency]],$C$7:$C$256),0),0)&gt;0,
"Exact Match",
IF(COUNTIF($C$7:$C$256,dVulnAssessment[[#This Row],[Dependency]])=0,
"Not Found",
"Check Letter Case"))</f>
        <v>Exact Match</v>
      </c>
      <c r="I168" s="100">
        <v>162</v>
      </c>
      <c r="J168" s="86"/>
      <c r="K168" s="90"/>
      <c r="L168" s="89"/>
      <c r="M168" s="87"/>
      <c r="N168" s="103" t="str">
        <f>IF(dVulnAssessment[[#This Row],[Dependency]]&lt;&gt;"",IFERROR(INDEX('Hide - DepToSys Pivot'!C$3:C$1000,MATCH(dVulnAssessment[[#This Row],[Dependency]],'Hide - DepToSys Pivot'!B$3:B$1000,0)),"Not Found"),"zz")</f>
        <v>zz</v>
      </c>
      <c r="O168" s="73"/>
      <c r="P168" s="73"/>
    </row>
    <row r="169" spans="1:16" ht="12.75" x14ac:dyDescent="0.2">
      <c r="A169" s="78" t="s">
        <v>143</v>
      </c>
      <c r="B169" s="78" t="s">
        <v>143</v>
      </c>
      <c r="C169" s="102" t="str">
        <f>IF('Hide - Unique Dependencies Pivo'!B165=0,"",'Hide - Unique Dependencies Pivo'!B165)</f>
        <v/>
      </c>
      <c r="H169" s="99" t="str">
        <f t="array" ref="H169">IF(IFERROR(MATCH(TRUE,EXACT(dVulnAssessment[[#This Row],[Dependency]],$C$7:$C$256),0),0)&gt;0,
"Exact Match",
IF(COUNTIF($C$7:$C$256,dVulnAssessment[[#This Row],[Dependency]])=0,
"Not Found",
"Check Letter Case"))</f>
        <v>Exact Match</v>
      </c>
      <c r="I169" s="100">
        <v>163</v>
      </c>
      <c r="J169" s="86"/>
      <c r="K169" s="90"/>
      <c r="L169" s="89"/>
      <c r="M169" s="87"/>
      <c r="N169" s="103" t="str">
        <f>IF(dVulnAssessment[[#This Row],[Dependency]]&lt;&gt;"",IFERROR(INDEX('Hide - DepToSys Pivot'!C$3:C$1000,MATCH(dVulnAssessment[[#This Row],[Dependency]],'Hide - DepToSys Pivot'!B$3:B$1000,0)),"Not Found"),"zz")</f>
        <v>zz</v>
      </c>
      <c r="O169" s="73"/>
      <c r="P169" s="73"/>
    </row>
    <row r="170" spans="1:16" ht="12.75" x14ac:dyDescent="0.2">
      <c r="A170" s="78" t="s">
        <v>143</v>
      </c>
      <c r="B170" s="78" t="s">
        <v>143</v>
      </c>
      <c r="C170" s="102" t="str">
        <f>IF('Hide - Unique Dependencies Pivo'!B166=0,"",'Hide - Unique Dependencies Pivo'!B166)</f>
        <v/>
      </c>
      <c r="H170" s="99" t="str">
        <f t="array" ref="H170">IF(IFERROR(MATCH(TRUE,EXACT(dVulnAssessment[[#This Row],[Dependency]],$C$7:$C$256),0),0)&gt;0,
"Exact Match",
IF(COUNTIF($C$7:$C$256,dVulnAssessment[[#This Row],[Dependency]])=0,
"Not Found",
"Check Letter Case"))</f>
        <v>Exact Match</v>
      </c>
      <c r="I170" s="100">
        <v>164</v>
      </c>
      <c r="J170" s="86"/>
      <c r="K170" s="90"/>
      <c r="L170" s="89"/>
      <c r="M170" s="87"/>
      <c r="N170" s="103" t="str">
        <f>IF(dVulnAssessment[[#This Row],[Dependency]]&lt;&gt;"",IFERROR(INDEX('Hide - DepToSys Pivot'!C$3:C$1000,MATCH(dVulnAssessment[[#This Row],[Dependency]],'Hide - DepToSys Pivot'!B$3:B$1000,0)),"Not Found"),"zz")</f>
        <v>zz</v>
      </c>
      <c r="O170" s="73"/>
      <c r="P170" s="73"/>
    </row>
    <row r="171" spans="1:16" ht="12.75" x14ac:dyDescent="0.2">
      <c r="A171" s="78" t="s">
        <v>143</v>
      </c>
      <c r="B171" s="78" t="s">
        <v>143</v>
      </c>
      <c r="C171" s="102" t="str">
        <f>IF('Hide - Unique Dependencies Pivo'!B167=0,"",'Hide - Unique Dependencies Pivo'!B167)</f>
        <v/>
      </c>
      <c r="H171" s="99" t="str">
        <f t="array" ref="H171">IF(IFERROR(MATCH(TRUE,EXACT(dVulnAssessment[[#This Row],[Dependency]],$C$7:$C$256),0),0)&gt;0,
"Exact Match",
IF(COUNTIF($C$7:$C$256,dVulnAssessment[[#This Row],[Dependency]])=0,
"Not Found",
"Check Letter Case"))</f>
        <v>Exact Match</v>
      </c>
      <c r="I171" s="100">
        <v>165</v>
      </c>
      <c r="J171" s="86"/>
      <c r="K171" s="90"/>
      <c r="L171" s="89"/>
      <c r="M171" s="87"/>
      <c r="N171" s="103" t="str">
        <f>IF(dVulnAssessment[[#This Row],[Dependency]]&lt;&gt;"",IFERROR(INDEX('Hide - DepToSys Pivot'!C$3:C$1000,MATCH(dVulnAssessment[[#This Row],[Dependency]],'Hide - DepToSys Pivot'!B$3:B$1000,0)),"Not Found"),"zz")</f>
        <v>zz</v>
      </c>
      <c r="O171" s="73"/>
      <c r="P171" s="73"/>
    </row>
    <row r="172" spans="1:16" ht="12.75" x14ac:dyDescent="0.2">
      <c r="A172" s="78" t="s">
        <v>143</v>
      </c>
      <c r="B172" s="78" t="s">
        <v>143</v>
      </c>
      <c r="C172" s="102" t="str">
        <f>IF('Hide - Unique Dependencies Pivo'!B168=0,"",'Hide - Unique Dependencies Pivo'!B168)</f>
        <v/>
      </c>
      <c r="H172" s="99" t="str">
        <f t="array" ref="H172">IF(IFERROR(MATCH(TRUE,EXACT(dVulnAssessment[[#This Row],[Dependency]],$C$7:$C$256),0),0)&gt;0,
"Exact Match",
IF(COUNTIF($C$7:$C$256,dVulnAssessment[[#This Row],[Dependency]])=0,
"Not Found",
"Check Letter Case"))</f>
        <v>Exact Match</v>
      </c>
      <c r="I172" s="100">
        <v>166</v>
      </c>
      <c r="J172" s="86"/>
      <c r="K172" s="90"/>
      <c r="L172" s="89"/>
      <c r="M172" s="87"/>
      <c r="N172" s="103" t="str">
        <f>IF(dVulnAssessment[[#This Row],[Dependency]]&lt;&gt;"",IFERROR(INDEX('Hide - DepToSys Pivot'!C$3:C$1000,MATCH(dVulnAssessment[[#This Row],[Dependency]],'Hide - DepToSys Pivot'!B$3:B$1000,0)),"Not Found"),"zz")</f>
        <v>zz</v>
      </c>
      <c r="O172" s="73"/>
      <c r="P172" s="73"/>
    </row>
    <row r="173" spans="1:16" ht="12.75" x14ac:dyDescent="0.2">
      <c r="A173" s="78" t="s">
        <v>143</v>
      </c>
      <c r="B173" s="78" t="s">
        <v>143</v>
      </c>
      <c r="C173" s="102" t="str">
        <f>IF('Hide - Unique Dependencies Pivo'!B169=0,"",'Hide - Unique Dependencies Pivo'!B169)</f>
        <v/>
      </c>
      <c r="H173" s="99" t="str">
        <f t="array" ref="H173">IF(IFERROR(MATCH(TRUE,EXACT(dVulnAssessment[[#This Row],[Dependency]],$C$7:$C$256),0),0)&gt;0,
"Exact Match",
IF(COUNTIF($C$7:$C$256,dVulnAssessment[[#This Row],[Dependency]])=0,
"Not Found",
"Check Letter Case"))</f>
        <v>Exact Match</v>
      </c>
      <c r="I173" s="100">
        <v>167</v>
      </c>
      <c r="J173" s="86"/>
      <c r="K173" s="90"/>
      <c r="L173" s="89"/>
      <c r="M173" s="87"/>
      <c r="N173" s="103" t="str">
        <f>IF(dVulnAssessment[[#This Row],[Dependency]]&lt;&gt;"",IFERROR(INDEX('Hide - DepToSys Pivot'!C$3:C$1000,MATCH(dVulnAssessment[[#This Row],[Dependency]],'Hide - DepToSys Pivot'!B$3:B$1000,0)),"Not Found"),"zz")</f>
        <v>zz</v>
      </c>
      <c r="O173" s="73"/>
      <c r="P173" s="73"/>
    </row>
    <row r="174" spans="1:16" ht="12.75" x14ac:dyDescent="0.2">
      <c r="A174" s="78" t="s">
        <v>143</v>
      </c>
      <c r="B174" s="78" t="s">
        <v>143</v>
      </c>
      <c r="C174" s="102" t="str">
        <f>IF('Hide - Unique Dependencies Pivo'!B170=0,"",'Hide - Unique Dependencies Pivo'!B170)</f>
        <v/>
      </c>
      <c r="H174" s="99" t="str">
        <f t="array" ref="H174">IF(IFERROR(MATCH(TRUE,EXACT(dVulnAssessment[[#This Row],[Dependency]],$C$7:$C$256),0),0)&gt;0,
"Exact Match",
IF(COUNTIF($C$7:$C$256,dVulnAssessment[[#This Row],[Dependency]])=0,
"Not Found",
"Check Letter Case"))</f>
        <v>Exact Match</v>
      </c>
      <c r="I174" s="100">
        <v>168</v>
      </c>
      <c r="J174" s="86"/>
      <c r="K174" s="90"/>
      <c r="L174" s="89"/>
      <c r="M174" s="87"/>
      <c r="N174" s="103" t="str">
        <f>IF(dVulnAssessment[[#This Row],[Dependency]]&lt;&gt;"",IFERROR(INDEX('Hide - DepToSys Pivot'!C$3:C$1000,MATCH(dVulnAssessment[[#This Row],[Dependency]],'Hide - DepToSys Pivot'!B$3:B$1000,0)),"Not Found"),"zz")</f>
        <v>zz</v>
      </c>
      <c r="O174" s="73"/>
      <c r="P174" s="73"/>
    </row>
    <row r="175" spans="1:16" ht="12.75" x14ac:dyDescent="0.2">
      <c r="A175" s="78" t="s">
        <v>143</v>
      </c>
      <c r="B175" s="78" t="s">
        <v>143</v>
      </c>
      <c r="C175" s="102" t="str">
        <f>IF('Hide - Unique Dependencies Pivo'!B171=0,"",'Hide - Unique Dependencies Pivo'!B171)</f>
        <v/>
      </c>
      <c r="H175" s="99" t="str">
        <f t="array" ref="H175">IF(IFERROR(MATCH(TRUE,EXACT(dVulnAssessment[[#This Row],[Dependency]],$C$7:$C$256),0),0)&gt;0,
"Exact Match",
IF(COUNTIF($C$7:$C$256,dVulnAssessment[[#This Row],[Dependency]])=0,
"Not Found",
"Check Letter Case"))</f>
        <v>Exact Match</v>
      </c>
      <c r="I175" s="100">
        <v>169</v>
      </c>
      <c r="J175" s="86"/>
      <c r="K175" s="90"/>
      <c r="L175" s="89"/>
      <c r="M175" s="87"/>
      <c r="N175" s="103" t="str">
        <f>IF(dVulnAssessment[[#This Row],[Dependency]]&lt;&gt;"",IFERROR(INDEX('Hide - DepToSys Pivot'!C$3:C$1000,MATCH(dVulnAssessment[[#This Row],[Dependency]],'Hide - DepToSys Pivot'!B$3:B$1000,0)),"Not Found"),"zz")</f>
        <v>zz</v>
      </c>
      <c r="O175" s="73"/>
      <c r="P175" s="73"/>
    </row>
    <row r="176" spans="1:16" ht="12.75" x14ac:dyDescent="0.2">
      <c r="A176" s="78" t="s">
        <v>143</v>
      </c>
      <c r="B176" s="78" t="s">
        <v>143</v>
      </c>
      <c r="C176" s="102" t="str">
        <f>IF('Hide - Unique Dependencies Pivo'!B172=0,"",'Hide - Unique Dependencies Pivo'!B172)</f>
        <v/>
      </c>
      <c r="H176" s="99" t="str">
        <f t="array" ref="H176">IF(IFERROR(MATCH(TRUE,EXACT(dVulnAssessment[[#This Row],[Dependency]],$C$7:$C$256),0),0)&gt;0,
"Exact Match",
IF(COUNTIF($C$7:$C$256,dVulnAssessment[[#This Row],[Dependency]])=0,
"Not Found",
"Check Letter Case"))</f>
        <v>Exact Match</v>
      </c>
      <c r="I176" s="100">
        <v>170</v>
      </c>
      <c r="J176" s="86"/>
      <c r="K176" s="90"/>
      <c r="L176" s="89"/>
      <c r="M176" s="87"/>
      <c r="N176" s="103" t="str">
        <f>IF(dVulnAssessment[[#This Row],[Dependency]]&lt;&gt;"",IFERROR(INDEX('Hide - DepToSys Pivot'!C$3:C$1000,MATCH(dVulnAssessment[[#This Row],[Dependency]],'Hide - DepToSys Pivot'!B$3:B$1000,0)),"Not Found"),"zz")</f>
        <v>zz</v>
      </c>
      <c r="O176" s="73"/>
      <c r="P176" s="73"/>
    </row>
    <row r="177" spans="1:16" ht="12.75" x14ac:dyDescent="0.2">
      <c r="A177" s="78" t="s">
        <v>143</v>
      </c>
      <c r="B177" s="78" t="s">
        <v>143</v>
      </c>
      <c r="C177" s="102" t="str">
        <f>IF('Hide - Unique Dependencies Pivo'!B173=0,"",'Hide - Unique Dependencies Pivo'!B173)</f>
        <v/>
      </c>
      <c r="H177" s="99" t="str">
        <f t="array" ref="H177">IF(IFERROR(MATCH(TRUE,EXACT(dVulnAssessment[[#This Row],[Dependency]],$C$7:$C$256),0),0)&gt;0,
"Exact Match",
IF(COUNTIF($C$7:$C$256,dVulnAssessment[[#This Row],[Dependency]])=0,
"Not Found",
"Check Letter Case"))</f>
        <v>Exact Match</v>
      </c>
      <c r="I177" s="100">
        <v>171</v>
      </c>
      <c r="J177" s="86"/>
      <c r="K177" s="90"/>
      <c r="L177" s="89"/>
      <c r="M177" s="87"/>
      <c r="N177" s="103" t="str">
        <f>IF(dVulnAssessment[[#This Row],[Dependency]]&lt;&gt;"",IFERROR(INDEX('Hide - DepToSys Pivot'!C$3:C$1000,MATCH(dVulnAssessment[[#This Row],[Dependency]],'Hide - DepToSys Pivot'!B$3:B$1000,0)),"Not Found"),"zz")</f>
        <v>zz</v>
      </c>
      <c r="O177" s="73"/>
      <c r="P177" s="73"/>
    </row>
    <row r="178" spans="1:16" ht="12.75" x14ac:dyDescent="0.2">
      <c r="A178" s="78" t="s">
        <v>143</v>
      </c>
      <c r="B178" s="78" t="s">
        <v>143</v>
      </c>
      <c r="C178" s="102" t="str">
        <f>IF('Hide - Unique Dependencies Pivo'!B174=0,"",'Hide - Unique Dependencies Pivo'!B174)</f>
        <v/>
      </c>
      <c r="H178" s="99" t="str">
        <f t="array" ref="H178">IF(IFERROR(MATCH(TRUE,EXACT(dVulnAssessment[[#This Row],[Dependency]],$C$7:$C$256),0),0)&gt;0,
"Exact Match",
IF(COUNTIF($C$7:$C$256,dVulnAssessment[[#This Row],[Dependency]])=0,
"Not Found",
"Check Letter Case"))</f>
        <v>Exact Match</v>
      </c>
      <c r="I178" s="100">
        <v>172</v>
      </c>
      <c r="J178" s="86"/>
      <c r="K178" s="90"/>
      <c r="L178" s="89"/>
      <c r="M178" s="87"/>
      <c r="N178" s="103" t="str">
        <f>IF(dVulnAssessment[[#This Row],[Dependency]]&lt;&gt;"",IFERROR(INDEX('Hide - DepToSys Pivot'!C$3:C$1000,MATCH(dVulnAssessment[[#This Row],[Dependency]],'Hide - DepToSys Pivot'!B$3:B$1000,0)),"Not Found"),"zz")</f>
        <v>zz</v>
      </c>
      <c r="O178" s="73"/>
      <c r="P178" s="73"/>
    </row>
    <row r="179" spans="1:16" ht="12.75" x14ac:dyDescent="0.2">
      <c r="A179" s="78" t="s">
        <v>143</v>
      </c>
      <c r="B179" s="78" t="s">
        <v>143</v>
      </c>
      <c r="C179" s="102" t="str">
        <f>IF('Hide - Unique Dependencies Pivo'!B175=0,"",'Hide - Unique Dependencies Pivo'!B175)</f>
        <v/>
      </c>
      <c r="H179" s="99" t="str">
        <f t="array" ref="H179">IF(IFERROR(MATCH(TRUE,EXACT(dVulnAssessment[[#This Row],[Dependency]],$C$7:$C$256),0),0)&gt;0,
"Exact Match",
IF(COUNTIF($C$7:$C$256,dVulnAssessment[[#This Row],[Dependency]])=0,
"Not Found",
"Check Letter Case"))</f>
        <v>Exact Match</v>
      </c>
      <c r="I179" s="100">
        <v>173</v>
      </c>
      <c r="J179" s="86"/>
      <c r="K179" s="90"/>
      <c r="L179" s="89"/>
      <c r="M179" s="87"/>
      <c r="N179" s="103" t="str">
        <f>IF(dVulnAssessment[[#This Row],[Dependency]]&lt;&gt;"",IFERROR(INDEX('Hide - DepToSys Pivot'!C$3:C$1000,MATCH(dVulnAssessment[[#This Row],[Dependency]],'Hide - DepToSys Pivot'!B$3:B$1000,0)),"Not Found"),"zz")</f>
        <v>zz</v>
      </c>
      <c r="O179" s="73"/>
      <c r="P179" s="73"/>
    </row>
    <row r="180" spans="1:16" ht="12.75" x14ac:dyDescent="0.2">
      <c r="A180" s="78" t="s">
        <v>143</v>
      </c>
      <c r="B180" s="78" t="s">
        <v>143</v>
      </c>
      <c r="C180" s="102" t="str">
        <f>IF('Hide - Unique Dependencies Pivo'!B176=0,"",'Hide - Unique Dependencies Pivo'!B176)</f>
        <v/>
      </c>
      <c r="H180" s="99" t="str">
        <f t="array" ref="H180">IF(IFERROR(MATCH(TRUE,EXACT(dVulnAssessment[[#This Row],[Dependency]],$C$7:$C$256),0),0)&gt;0,
"Exact Match",
IF(COUNTIF($C$7:$C$256,dVulnAssessment[[#This Row],[Dependency]])=0,
"Not Found",
"Check Letter Case"))</f>
        <v>Exact Match</v>
      </c>
      <c r="I180" s="100">
        <v>174</v>
      </c>
      <c r="J180" s="86"/>
      <c r="K180" s="90"/>
      <c r="L180" s="89"/>
      <c r="M180" s="87"/>
      <c r="N180" s="103" t="str">
        <f>IF(dVulnAssessment[[#This Row],[Dependency]]&lt;&gt;"",IFERROR(INDEX('Hide - DepToSys Pivot'!C$3:C$1000,MATCH(dVulnAssessment[[#This Row],[Dependency]],'Hide - DepToSys Pivot'!B$3:B$1000,0)),"Not Found"),"zz")</f>
        <v>zz</v>
      </c>
      <c r="O180" s="73"/>
      <c r="P180" s="73"/>
    </row>
    <row r="181" spans="1:16" ht="12.75" x14ac:dyDescent="0.2">
      <c r="A181" s="78" t="s">
        <v>143</v>
      </c>
      <c r="B181" s="78" t="s">
        <v>143</v>
      </c>
      <c r="C181" s="102" t="str">
        <f>IF('Hide - Unique Dependencies Pivo'!B177=0,"",'Hide - Unique Dependencies Pivo'!B177)</f>
        <v/>
      </c>
      <c r="H181" s="99" t="str">
        <f t="array" ref="H181">IF(IFERROR(MATCH(TRUE,EXACT(dVulnAssessment[[#This Row],[Dependency]],$C$7:$C$256),0),0)&gt;0,
"Exact Match",
IF(COUNTIF($C$7:$C$256,dVulnAssessment[[#This Row],[Dependency]])=0,
"Not Found",
"Check Letter Case"))</f>
        <v>Exact Match</v>
      </c>
      <c r="I181" s="100">
        <v>175</v>
      </c>
      <c r="J181" s="86"/>
      <c r="K181" s="90"/>
      <c r="L181" s="89"/>
      <c r="M181" s="87"/>
      <c r="N181" s="103" t="str">
        <f>IF(dVulnAssessment[[#This Row],[Dependency]]&lt;&gt;"",IFERROR(INDEX('Hide - DepToSys Pivot'!C$3:C$1000,MATCH(dVulnAssessment[[#This Row],[Dependency]],'Hide - DepToSys Pivot'!B$3:B$1000,0)),"Not Found"),"zz")</f>
        <v>zz</v>
      </c>
      <c r="O181" s="73"/>
      <c r="P181" s="73"/>
    </row>
    <row r="182" spans="1:16" ht="12.75" x14ac:dyDescent="0.2">
      <c r="A182" s="78" t="s">
        <v>143</v>
      </c>
      <c r="B182" s="78" t="s">
        <v>143</v>
      </c>
      <c r="C182" s="102" t="str">
        <f>IF('Hide - Unique Dependencies Pivo'!B178=0,"",'Hide - Unique Dependencies Pivo'!B178)</f>
        <v/>
      </c>
      <c r="H182" s="99" t="str">
        <f t="array" ref="H182">IF(IFERROR(MATCH(TRUE,EXACT(dVulnAssessment[[#This Row],[Dependency]],$C$7:$C$256),0),0)&gt;0,
"Exact Match",
IF(COUNTIF($C$7:$C$256,dVulnAssessment[[#This Row],[Dependency]])=0,
"Not Found",
"Check Letter Case"))</f>
        <v>Exact Match</v>
      </c>
      <c r="I182" s="100">
        <v>176</v>
      </c>
      <c r="J182" s="86"/>
      <c r="K182" s="90"/>
      <c r="L182" s="89"/>
      <c r="M182" s="87"/>
      <c r="N182" s="103" t="str">
        <f>IF(dVulnAssessment[[#This Row],[Dependency]]&lt;&gt;"",IFERROR(INDEX('Hide - DepToSys Pivot'!C$3:C$1000,MATCH(dVulnAssessment[[#This Row],[Dependency]],'Hide - DepToSys Pivot'!B$3:B$1000,0)),"Not Found"),"zz")</f>
        <v>zz</v>
      </c>
      <c r="O182" s="73"/>
      <c r="P182" s="73"/>
    </row>
    <row r="183" spans="1:16" ht="12.75" x14ac:dyDescent="0.2">
      <c r="A183" s="78" t="s">
        <v>143</v>
      </c>
      <c r="B183" s="78" t="s">
        <v>143</v>
      </c>
      <c r="C183" s="102" t="str">
        <f>IF('Hide - Unique Dependencies Pivo'!B179=0,"",'Hide - Unique Dependencies Pivo'!B179)</f>
        <v/>
      </c>
      <c r="H183" s="99" t="str">
        <f t="array" ref="H183">IF(IFERROR(MATCH(TRUE,EXACT(dVulnAssessment[[#This Row],[Dependency]],$C$7:$C$256),0),0)&gt;0,
"Exact Match",
IF(COUNTIF($C$7:$C$256,dVulnAssessment[[#This Row],[Dependency]])=0,
"Not Found",
"Check Letter Case"))</f>
        <v>Exact Match</v>
      </c>
      <c r="I183" s="100">
        <v>177</v>
      </c>
      <c r="J183" s="86"/>
      <c r="K183" s="90"/>
      <c r="L183" s="89"/>
      <c r="M183" s="87"/>
      <c r="N183" s="103" t="str">
        <f>IF(dVulnAssessment[[#This Row],[Dependency]]&lt;&gt;"",IFERROR(INDEX('Hide - DepToSys Pivot'!C$3:C$1000,MATCH(dVulnAssessment[[#This Row],[Dependency]],'Hide - DepToSys Pivot'!B$3:B$1000,0)),"Not Found"),"zz")</f>
        <v>zz</v>
      </c>
      <c r="O183" s="73"/>
      <c r="P183" s="73"/>
    </row>
    <row r="184" spans="1:16" ht="12.75" x14ac:dyDescent="0.2">
      <c r="A184" s="78" t="s">
        <v>143</v>
      </c>
      <c r="B184" s="78" t="s">
        <v>143</v>
      </c>
      <c r="C184" s="102" t="str">
        <f>IF('Hide - Unique Dependencies Pivo'!B180=0,"",'Hide - Unique Dependencies Pivo'!B180)</f>
        <v/>
      </c>
      <c r="H184" s="99" t="str">
        <f t="array" ref="H184">IF(IFERROR(MATCH(TRUE,EXACT(dVulnAssessment[[#This Row],[Dependency]],$C$7:$C$256),0),0)&gt;0,
"Exact Match",
IF(COUNTIF($C$7:$C$256,dVulnAssessment[[#This Row],[Dependency]])=0,
"Not Found",
"Check Letter Case"))</f>
        <v>Exact Match</v>
      </c>
      <c r="I184" s="100">
        <v>178</v>
      </c>
      <c r="J184" s="86"/>
      <c r="K184" s="90"/>
      <c r="L184" s="89"/>
      <c r="M184" s="87"/>
      <c r="N184" s="103" t="str">
        <f>IF(dVulnAssessment[[#This Row],[Dependency]]&lt;&gt;"",IFERROR(INDEX('Hide - DepToSys Pivot'!C$3:C$1000,MATCH(dVulnAssessment[[#This Row],[Dependency]],'Hide - DepToSys Pivot'!B$3:B$1000,0)),"Not Found"),"zz")</f>
        <v>zz</v>
      </c>
      <c r="O184" s="73"/>
      <c r="P184" s="73"/>
    </row>
    <row r="185" spans="1:16" ht="12.75" x14ac:dyDescent="0.2">
      <c r="A185" s="78" t="s">
        <v>143</v>
      </c>
      <c r="B185" s="78" t="s">
        <v>143</v>
      </c>
      <c r="C185" s="102" t="str">
        <f>IF('Hide - Unique Dependencies Pivo'!B181=0,"",'Hide - Unique Dependencies Pivo'!B181)</f>
        <v/>
      </c>
      <c r="H185" s="99" t="str">
        <f t="array" ref="H185">IF(IFERROR(MATCH(TRUE,EXACT(dVulnAssessment[[#This Row],[Dependency]],$C$7:$C$256),0),0)&gt;0,
"Exact Match",
IF(COUNTIF($C$7:$C$256,dVulnAssessment[[#This Row],[Dependency]])=0,
"Not Found",
"Check Letter Case"))</f>
        <v>Exact Match</v>
      </c>
      <c r="I185" s="100">
        <v>179</v>
      </c>
      <c r="J185" s="86"/>
      <c r="K185" s="90"/>
      <c r="L185" s="89"/>
      <c r="M185" s="87"/>
      <c r="N185" s="103" t="str">
        <f>IF(dVulnAssessment[[#This Row],[Dependency]]&lt;&gt;"",IFERROR(INDEX('Hide - DepToSys Pivot'!C$3:C$1000,MATCH(dVulnAssessment[[#This Row],[Dependency]],'Hide - DepToSys Pivot'!B$3:B$1000,0)),"Not Found"),"zz")</f>
        <v>zz</v>
      </c>
      <c r="O185" s="73"/>
      <c r="P185" s="73"/>
    </row>
    <row r="186" spans="1:16" ht="12.75" x14ac:dyDescent="0.2">
      <c r="A186" s="78" t="s">
        <v>143</v>
      </c>
      <c r="B186" s="78" t="s">
        <v>143</v>
      </c>
      <c r="C186" s="102" t="str">
        <f>IF('Hide - Unique Dependencies Pivo'!B182=0,"",'Hide - Unique Dependencies Pivo'!B182)</f>
        <v/>
      </c>
      <c r="H186" s="99" t="str">
        <f t="array" ref="H186">IF(IFERROR(MATCH(TRUE,EXACT(dVulnAssessment[[#This Row],[Dependency]],$C$7:$C$256),0),0)&gt;0,
"Exact Match",
IF(COUNTIF($C$7:$C$256,dVulnAssessment[[#This Row],[Dependency]])=0,
"Not Found",
"Check Letter Case"))</f>
        <v>Exact Match</v>
      </c>
      <c r="I186" s="100">
        <v>180</v>
      </c>
      <c r="J186" s="86"/>
      <c r="K186" s="90"/>
      <c r="L186" s="89"/>
      <c r="M186" s="87"/>
      <c r="N186" s="103" t="str">
        <f>IF(dVulnAssessment[[#This Row],[Dependency]]&lt;&gt;"",IFERROR(INDEX('Hide - DepToSys Pivot'!C$3:C$1000,MATCH(dVulnAssessment[[#This Row],[Dependency]],'Hide - DepToSys Pivot'!B$3:B$1000,0)),"Not Found"),"zz")</f>
        <v>zz</v>
      </c>
      <c r="O186" s="73"/>
      <c r="P186" s="73"/>
    </row>
    <row r="187" spans="1:16" ht="12.75" x14ac:dyDescent="0.2">
      <c r="A187" s="78" t="s">
        <v>143</v>
      </c>
      <c r="B187" s="78" t="s">
        <v>143</v>
      </c>
      <c r="C187" s="102" t="str">
        <f>IF('Hide - Unique Dependencies Pivo'!B183=0,"",'Hide - Unique Dependencies Pivo'!B183)</f>
        <v/>
      </c>
      <c r="H187" s="99" t="str">
        <f t="array" ref="H187">IF(IFERROR(MATCH(TRUE,EXACT(dVulnAssessment[[#This Row],[Dependency]],$C$7:$C$256),0),0)&gt;0,
"Exact Match",
IF(COUNTIF($C$7:$C$256,dVulnAssessment[[#This Row],[Dependency]])=0,
"Not Found",
"Check Letter Case"))</f>
        <v>Exact Match</v>
      </c>
      <c r="I187" s="100">
        <v>181</v>
      </c>
      <c r="J187" s="86"/>
      <c r="K187" s="90"/>
      <c r="L187" s="89"/>
      <c r="M187" s="87"/>
      <c r="N187" s="103" t="str">
        <f>IF(dVulnAssessment[[#This Row],[Dependency]]&lt;&gt;"",IFERROR(INDEX('Hide - DepToSys Pivot'!C$3:C$1000,MATCH(dVulnAssessment[[#This Row],[Dependency]],'Hide - DepToSys Pivot'!B$3:B$1000,0)),"Not Found"),"zz")</f>
        <v>zz</v>
      </c>
      <c r="O187" s="73"/>
      <c r="P187" s="73"/>
    </row>
    <row r="188" spans="1:16" ht="12.75" x14ac:dyDescent="0.2">
      <c r="A188" s="78" t="s">
        <v>143</v>
      </c>
      <c r="B188" s="78" t="s">
        <v>143</v>
      </c>
      <c r="C188" s="102" t="str">
        <f>IF('Hide - Unique Dependencies Pivo'!B184=0,"",'Hide - Unique Dependencies Pivo'!B184)</f>
        <v/>
      </c>
      <c r="H188" s="99" t="str">
        <f t="array" ref="H188">IF(IFERROR(MATCH(TRUE,EXACT(dVulnAssessment[[#This Row],[Dependency]],$C$7:$C$256),0),0)&gt;0,
"Exact Match",
IF(COUNTIF($C$7:$C$256,dVulnAssessment[[#This Row],[Dependency]])=0,
"Not Found",
"Check Letter Case"))</f>
        <v>Exact Match</v>
      </c>
      <c r="I188" s="100">
        <v>182</v>
      </c>
      <c r="J188" s="86"/>
      <c r="K188" s="90"/>
      <c r="L188" s="89"/>
      <c r="M188" s="87"/>
      <c r="N188" s="103" t="str">
        <f>IF(dVulnAssessment[[#This Row],[Dependency]]&lt;&gt;"",IFERROR(INDEX('Hide - DepToSys Pivot'!C$3:C$1000,MATCH(dVulnAssessment[[#This Row],[Dependency]],'Hide - DepToSys Pivot'!B$3:B$1000,0)),"Not Found"),"zz")</f>
        <v>zz</v>
      </c>
      <c r="O188" s="73"/>
      <c r="P188" s="73"/>
    </row>
    <row r="189" spans="1:16" ht="12.75" x14ac:dyDescent="0.2">
      <c r="A189" s="78" t="s">
        <v>143</v>
      </c>
      <c r="B189" s="78" t="s">
        <v>143</v>
      </c>
      <c r="C189" s="102" t="str">
        <f>IF('Hide - Unique Dependencies Pivo'!B185=0,"",'Hide - Unique Dependencies Pivo'!B185)</f>
        <v/>
      </c>
      <c r="H189" s="99" t="str">
        <f t="array" ref="H189">IF(IFERROR(MATCH(TRUE,EXACT(dVulnAssessment[[#This Row],[Dependency]],$C$7:$C$256),0),0)&gt;0,
"Exact Match",
IF(COUNTIF($C$7:$C$256,dVulnAssessment[[#This Row],[Dependency]])=0,
"Not Found",
"Check Letter Case"))</f>
        <v>Exact Match</v>
      </c>
      <c r="I189" s="100">
        <v>183</v>
      </c>
      <c r="J189" s="86"/>
      <c r="K189" s="90"/>
      <c r="L189" s="89"/>
      <c r="M189" s="87"/>
      <c r="N189" s="103" t="str">
        <f>IF(dVulnAssessment[[#This Row],[Dependency]]&lt;&gt;"",IFERROR(INDEX('Hide - DepToSys Pivot'!C$3:C$1000,MATCH(dVulnAssessment[[#This Row],[Dependency]],'Hide - DepToSys Pivot'!B$3:B$1000,0)),"Not Found"),"zz")</f>
        <v>zz</v>
      </c>
      <c r="O189" s="73"/>
      <c r="P189" s="73"/>
    </row>
    <row r="190" spans="1:16" ht="12.75" x14ac:dyDescent="0.2">
      <c r="A190" s="78" t="s">
        <v>143</v>
      </c>
      <c r="B190" s="78" t="s">
        <v>143</v>
      </c>
      <c r="C190" s="102" t="str">
        <f>IF('Hide - Unique Dependencies Pivo'!B186=0,"",'Hide - Unique Dependencies Pivo'!B186)</f>
        <v/>
      </c>
      <c r="H190" s="99" t="str">
        <f t="array" ref="H190">IF(IFERROR(MATCH(TRUE,EXACT(dVulnAssessment[[#This Row],[Dependency]],$C$7:$C$256),0),0)&gt;0,
"Exact Match",
IF(COUNTIF($C$7:$C$256,dVulnAssessment[[#This Row],[Dependency]])=0,
"Not Found",
"Check Letter Case"))</f>
        <v>Exact Match</v>
      </c>
      <c r="I190" s="100">
        <v>184</v>
      </c>
      <c r="J190" s="86"/>
      <c r="K190" s="90"/>
      <c r="L190" s="89"/>
      <c r="M190" s="87"/>
      <c r="N190" s="103" t="str">
        <f>IF(dVulnAssessment[[#This Row],[Dependency]]&lt;&gt;"",IFERROR(INDEX('Hide - DepToSys Pivot'!C$3:C$1000,MATCH(dVulnAssessment[[#This Row],[Dependency]],'Hide - DepToSys Pivot'!B$3:B$1000,0)),"Not Found"),"zz")</f>
        <v>zz</v>
      </c>
      <c r="O190" s="73"/>
      <c r="P190" s="73"/>
    </row>
    <row r="191" spans="1:16" ht="12.75" x14ac:dyDescent="0.2">
      <c r="A191" s="78" t="s">
        <v>143</v>
      </c>
      <c r="B191" s="78" t="s">
        <v>143</v>
      </c>
      <c r="C191" s="102" t="str">
        <f>IF('Hide - Unique Dependencies Pivo'!B187=0,"",'Hide - Unique Dependencies Pivo'!B187)</f>
        <v/>
      </c>
      <c r="H191" s="99" t="str">
        <f t="array" ref="H191">IF(IFERROR(MATCH(TRUE,EXACT(dVulnAssessment[[#This Row],[Dependency]],$C$7:$C$256),0),0)&gt;0,
"Exact Match",
IF(COUNTIF($C$7:$C$256,dVulnAssessment[[#This Row],[Dependency]])=0,
"Not Found",
"Check Letter Case"))</f>
        <v>Exact Match</v>
      </c>
      <c r="I191" s="100">
        <v>185</v>
      </c>
      <c r="J191" s="86"/>
      <c r="K191" s="90"/>
      <c r="L191" s="89"/>
      <c r="M191" s="87"/>
      <c r="N191" s="103" t="str">
        <f>IF(dVulnAssessment[[#This Row],[Dependency]]&lt;&gt;"",IFERROR(INDEX('Hide - DepToSys Pivot'!C$3:C$1000,MATCH(dVulnAssessment[[#This Row],[Dependency]],'Hide - DepToSys Pivot'!B$3:B$1000,0)),"Not Found"),"zz")</f>
        <v>zz</v>
      </c>
      <c r="O191" s="73"/>
      <c r="P191" s="73"/>
    </row>
    <row r="192" spans="1:16" ht="12.75" x14ac:dyDescent="0.2">
      <c r="A192" s="78" t="s">
        <v>143</v>
      </c>
      <c r="B192" s="78" t="s">
        <v>143</v>
      </c>
      <c r="C192" s="102" t="str">
        <f>IF('Hide - Unique Dependencies Pivo'!B188=0,"",'Hide - Unique Dependencies Pivo'!B188)</f>
        <v/>
      </c>
      <c r="H192" s="99" t="str">
        <f t="array" ref="H192">IF(IFERROR(MATCH(TRUE,EXACT(dVulnAssessment[[#This Row],[Dependency]],$C$7:$C$256),0),0)&gt;0,
"Exact Match",
IF(COUNTIF($C$7:$C$256,dVulnAssessment[[#This Row],[Dependency]])=0,
"Not Found",
"Check Letter Case"))</f>
        <v>Exact Match</v>
      </c>
      <c r="I192" s="100">
        <v>186</v>
      </c>
      <c r="J192" s="86"/>
      <c r="K192" s="90"/>
      <c r="L192" s="89"/>
      <c r="M192" s="87"/>
      <c r="N192" s="103" t="str">
        <f>IF(dVulnAssessment[[#This Row],[Dependency]]&lt;&gt;"",IFERROR(INDEX('Hide - DepToSys Pivot'!C$3:C$1000,MATCH(dVulnAssessment[[#This Row],[Dependency]],'Hide - DepToSys Pivot'!B$3:B$1000,0)),"Not Found"),"zz")</f>
        <v>zz</v>
      </c>
      <c r="O192" s="73"/>
      <c r="P192" s="73"/>
    </row>
    <row r="193" spans="1:16" ht="12.75" x14ac:dyDescent="0.2">
      <c r="A193" s="78" t="s">
        <v>143</v>
      </c>
      <c r="B193" s="78" t="s">
        <v>143</v>
      </c>
      <c r="C193" s="102" t="str">
        <f>IF('Hide - Unique Dependencies Pivo'!B189=0,"",'Hide - Unique Dependencies Pivo'!B189)</f>
        <v/>
      </c>
      <c r="H193" s="99" t="str">
        <f t="array" ref="H193">IF(IFERROR(MATCH(TRUE,EXACT(dVulnAssessment[[#This Row],[Dependency]],$C$7:$C$256),0),0)&gt;0,
"Exact Match",
IF(COUNTIF($C$7:$C$256,dVulnAssessment[[#This Row],[Dependency]])=0,
"Not Found",
"Check Letter Case"))</f>
        <v>Exact Match</v>
      </c>
      <c r="I193" s="100">
        <v>187</v>
      </c>
      <c r="J193" s="86"/>
      <c r="K193" s="90"/>
      <c r="L193" s="89"/>
      <c r="M193" s="87"/>
      <c r="N193" s="103" t="str">
        <f>IF(dVulnAssessment[[#This Row],[Dependency]]&lt;&gt;"",IFERROR(INDEX('Hide - DepToSys Pivot'!C$3:C$1000,MATCH(dVulnAssessment[[#This Row],[Dependency]],'Hide - DepToSys Pivot'!B$3:B$1000,0)),"Not Found"),"zz")</f>
        <v>zz</v>
      </c>
      <c r="O193" s="73"/>
      <c r="P193" s="73"/>
    </row>
    <row r="194" spans="1:16" ht="12.75" x14ac:dyDescent="0.2">
      <c r="A194" s="78" t="s">
        <v>143</v>
      </c>
      <c r="B194" s="78" t="s">
        <v>143</v>
      </c>
      <c r="C194" s="102" t="str">
        <f>IF('Hide - Unique Dependencies Pivo'!B190=0,"",'Hide - Unique Dependencies Pivo'!B190)</f>
        <v/>
      </c>
      <c r="H194" s="99" t="str">
        <f t="array" ref="H194">IF(IFERROR(MATCH(TRUE,EXACT(dVulnAssessment[[#This Row],[Dependency]],$C$7:$C$256),0),0)&gt;0,
"Exact Match",
IF(COUNTIF($C$7:$C$256,dVulnAssessment[[#This Row],[Dependency]])=0,
"Not Found",
"Check Letter Case"))</f>
        <v>Exact Match</v>
      </c>
      <c r="I194" s="100">
        <v>188</v>
      </c>
      <c r="J194" s="86"/>
      <c r="K194" s="90"/>
      <c r="L194" s="89"/>
      <c r="M194" s="87"/>
      <c r="N194" s="103" t="str">
        <f>IF(dVulnAssessment[[#This Row],[Dependency]]&lt;&gt;"",IFERROR(INDEX('Hide - DepToSys Pivot'!C$3:C$1000,MATCH(dVulnAssessment[[#This Row],[Dependency]],'Hide - DepToSys Pivot'!B$3:B$1000,0)),"Not Found"),"zz")</f>
        <v>zz</v>
      </c>
      <c r="O194" s="73"/>
      <c r="P194" s="73"/>
    </row>
    <row r="195" spans="1:16" ht="12.75" x14ac:dyDescent="0.2">
      <c r="A195" s="78" t="s">
        <v>143</v>
      </c>
      <c r="B195" s="78" t="s">
        <v>143</v>
      </c>
      <c r="C195" s="102" t="str">
        <f>IF('Hide - Unique Dependencies Pivo'!B191=0,"",'Hide - Unique Dependencies Pivo'!B191)</f>
        <v/>
      </c>
      <c r="H195" s="99" t="str">
        <f t="array" ref="H195">IF(IFERROR(MATCH(TRUE,EXACT(dVulnAssessment[[#This Row],[Dependency]],$C$7:$C$256),0),0)&gt;0,
"Exact Match",
IF(COUNTIF($C$7:$C$256,dVulnAssessment[[#This Row],[Dependency]])=0,
"Not Found",
"Check Letter Case"))</f>
        <v>Exact Match</v>
      </c>
      <c r="I195" s="100">
        <v>189</v>
      </c>
      <c r="J195" s="86"/>
      <c r="K195" s="90"/>
      <c r="L195" s="89"/>
      <c r="M195" s="87"/>
      <c r="N195" s="103" t="str">
        <f>IF(dVulnAssessment[[#This Row],[Dependency]]&lt;&gt;"",IFERROR(INDEX('Hide - DepToSys Pivot'!C$3:C$1000,MATCH(dVulnAssessment[[#This Row],[Dependency]],'Hide - DepToSys Pivot'!B$3:B$1000,0)),"Not Found"),"zz")</f>
        <v>zz</v>
      </c>
      <c r="O195" s="73"/>
      <c r="P195" s="73"/>
    </row>
    <row r="196" spans="1:16" ht="12.75" x14ac:dyDescent="0.2">
      <c r="A196" s="78" t="s">
        <v>143</v>
      </c>
      <c r="B196" s="78" t="s">
        <v>143</v>
      </c>
      <c r="C196" s="102" t="str">
        <f>IF('Hide - Unique Dependencies Pivo'!B192=0,"",'Hide - Unique Dependencies Pivo'!B192)</f>
        <v/>
      </c>
      <c r="H196" s="99" t="str">
        <f t="array" ref="H196">IF(IFERROR(MATCH(TRUE,EXACT(dVulnAssessment[[#This Row],[Dependency]],$C$7:$C$256),0),0)&gt;0,
"Exact Match",
IF(COUNTIF($C$7:$C$256,dVulnAssessment[[#This Row],[Dependency]])=0,
"Not Found",
"Check Letter Case"))</f>
        <v>Exact Match</v>
      </c>
      <c r="I196" s="100">
        <v>190</v>
      </c>
      <c r="J196" s="86"/>
      <c r="K196" s="90"/>
      <c r="L196" s="89"/>
      <c r="M196" s="87"/>
      <c r="N196" s="103" t="str">
        <f>IF(dVulnAssessment[[#This Row],[Dependency]]&lt;&gt;"",IFERROR(INDEX('Hide - DepToSys Pivot'!C$3:C$1000,MATCH(dVulnAssessment[[#This Row],[Dependency]],'Hide - DepToSys Pivot'!B$3:B$1000,0)),"Not Found"),"zz")</f>
        <v>zz</v>
      </c>
      <c r="O196" s="73"/>
      <c r="P196" s="73"/>
    </row>
    <row r="197" spans="1:16" ht="12.75" x14ac:dyDescent="0.2">
      <c r="A197" s="78" t="s">
        <v>143</v>
      </c>
      <c r="B197" s="78" t="s">
        <v>143</v>
      </c>
      <c r="C197" s="102" t="str">
        <f>IF('Hide - Unique Dependencies Pivo'!B193=0,"",'Hide - Unique Dependencies Pivo'!B193)</f>
        <v/>
      </c>
      <c r="H197" s="99" t="str">
        <f t="array" ref="H197">IF(IFERROR(MATCH(TRUE,EXACT(dVulnAssessment[[#This Row],[Dependency]],$C$7:$C$256),0),0)&gt;0,
"Exact Match",
IF(COUNTIF($C$7:$C$256,dVulnAssessment[[#This Row],[Dependency]])=0,
"Not Found",
"Check Letter Case"))</f>
        <v>Exact Match</v>
      </c>
      <c r="I197" s="100">
        <v>191</v>
      </c>
      <c r="J197" s="86"/>
      <c r="K197" s="90"/>
      <c r="L197" s="89"/>
      <c r="M197" s="87"/>
      <c r="N197" s="103" t="str">
        <f>IF(dVulnAssessment[[#This Row],[Dependency]]&lt;&gt;"",IFERROR(INDEX('Hide - DepToSys Pivot'!C$3:C$1000,MATCH(dVulnAssessment[[#This Row],[Dependency]],'Hide - DepToSys Pivot'!B$3:B$1000,0)),"Not Found"),"zz")</f>
        <v>zz</v>
      </c>
      <c r="O197" s="73"/>
      <c r="P197" s="73"/>
    </row>
    <row r="198" spans="1:16" ht="12.75" x14ac:dyDescent="0.2">
      <c r="A198" s="78" t="s">
        <v>143</v>
      </c>
      <c r="B198" s="78" t="s">
        <v>143</v>
      </c>
      <c r="C198" s="102" t="str">
        <f>IF('Hide - Unique Dependencies Pivo'!B194=0,"",'Hide - Unique Dependencies Pivo'!B194)</f>
        <v/>
      </c>
      <c r="H198" s="99" t="str">
        <f t="array" ref="H198">IF(IFERROR(MATCH(TRUE,EXACT(dVulnAssessment[[#This Row],[Dependency]],$C$7:$C$256),0),0)&gt;0,
"Exact Match",
IF(COUNTIF($C$7:$C$256,dVulnAssessment[[#This Row],[Dependency]])=0,
"Not Found",
"Check Letter Case"))</f>
        <v>Exact Match</v>
      </c>
      <c r="I198" s="100">
        <v>192</v>
      </c>
      <c r="J198" s="86"/>
      <c r="K198" s="90"/>
      <c r="L198" s="89"/>
      <c r="M198" s="87"/>
      <c r="N198" s="103" t="str">
        <f>IF(dVulnAssessment[[#This Row],[Dependency]]&lt;&gt;"",IFERROR(INDEX('Hide - DepToSys Pivot'!C$3:C$1000,MATCH(dVulnAssessment[[#This Row],[Dependency]],'Hide - DepToSys Pivot'!B$3:B$1000,0)),"Not Found"),"zz")</f>
        <v>zz</v>
      </c>
      <c r="O198" s="73"/>
      <c r="P198" s="73"/>
    </row>
    <row r="199" spans="1:16" ht="12.75" x14ac:dyDescent="0.2">
      <c r="A199" s="78" t="s">
        <v>143</v>
      </c>
      <c r="B199" s="78" t="s">
        <v>143</v>
      </c>
      <c r="C199" s="102" t="str">
        <f>IF('Hide - Unique Dependencies Pivo'!B195=0,"",'Hide - Unique Dependencies Pivo'!B195)</f>
        <v/>
      </c>
      <c r="H199" s="99" t="str">
        <f t="array" ref="H199">IF(IFERROR(MATCH(TRUE,EXACT(dVulnAssessment[[#This Row],[Dependency]],$C$7:$C$256),0),0)&gt;0,
"Exact Match",
IF(COUNTIF($C$7:$C$256,dVulnAssessment[[#This Row],[Dependency]])=0,
"Not Found",
"Check Letter Case"))</f>
        <v>Exact Match</v>
      </c>
      <c r="I199" s="100">
        <v>193</v>
      </c>
      <c r="J199" s="86"/>
      <c r="K199" s="90"/>
      <c r="L199" s="89"/>
      <c r="M199" s="87"/>
      <c r="N199" s="103" t="str">
        <f>IF(dVulnAssessment[[#This Row],[Dependency]]&lt;&gt;"",IFERROR(INDEX('Hide - DepToSys Pivot'!C$3:C$1000,MATCH(dVulnAssessment[[#This Row],[Dependency]],'Hide - DepToSys Pivot'!B$3:B$1000,0)),"Not Found"),"zz")</f>
        <v>zz</v>
      </c>
      <c r="O199" s="73"/>
      <c r="P199" s="73"/>
    </row>
    <row r="200" spans="1:16" ht="12.75" x14ac:dyDescent="0.2">
      <c r="A200" s="78" t="s">
        <v>143</v>
      </c>
      <c r="B200" s="78" t="s">
        <v>143</v>
      </c>
      <c r="C200" s="102" t="str">
        <f>IF('Hide - Unique Dependencies Pivo'!B196=0,"",'Hide - Unique Dependencies Pivo'!B196)</f>
        <v/>
      </c>
      <c r="H200" s="99" t="str">
        <f t="array" ref="H200">IF(IFERROR(MATCH(TRUE,EXACT(dVulnAssessment[[#This Row],[Dependency]],$C$7:$C$256),0),0)&gt;0,
"Exact Match",
IF(COUNTIF($C$7:$C$256,dVulnAssessment[[#This Row],[Dependency]])=0,
"Not Found",
"Check Letter Case"))</f>
        <v>Exact Match</v>
      </c>
      <c r="I200" s="100">
        <v>194</v>
      </c>
      <c r="J200" s="86"/>
      <c r="K200" s="90"/>
      <c r="L200" s="89"/>
      <c r="M200" s="87"/>
      <c r="N200" s="103" t="str">
        <f>IF(dVulnAssessment[[#This Row],[Dependency]]&lt;&gt;"",IFERROR(INDEX('Hide - DepToSys Pivot'!C$3:C$1000,MATCH(dVulnAssessment[[#This Row],[Dependency]],'Hide - DepToSys Pivot'!B$3:B$1000,0)),"Not Found"),"zz")</f>
        <v>zz</v>
      </c>
      <c r="O200" s="73"/>
      <c r="P200" s="73"/>
    </row>
    <row r="201" spans="1:16" ht="12.75" x14ac:dyDescent="0.2">
      <c r="A201" s="78" t="s">
        <v>143</v>
      </c>
      <c r="B201" s="78" t="s">
        <v>143</v>
      </c>
      <c r="C201" s="102" t="str">
        <f>IF('Hide - Unique Dependencies Pivo'!B197=0,"",'Hide - Unique Dependencies Pivo'!B197)</f>
        <v/>
      </c>
      <c r="H201" s="99" t="str">
        <f t="array" ref="H201">IF(IFERROR(MATCH(TRUE,EXACT(dVulnAssessment[[#This Row],[Dependency]],$C$7:$C$256),0),0)&gt;0,
"Exact Match",
IF(COUNTIF($C$7:$C$256,dVulnAssessment[[#This Row],[Dependency]])=0,
"Not Found",
"Check Letter Case"))</f>
        <v>Exact Match</v>
      </c>
      <c r="I201" s="100">
        <v>195</v>
      </c>
      <c r="J201" s="86"/>
      <c r="K201" s="90"/>
      <c r="L201" s="89"/>
      <c r="M201" s="87"/>
      <c r="N201" s="103" t="str">
        <f>IF(dVulnAssessment[[#This Row],[Dependency]]&lt;&gt;"",IFERROR(INDEX('Hide - DepToSys Pivot'!C$3:C$1000,MATCH(dVulnAssessment[[#This Row],[Dependency]],'Hide - DepToSys Pivot'!B$3:B$1000,0)),"Not Found"),"zz")</f>
        <v>zz</v>
      </c>
      <c r="O201" s="73"/>
      <c r="P201" s="73"/>
    </row>
    <row r="202" spans="1:16" ht="12.75" x14ac:dyDescent="0.2">
      <c r="A202" s="78" t="s">
        <v>143</v>
      </c>
      <c r="B202" s="78" t="s">
        <v>143</v>
      </c>
      <c r="C202" s="102" t="str">
        <f>IF('Hide - Unique Dependencies Pivo'!B198=0,"",'Hide - Unique Dependencies Pivo'!B198)</f>
        <v/>
      </c>
      <c r="H202" s="99" t="str">
        <f t="array" ref="H202">IF(IFERROR(MATCH(TRUE,EXACT(dVulnAssessment[[#This Row],[Dependency]],$C$7:$C$256),0),0)&gt;0,
"Exact Match",
IF(COUNTIF($C$7:$C$256,dVulnAssessment[[#This Row],[Dependency]])=0,
"Not Found",
"Check Letter Case"))</f>
        <v>Exact Match</v>
      </c>
      <c r="I202" s="100">
        <v>196</v>
      </c>
      <c r="J202" s="86"/>
      <c r="K202" s="90"/>
      <c r="L202" s="89"/>
      <c r="M202" s="87"/>
      <c r="N202" s="103" t="str">
        <f>IF(dVulnAssessment[[#This Row],[Dependency]]&lt;&gt;"",IFERROR(INDEX('Hide - DepToSys Pivot'!C$3:C$1000,MATCH(dVulnAssessment[[#This Row],[Dependency]],'Hide - DepToSys Pivot'!B$3:B$1000,0)),"Not Found"),"zz")</f>
        <v>zz</v>
      </c>
      <c r="O202" s="73"/>
      <c r="P202" s="73"/>
    </row>
    <row r="203" spans="1:16" ht="12.75" x14ac:dyDescent="0.2">
      <c r="A203" s="78" t="s">
        <v>143</v>
      </c>
      <c r="B203" s="78" t="s">
        <v>143</v>
      </c>
      <c r="C203" s="102" t="str">
        <f>IF('Hide - Unique Dependencies Pivo'!B199=0,"",'Hide - Unique Dependencies Pivo'!B199)</f>
        <v/>
      </c>
      <c r="H203" s="99" t="str">
        <f t="array" ref="H203">IF(IFERROR(MATCH(TRUE,EXACT(dVulnAssessment[[#This Row],[Dependency]],$C$7:$C$256),0),0)&gt;0,
"Exact Match",
IF(COUNTIF($C$7:$C$256,dVulnAssessment[[#This Row],[Dependency]])=0,
"Not Found",
"Check Letter Case"))</f>
        <v>Exact Match</v>
      </c>
      <c r="I203" s="100">
        <v>197</v>
      </c>
      <c r="J203" s="86"/>
      <c r="K203" s="90"/>
      <c r="L203" s="89"/>
      <c r="M203" s="87"/>
      <c r="N203" s="103" t="str">
        <f>IF(dVulnAssessment[[#This Row],[Dependency]]&lt;&gt;"",IFERROR(INDEX('Hide - DepToSys Pivot'!C$3:C$1000,MATCH(dVulnAssessment[[#This Row],[Dependency]],'Hide - DepToSys Pivot'!B$3:B$1000,0)),"Not Found"),"zz")</f>
        <v>zz</v>
      </c>
      <c r="O203" s="73"/>
      <c r="P203" s="73"/>
    </row>
    <row r="204" spans="1:16" ht="12.75" x14ac:dyDescent="0.2">
      <c r="A204" s="78" t="s">
        <v>143</v>
      </c>
      <c r="B204" s="78" t="s">
        <v>143</v>
      </c>
      <c r="C204" s="102" t="str">
        <f>IF('Hide - Unique Dependencies Pivo'!B200=0,"",'Hide - Unique Dependencies Pivo'!B200)</f>
        <v/>
      </c>
      <c r="H204" s="99" t="str">
        <f t="array" ref="H204">IF(IFERROR(MATCH(TRUE,EXACT(dVulnAssessment[[#This Row],[Dependency]],$C$7:$C$256),0),0)&gt;0,
"Exact Match",
IF(COUNTIF($C$7:$C$256,dVulnAssessment[[#This Row],[Dependency]])=0,
"Not Found",
"Check Letter Case"))</f>
        <v>Exact Match</v>
      </c>
      <c r="I204" s="100">
        <v>198</v>
      </c>
      <c r="J204" s="86"/>
      <c r="K204" s="90"/>
      <c r="L204" s="89"/>
      <c r="M204" s="87"/>
      <c r="N204" s="103" t="str">
        <f>IF(dVulnAssessment[[#This Row],[Dependency]]&lt;&gt;"",IFERROR(INDEX('Hide - DepToSys Pivot'!C$3:C$1000,MATCH(dVulnAssessment[[#This Row],[Dependency]],'Hide - DepToSys Pivot'!B$3:B$1000,0)),"Not Found"),"zz")</f>
        <v>zz</v>
      </c>
      <c r="O204" s="73"/>
      <c r="P204" s="73"/>
    </row>
    <row r="205" spans="1:16" ht="12.75" x14ac:dyDescent="0.2">
      <c r="A205" s="78" t="s">
        <v>143</v>
      </c>
      <c r="B205" s="78" t="s">
        <v>143</v>
      </c>
      <c r="C205" s="102" t="str">
        <f>IF('Hide - Unique Dependencies Pivo'!B201=0,"",'Hide - Unique Dependencies Pivo'!B201)</f>
        <v/>
      </c>
      <c r="H205" s="99" t="str">
        <f t="array" ref="H205">IF(IFERROR(MATCH(TRUE,EXACT(dVulnAssessment[[#This Row],[Dependency]],$C$7:$C$256),0),0)&gt;0,
"Exact Match",
IF(COUNTIF($C$7:$C$256,dVulnAssessment[[#This Row],[Dependency]])=0,
"Not Found",
"Check Letter Case"))</f>
        <v>Exact Match</v>
      </c>
      <c r="I205" s="100">
        <v>199</v>
      </c>
      <c r="J205" s="86"/>
      <c r="K205" s="90"/>
      <c r="L205" s="89"/>
      <c r="M205" s="87"/>
      <c r="N205" s="103" t="str">
        <f>IF(dVulnAssessment[[#This Row],[Dependency]]&lt;&gt;"",IFERROR(INDEX('Hide - DepToSys Pivot'!C$3:C$1000,MATCH(dVulnAssessment[[#This Row],[Dependency]],'Hide - DepToSys Pivot'!B$3:B$1000,0)),"Not Found"),"zz")</f>
        <v>zz</v>
      </c>
      <c r="O205" s="73"/>
      <c r="P205" s="73"/>
    </row>
    <row r="206" spans="1:16" ht="12.75" x14ac:dyDescent="0.2">
      <c r="A206" s="78" t="s">
        <v>143</v>
      </c>
      <c r="B206" s="78" t="s">
        <v>143</v>
      </c>
      <c r="C206" s="102" t="str">
        <f>IF('Hide - Unique Dependencies Pivo'!B202=0,"",'Hide - Unique Dependencies Pivo'!B202)</f>
        <v/>
      </c>
      <c r="H206" s="99" t="str">
        <f t="array" ref="H206">IF(IFERROR(MATCH(TRUE,EXACT(dVulnAssessment[[#This Row],[Dependency]],$C$7:$C$256),0),0)&gt;0,
"Exact Match",
IF(COUNTIF($C$7:$C$256,dVulnAssessment[[#This Row],[Dependency]])=0,
"Not Found",
"Check Letter Case"))</f>
        <v>Exact Match</v>
      </c>
      <c r="I206" s="100">
        <v>200</v>
      </c>
      <c r="J206" s="86"/>
      <c r="K206" s="90"/>
      <c r="L206" s="89"/>
      <c r="M206" s="87"/>
      <c r="N206" s="103" t="str">
        <f>IF(dVulnAssessment[[#This Row],[Dependency]]&lt;&gt;"",IFERROR(INDEX('Hide - DepToSys Pivot'!C$3:C$1000,MATCH(dVulnAssessment[[#This Row],[Dependency]],'Hide - DepToSys Pivot'!B$3:B$1000,0)),"Not Found"),"zz")</f>
        <v>zz</v>
      </c>
      <c r="O206" s="73"/>
      <c r="P206" s="73"/>
    </row>
    <row r="207" spans="1:16" ht="12.75" x14ac:dyDescent="0.2">
      <c r="A207" s="78" t="s">
        <v>143</v>
      </c>
      <c r="B207" s="78" t="s">
        <v>143</v>
      </c>
      <c r="C207" s="102" t="str">
        <f>IF('Hide - Unique Dependencies Pivo'!B203=0,"",'Hide - Unique Dependencies Pivo'!B203)</f>
        <v/>
      </c>
      <c r="H207" s="99" t="str">
        <f t="array" ref="H207">IF(IFERROR(MATCH(TRUE,EXACT(dVulnAssessment[[#This Row],[Dependency]],$C$7:$C$256),0),0)&gt;0,
"Exact Match",
IF(COUNTIF($C$7:$C$256,dVulnAssessment[[#This Row],[Dependency]])=0,
"Not Found",
"Check Letter Case"))</f>
        <v>Exact Match</v>
      </c>
      <c r="I207" s="100">
        <v>201</v>
      </c>
      <c r="J207" s="86"/>
      <c r="K207" s="90"/>
      <c r="L207" s="89"/>
      <c r="M207" s="87"/>
      <c r="N207" s="103" t="str">
        <f>IF(dVulnAssessment[[#This Row],[Dependency]]&lt;&gt;"",IFERROR(INDEX('Hide - DepToSys Pivot'!C$3:C$1000,MATCH(dVulnAssessment[[#This Row],[Dependency]],'Hide - DepToSys Pivot'!B$3:B$1000,0)),"Not Found"),"zz")</f>
        <v>zz</v>
      </c>
      <c r="O207" s="73"/>
      <c r="P207" s="73"/>
    </row>
    <row r="208" spans="1:16" ht="12.75" x14ac:dyDescent="0.2">
      <c r="A208" s="78" t="s">
        <v>143</v>
      </c>
      <c r="B208" s="78" t="s">
        <v>143</v>
      </c>
      <c r="C208" s="102" t="str">
        <f>IF('Hide - Unique Dependencies Pivo'!B204=0,"",'Hide - Unique Dependencies Pivo'!B204)</f>
        <v/>
      </c>
      <c r="H208" s="99" t="str">
        <f t="array" ref="H208">IF(IFERROR(MATCH(TRUE,EXACT(dVulnAssessment[[#This Row],[Dependency]],$C$7:$C$256),0),0)&gt;0,
"Exact Match",
IF(COUNTIF($C$7:$C$256,dVulnAssessment[[#This Row],[Dependency]])=0,
"Not Found",
"Check Letter Case"))</f>
        <v>Exact Match</v>
      </c>
      <c r="I208" s="100">
        <v>202</v>
      </c>
      <c r="J208" s="86"/>
      <c r="K208" s="90"/>
      <c r="L208" s="89"/>
      <c r="M208" s="87"/>
      <c r="N208" s="103" t="str">
        <f>IF(dVulnAssessment[[#This Row],[Dependency]]&lt;&gt;"",IFERROR(INDEX('Hide - DepToSys Pivot'!C$3:C$1000,MATCH(dVulnAssessment[[#This Row],[Dependency]],'Hide - DepToSys Pivot'!B$3:B$1000,0)),"Not Found"),"zz")</f>
        <v>zz</v>
      </c>
      <c r="O208" s="73"/>
      <c r="P208" s="73"/>
    </row>
    <row r="209" spans="1:16" ht="12.75" x14ac:dyDescent="0.2">
      <c r="A209" s="78" t="s">
        <v>143</v>
      </c>
      <c r="B209" s="78" t="s">
        <v>143</v>
      </c>
      <c r="C209" s="102" t="str">
        <f>IF('Hide - Unique Dependencies Pivo'!B205=0,"",'Hide - Unique Dependencies Pivo'!B205)</f>
        <v/>
      </c>
      <c r="H209" s="99" t="str">
        <f t="array" ref="H209">IF(IFERROR(MATCH(TRUE,EXACT(dVulnAssessment[[#This Row],[Dependency]],$C$7:$C$256),0),0)&gt;0,
"Exact Match",
IF(COUNTIF($C$7:$C$256,dVulnAssessment[[#This Row],[Dependency]])=0,
"Not Found",
"Check Letter Case"))</f>
        <v>Exact Match</v>
      </c>
      <c r="I209" s="100">
        <v>203</v>
      </c>
      <c r="J209" s="86"/>
      <c r="K209" s="90"/>
      <c r="L209" s="89"/>
      <c r="M209" s="87"/>
      <c r="N209" s="103" t="str">
        <f>IF(dVulnAssessment[[#This Row],[Dependency]]&lt;&gt;"",IFERROR(INDEX('Hide - DepToSys Pivot'!C$3:C$1000,MATCH(dVulnAssessment[[#This Row],[Dependency]],'Hide - DepToSys Pivot'!B$3:B$1000,0)),"Not Found"),"zz")</f>
        <v>zz</v>
      </c>
      <c r="O209" s="73"/>
      <c r="P209" s="73"/>
    </row>
    <row r="210" spans="1:16" ht="12.75" x14ac:dyDescent="0.2">
      <c r="A210" s="78" t="s">
        <v>143</v>
      </c>
      <c r="B210" s="78" t="s">
        <v>143</v>
      </c>
      <c r="C210" s="102" t="str">
        <f>IF('Hide - Unique Dependencies Pivo'!B206=0,"",'Hide - Unique Dependencies Pivo'!B206)</f>
        <v/>
      </c>
      <c r="H210" s="99" t="str">
        <f t="array" ref="H210">IF(IFERROR(MATCH(TRUE,EXACT(dVulnAssessment[[#This Row],[Dependency]],$C$7:$C$256),0),0)&gt;0,
"Exact Match",
IF(COUNTIF($C$7:$C$256,dVulnAssessment[[#This Row],[Dependency]])=0,
"Not Found",
"Check Letter Case"))</f>
        <v>Exact Match</v>
      </c>
      <c r="I210" s="100">
        <v>204</v>
      </c>
      <c r="J210" s="86"/>
      <c r="K210" s="90"/>
      <c r="L210" s="89"/>
      <c r="M210" s="87"/>
      <c r="N210" s="103" t="str">
        <f>IF(dVulnAssessment[[#This Row],[Dependency]]&lt;&gt;"",IFERROR(INDEX('Hide - DepToSys Pivot'!C$3:C$1000,MATCH(dVulnAssessment[[#This Row],[Dependency]],'Hide - DepToSys Pivot'!B$3:B$1000,0)),"Not Found"),"zz")</f>
        <v>zz</v>
      </c>
      <c r="O210" s="73"/>
      <c r="P210" s="73"/>
    </row>
    <row r="211" spans="1:16" ht="12.75" x14ac:dyDescent="0.2">
      <c r="A211" s="78" t="s">
        <v>143</v>
      </c>
      <c r="B211" s="78" t="s">
        <v>143</v>
      </c>
      <c r="C211" s="102" t="str">
        <f>IF('Hide - Unique Dependencies Pivo'!B207=0,"",'Hide - Unique Dependencies Pivo'!B207)</f>
        <v/>
      </c>
      <c r="H211" s="99" t="str">
        <f t="array" ref="H211">IF(IFERROR(MATCH(TRUE,EXACT(dVulnAssessment[[#This Row],[Dependency]],$C$7:$C$256),0),0)&gt;0,
"Exact Match",
IF(COUNTIF($C$7:$C$256,dVulnAssessment[[#This Row],[Dependency]])=0,
"Not Found",
"Check Letter Case"))</f>
        <v>Exact Match</v>
      </c>
      <c r="I211" s="100">
        <v>205</v>
      </c>
      <c r="J211" s="86"/>
      <c r="K211" s="90"/>
      <c r="L211" s="89"/>
      <c r="M211" s="87"/>
      <c r="N211" s="103" t="str">
        <f>IF(dVulnAssessment[[#This Row],[Dependency]]&lt;&gt;"",IFERROR(INDEX('Hide - DepToSys Pivot'!C$3:C$1000,MATCH(dVulnAssessment[[#This Row],[Dependency]],'Hide - DepToSys Pivot'!B$3:B$1000,0)),"Not Found"),"zz")</f>
        <v>zz</v>
      </c>
      <c r="O211" s="73"/>
      <c r="P211" s="73"/>
    </row>
    <row r="212" spans="1:16" ht="12.75" x14ac:dyDescent="0.2">
      <c r="A212" s="78" t="s">
        <v>143</v>
      </c>
      <c r="B212" s="78" t="s">
        <v>143</v>
      </c>
      <c r="C212" s="102" t="str">
        <f>IF('Hide - Unique Dependencies Pivo'!B208=0,"",'Hide - Unique Dependencies Pivo'!B208)</f>
        <v/>
      </c>
      <c r="H212" s="99" t="str">
        <f t="array" ref="H212">IF(IFERROR(MATCH(TRUE,EXACT(dVulnAssessment[[#This Row],[Dependency]],$C$7:$C$256),0),0)&gt;0,
"Exact Match",
IF(COUNTIF($C$7:$C$256,dVulnAssessment[[#This Row],[Dependency]])=0,
"Not Found",
"Check Letter Case"))</f>
        <v>Exact Match</v>
      </c>
      <c r="I212" s="100">
        <v>206</v>
      </c>
      <c r="J212" s="86"/>
      <c r="K212" s="90"/>
      <c r="L212" s="89"/>
      <c r="M212" s="87"/>
      <c r="N212" s="103" t="str">
        <f>IF(dVulnAssessment[[#This Row],[Dependency]]&lt;&gt;"",IFERROR(INDEX('Hide - DepToSys Pivot'!C$3:C$1000,MATCH(dVulnAssessment[[#This Row],[Dependency]],'Hide - DepToSys Pivot'!B$3:B$1000,0)),"Not Found"),"zz")</f>
        <v>zz</v>
      </c>
      <c r="O212" s="73"/>
      <c r="P212" s="73"/>
    </row>
    <row r="213" spans="1:16" ht="12.75" x14ac:dyDescent="0.2">
      <c r="A213" s="78" t="s">
        <v>143</v>
      </c>
      <c r="B213" s="78" t="s">
        <v>143</v>
      </c>
      <c r="C213" s="102" t="str">
        <f>IF('Hide - Unique Dependencies Pivo'!B209=0,"",'Hide - Unique Dependencies Pivo'!B209)</f>
        <v/>
      </c>
      <c r="H213" s="99" t="str">
        <f t="array" ref="H213">IF(IFERROR(MATCH(TRUE,EXACT(dVulnAssessment[[#This Row],[Dependency]],$C$7:$C$256),0),0)&gt;0,
"Exact Match",
IF(COUNTIF($C$7:$C$256,dVulnAssessment[[#This Row],[Dependency]])=0,
"Not Found",
"Check Letter Case"))</f>
        <v>Exact Match</v>
      </c>
      <c r="I213" s="100">
        <v>207</v>
      </c>
      <c r="J213" s="86"/>
      <c r="K213" s="90"/>
      <c r="L213" s="89"/>
      <c r="M213" s="87"/>
      <c r="N213" s="103" t="str">
        <f>IF(dVulnAssessment[[#This Row],[Dependency]]&lt;&gt;"",IFERROR(INDEX('Hide - DepToSys Pivot'!C$3:C$1000,MATCH(dVulnAssessment[[#This Row],[Dependency]],'Hide - DepToSys Pivot'!B$3:B$1000,0)),"Not Found"),"zz")</f>
        <v>zz</v>
      </c>
      <c r="O213" s="73"/>
      <c r="P213" s="73"/>
    </row>
    <row r="214" spans="1:16" ht="12.75" x14ac:dyDescent="0.2">
      <c r="A214" s="78" t="s">
        <v>143</v>
      </c>
      <c r="B214" s="78" t="s">
        <v>143</v>
      </c>
      <c r="C214" s="102" t="str">
        <f>IF('Hide - Unique Dependencies Pivo'!B210=0,"",'Hide - Unique Dependencies Pivo'!B210)</f>
        <v/>
      </c>
      <c r="H214" s="99" t="str">
        <f t="array" ref="H214">IF(IFERROR(MATCH(TRUE,EXACT(dVulnAssessment[[#This Row],[Dependency]],$C$7:$C$256),0),0)&gt;0,
"Exact Match",
IF(COUNTIF($C$7:$C$256,dVulnAssessment[[#This Row],[Dependency]])=0,
"Not Found",
"Check Letter Case"))</f>
        <v>Exact Match</v>
      </c>
      <c r="I214" s="100">
        <v>208</v>
      </c>
      <c r="J214" s="86"/>
      <c r="K214" s="90"/>
      <c r="L214" s="89"/>
      <c r="M214" s="87"/>
      <c r="N214" s="103" t="str">
        <f>IF(dVulnAssessment[[#This Row],[Dependency]]&lt;&gt;"",IFERROR(INDEX('Hide - DepToSys Pivot'!C$3:C$1000,MATCH(dVulnAssessment[[#This Row],[Dependency]],'Hide - DepToSys Pivot'!B$3:B$1000,0)),"Not Found"),"zz")</f>
        <v>zz</v>
      </c>
      <c r="O214" s="73"/>
      <c r="P214" s="73"/>
    </row>
    <row r="215" spans="1:16" ht="12.75" x14ac:dyDescent="0.2">
      <c r="A215" s="78" t="s">
        <v>143</v>
      </c>
      <c r="B215" s="78" t="s">
        <v>143</v>
      </c>
      <c r="C215" s="102" t="str">
        <f>IF('Hide - Unique Dependencies Pivo'!B211=0,"",'Hide - Unique Dependencies Pivo'!B211)</f>
        <v/>
      </c>
      <c r="H215" s="99" t="str">
        <f t="array" ref="H215">IF(IFERROR(MATCH(TRUE,EXACT(dVulnAssessment[[#This Row],[Dependency]],$C$7:$C$256),0),0)&gt;0,
"Exact Match",
IF(COUNTIF($C$7:$C$256,dVulnAssessment[[#This Row],[Dependency]])=0,
"Not Found",
"Check Letter Case"))</f>
        <v>Exact Match</v>
      </c>
      <c r="I215" s="100">
        <v>209</v>
      </c>
      <c r="J215" s="86"/>
      <c r="K215" s="90"/>
      <c r="L215" s="89"/>
      <c r="M215" s="87"/>
      <c r="N215" s="103" t="str">
        <f>IF(dVulnAssessment[[#This Row],[Dependency]]&lt;&gt;"",IFERROR(INDEX('Hide - DepToSys Pivot'!C$3:C$1000,MATCH(dVulnAssessment[[#This Row],[Dependency]],'Hide - DepToSys Pivot'!B$3:B$1000,0)),"Not Found"),"zz")</f>
        <v>zz</v>
      </c>
      <c r="O215" s="73"/>
      <c r="P215" s="73"/>
    </row>
    <row r="216" spans="1:16" ht="12.75" x14ac:dyDescent="0.2">
      <c r="A216" s="78" t="s">
        <v>143</v>
      </c>
      <c r="B216" s="78" t="s">
        <v>143</v>
      </c>
      <c r="C216" s="102" t="str">
        <f>IF('Hide - Unique Dependencies Pivo'!B212=0,"",'Hide - Unique Dependencies Pivo'!B212)</f>
        <v/>
      </c>
      <c r="H216" s="99" t="str">
        <f t="array" ref="H216">IF(IFERROR(MATCH(TRUE,EXACT(dVulnAssessment[[#This Row],[Dependency]],$C$7:$C$256),0),0)&gt;0,
"Exact Match",
IF(COUNTIF($C$7:$C$256,dVulnAssessment[[#This Row],[Dependency]])=0,
"Not Found",
"Check Letter Case"))</f>
        <v>Exact Match</v>
      </c>
      <c r="I216" s="100">
        <v>210</v>
      </c>
      <c r="J216" s="86"/>
      <c r="K216" s="90"/>
      <c r="L216" s="89"/>
      <c r="M216" s="87"/>
      <c r="N216" s="103" t="str">
        <f>IF(dVulnAssessment[[#This Row],[Dependency]]&lt;&gt;"",IFERROR(INDEX('Hide - DepToSys Pivot'!C$3:C$1000,MATCH(dVulnAssessment[[#This Row],[Dependency]],'Hide - DepToSys Pivot'!B$3:B$1000,0)),"Not Found"),"zz")</f>
        <v>zz</v>
      </c>
      <c r="O216" s="73"/>
      <c r="P216" s="73"/>
    </row>
    <row r="217" spans="1:16" ht="12.75" x14ac:dyDescent="0.2">
      <c r="A217" s="78" t="s">
        <v>143</v>
      </c>
      <c r="B217" s="78" t="s">
        <v>143</v>
      </c>
      <c r="C217" s="102" t="str">
        <f>IF('Hide - Unique Dependencies Pivo'!B213=0,"",'Hide - Unique Dependencies Pivo'!B213)</f>
        <v/>
      </c>
      <c r="H217" s="99" t="str">
        <f t="array" ref="H217">IF(IFERROR(MATCH(TRUE,EXACT(dVulnAssessment[[#This Row],[Dependency]],$C$7:$C$256),0),0)&gt;0,
"Exact Match",
IF(COUNTIF($C$7:$C$256,dVulnAssessment[[#This Row],[Dependency]])=0,
"Not Found",
"Check Letter Case"))</f>
        <v>Exact Match</v>
      </c>
      <c r="I217" s="100">
        <v>211</v>
      </c>
      <c r="J217" s="86"/>
      <c r="K217" s="90"/>
      <c r="L217" s="89"/>
      <c r="M217" s="87"/>
      <c r="N217" s="103" t="str">
        <f>IF(dVulnAssessment[[#This Row],[Dependency]]&lt;&gt;"",IFERROR(INDEX('Hide - DepToSys Pivot'!C$3:C$1000,MATCH(dVulnAssessment[[#This Row],[Dependency]],'Hide - DepToSys Pivot'!B$3:B$1000,0)),"Not Found"),"zz")</f>
        <v>zz</v>
      </c>
      <c r="O217" s="73"/>
      <c r="P217" s="73"/>
    </row>
    <row r="218" spans="1:16" ht="12.75" x14ac:dyDescent="0.2">
      <c r="A218" s="78" t="s">
        <v>143</v>
      </c>
      <c r="B218" s="78" t="s">
        <v>143</v>
      </c>
      <c r="C218" s="102" t="str">
        <f>IF('Hide - Unique Dependencies Pivo'!B214=0,"",'Hide - Unique Dependencies Pivo'!B214)</f>
        <v/>
      </c>
      <c r="H218" s="99" t="str">
        <f t="array" ref="H218">IF(IFERROR(MATCH(TRUE,EXACT(dVulnAssessment[[#This Row],[Dependency]],$C$7:$C$256),0),0)&gt;0,
"Exact Match",
IF(COUNTIF($C$7:$C$256,dVulnAssessment[[#This Row],[Dependency]])=0,
"Not Found",
"Check Letter Case"))</f>
        <v>Exact Match</v>
      </c>
      <c r="I218" s="100">
        <v>212</v>
      </c>
      <c r="J218" s="86"/>
      <c r="K218" s="90"/>
      <c r="L218" s="89"/>
      <c r="M218" s="87"/>
      <c r="N218" s="103" t="str">
        <f>IF(dVulnAssessment[[#This Row],[Dependency]]&lt;&gt;"",IFERROR(INDEX('Hide - DepToSys Pivot'!C$3:C$1000,MATCH(dVulnAssessment[[#This Row],[Dependency]],'Hide - DepToSys Pivot'!B$3:B$1000,0)),"Not Found"),"zz")</f>
        <v>zz</v>
      </c>
      <c r="O218" s="73"/>
      <c r="P218" s="73"/>
    </row>
    <row r="219" spans="1:16" ht="12.75" x14ac:dyDescent="0.2">
      <c r="A219" s="78" t="s">
        <v>143</v>
      </c>
      <c r="B219" s="78" t="s">
        <v>143</v>
      </c>
      <c r="C219" s="102" t="str">
        <f>IF('Hide - Unique Dependencies Pivo'!B215=0,"",'Hide - Unique Dependencies Pivo'!B215)</f>
        <v/>
      </c>
      <c r="H219" s="99" t="str">
        <f t="array" ref="H219">IF(IFERROR(MATCH(TRUE,EXACT(dVulnAssessment[[#This Row],[Dependency]],$C$7:$C$256),0),0)&gt;0,
"Exact Match",
IF(COUNTIF($C$7:$C$256,dVulnAssessment[[#This Row],[Dependency]])=0,
"Not Found",
"Check Letter Case"))</f>
        <v>Exact Match</v>
      </c>
      <c r="I219" s="100">
        <v>213</v>
      </c>
      <c r="J219" s="86"/>
      <c r="K219" s="90"/>
      <c r="L219" s="89"/>
      <c r="M219" s="87"/>
      <c r="N219" s="103" t="str">
        <f>IF(dVulnAssessment[[#This Row],[Dependency]]&lt;&gt;"",IFERROR(INDEX('Hide - DepToSys Pivot'!C$3:C$1000,MATCH(dVulnAssessment[[#This Row],[Dependency]],'Hide - DepToSys Pivot'!B$3:B$1000,0)),"Not Found"),"zz")</f>
        <v>zz</v>
      </c>
      <c r="O219" s="73"/>
      <c r="P219" s="73"/>
    </row>
    <row r="220" spans="1:16" ht="12.75" x14ac:dyDescent="0.2">
      <c r="A220" s="78" t="s">
        <v>143</v>
      </c>
      <c r="B220" s="78" t="s">
        <v>143</v>
      </c>
      <c r="C220" s="102" t="str">
        <f>IF('Hide - Unique Dependencies Pivo'!B216=0,"",'Hide - Unique Dependencies Pivo'!B216)</f>
        <v/>
      </c>
      <c r="H220" s="99" t="str">
        <f t="array" ref="H220">IF(IFERROR(MATCH(TRUE,EXACT(dVulnAssessment[[#This Row],[Dependency]],$C$7:$C$256),0),0)&gt;0,
"Exact Match",
IF(COUNTIF($C$7:$C$256,dVulnAssessment[[#This Row],[Dependency]])=0,
"Not Found",
"Check Letter Case"))</f>
        <v>Exact Match</v>
      </c>
      <c r="I220" s="100">
        <v>214</v>
      </c>
      <c r="J220" s="86"/>
      <c r="K220" s="90"/>
      <c r="L220" s="89"/>
      <c r="M220" s="87"/>
      <c r="N220" s="103" t="str">
        <f>IF(dVulnAssessment[[#This Row],[Dependency]]&lt;&gt;"",IFERROR(INDEX('Hide - DepToSys Pivot'!C$3:C$1000,MATCH(dVulnAssessment[[#This Row],[Dependency]],'Hide - DepToSys Pivot'!B$3:B$1000,0)),"Not Found"),"zz")</f>
        <v>zz</v>
      </c>
      <c r="O220" s="73"/>
      <c r="P220" s="73"/>
    </row>
    <row r="221" spans="1:16" ht="12.75" x14ac:dyDescent="0.2">
      <c r="A221" s="78" t="s">
        <v>143</v>
      </c>
      <c r="B221" s="78" t="s">
        <v>143</v>
      </c>
      <c r="C221" s="102" t="str">
        <f>IF('Hide - Unique Dependencies Pivo'!B217=0,"",'Hide - Unique Dependencies Pivo'!B217)</f>
        <v/>
      </c>
      <c r="H221" s="99" t="str">
        <f t="array" ref="H221">IF(IFERROR(MATCH(TRUE,EXACT(dVulnAssessment[[#This Row],[Dependency]],$C$7:$C$256),0),0)&gt;0,
"Exact Match",
IF(COUNTIF($C$7:$C$256,dVulnAssessment[[#This Row],[Dependency]])=0,
"Not Found",
"Check Letter Case"))</f>
        <v>Exact Match</v>
      </c>
      <c r="I221" s="100">
        <v>215</v>
      </c>
      <c r="J221" s="86"/>
      <c r="K221" s="90"/>
      <c r="L221" s="89"/>
      <c r="M221" s="87"/>
      <c r="N221" s="103" t="str">
        <f>IF(dVulnAssessment[[#This Row],[Dependency]]&lt;&gt;"",IFERROR(INDEX('Hide - DepToSys Pivot'!C$3:C$1000,MATCH(dVulnAssessment[[#This Row],[Dependency]],'Hide - DepToSys Pivot'!B$3:B$1000,0)),"Not Found"),"zz")</f>
        <v>zz</v>
      </c>
      <c r="O221" s="73"/>
      <c r="P221" s="73"/>
    </row>
    <row r="222" spans="1:16" ht="12.75" x14ac:dyDescent="0.2">
      <c r="A222" s="78" t="s">
        <v>143</v>
      </c>
      <c r="B222" s="78" t="s">
        <v>143</v>
      </c>
      <c r="C222" s="102" t="str">
        <f>IF('Hide - Unique Dependencies Pivo'!B218=0,"",'Hide - Unique Dependencies Pivo'!B218)</f>
        <v/>
      </c>
      <c r="H222" s="99" t="str">
        <f t="array" ref="H222">IF(IFERROR(MATCH(TRUE,EXACT(dVulnAssessment[[#This Row],[Dependency]],$C$7:$C$256),0),0)&gt;0,
"Exact Match",
IF(COUNTIF($C$7:$C$256,dVulnAssessment[[#This Row],[Dependency]])=0,
"Not Found",
"Check Letter Case"))</f>
        <v>Exact Match</v>
      </c>
      <c r="I222" s="100">
        <v>216</v>
      </c>
      <c r="J222" s="86"/>
      <c r="K222" s="90"/>
      <c r="L222" s="89"/>
      <c r="M222" s="87"/>
      <c r="N222" s="103" t="str">
        <f>IF(dVulnAssessment[[#This Row],[Dependency]]&lt;&gt;"",IFERROR(INDEX('Hide - DepToSys Pivot'!C$3:C$1000,MATCH(dVulnAssessment[[#This Row],[Dependency]],'Hide - DepToSys Pivot'!B$3:B$1000,0)),"Not Found"),"zz")</f>
        <v>zz</v>
      </c>
      <c r="O222" s="73"/>
      <c r="P222" s="73"/>
    </row>
    <row r="223" spans="1:16" ht="12.75" x14ac:dyDescent="0.2">
      <c r="A223" s="78" t="s">
        <v>143</v>
      </c>
      <c r="B223" s="78" t="s">
        <v>143</v>
      </c>
      <c r="C223" s="102" t="str">
        <f>IF('Hide - Unique Dependencies Pivo'!B219=0,"",'Hide - Unique Dependencies Pivo'!B219)</f>
        <v/>
      </c>
      <c r="H223" s="99" t="str">
        <f t="array" ref="H223">IF(IFERROR(MATCH(TRUE,EXACT(dVulnAssessment[[#This Row],[Dependency]],$C$7:$C$256),0),0)&gt;0,
"Exact Match",
IF(COUNTIF($C$7:$C$256,dVulnAssessment[[#This Row],[Dependency]])=0,
"Not Found",
"Check Letter Case"))</f>
        <v>Exact Match</v>
      </c>
      <c r="I223" s="100">
        <v>217</v>
      </c>
      <c r="J223" s="86"/>
      <c r="K223" s="90"/>
      <c r="L223" s="89"/>
      <c r="M223" s="87"/>
      <c r="N223" s="103" t="str">
        <f>IF(dVulnAssessment[[#This Row],[Dependency]]&lt;&gt;"",IFERROR(INDEX('Hide - DepToSys Pivot'!C$3:C$1000,MATCH(dVulnAssessment[[#This Row],[Dependency]],'Hide - DepToSys Pivot'!B$3:B$1000,0)),"Not Found"),"zz")</f>
        <v>zz</v>
      </c>
      <c r="O223" s="73"/>
      <c r="P223" s="73"/>
    </row>
    <row r="224" spans="1:16" ht="12.75" x14ac:dyDescent="0.2">
      <c r="A224" s="78" t="s">
        <v>143</v>
      </c>
      <c r="B224" s="78" t="s">
        <v>143</v>
      </c>
      <c r="C224" s="102" t="str">
        <f>IF('Hide - Unique Dependencies Pivo'!B220=0,"",'Hide - Unique Dependencies Pivo'!B220)</f>
        <v/>
      </c>
      <c r="H224" s="99" t="str">
        <f t="array" ref="H224">IF(IFERROR(MATCH(TRUE,EXACT(dVulnAssessment[[#This Row],[Dependency]],$C$7:$C$256),0),0)&gt;0,
"Exact Match",
IF(COUNTIF($C$7:$C$256,dVulnAssessment[[#This Row],[Dependency]])=0,
"Not Found",
"Check Letter Case"))</f>
        <v>Exact Match</v>
      </c>
      <c r="I224" s="100">
        <v>218</v>
      </c>
      <c r="J224" s="86"/>
      <c r="K224" s="90"/>
      <c r="L224" s="89"/>
      <c r="M224" s="87"/>
      <c r="N224" s="103" t="str">
        <f>IF(dVulnAssessment[[#This Row],[Dependency]]&lt;&gt;"",IFERROR(INDEX('Hide - DepToSys Pivot'!C$3:C$1000,MATCH(dVulnAssessment[[#This Row],[Dependency]],'Hide - DepToSys Pivot'!B$3:B$1000,0)),"Not Found"),"zz")</f>
        <v>zz</v>
      </c>
      <c r="O224" s="73"/>
      <c r="P224" s="73"/>
    </row>
    <row r="225" spans="1:16" ht="12.75" x14ac:dyDescent="0.2">
      <c r="A225" s="78" t="s">
        <v>143</v>
      </c>
      <c r="B225" s="78" t="s">
        <v>143</v>
      </c>
      <c r="C225" s="102" t="str">
        <f>IF('Hide - Unique Dependencies Pivo'!B221=0,"",'Hide - Unique Dependencies Pivo'!B221)</f>
        <v/>
      </c>
      <c r="H225" s="99" t="str">
        <f t="array" ref="H225">IF(IFERROR(MATCH(TRUE,EXACT(dVulnAssessment[[#This Row],[Dependency]],$C$7:$C$256),0),0)&gt;0,
"Exact Match",
IF(COUNTIF($C$7:$C$256,dVulnAssessment[[#This Row],[Dependency]])=0,
"Not Found",
"Check Letter Case"))</f>
        <v>Exact Match</v>
      </c>
      <c r="I225" s="100">
        <v>219</v>
      </c>
      <c r="J225" s="86"/>
      <c r="K225" s="90"/>
      <c r="L225" s="89"/>
      <c r="M225" s="87"/>
      <c r="N225" s="103" t="str">
        <f>IF(dVulnAssessment[[#This Row],[Dependency]]&lt;&gt;"",IFERROR(INDEX('Hide - DepToSys Pivot'!C$3:C$1000,MATCH(dVulnAssessment[[#This Row],[Dependency]],'Hide - DepToSys Pivot'!B$3:B$1000,0)),"Not Found"),"zz")</f>
        <v>zz</v>
      </c>
      <c r="O225" s="73"/>
      <c r="P225" s="73"/>
    </row>
    <row r="226" spans="1:16" ht="12.75" x14ac:dyDescent="0.2">
      <c r="A226" s="78" t="s">
        <v>143</v>
      </c>
      <c r="B226" s="78" t="s">
        <v>143</v>
      </c>
      <c r="C226" s="102" t="str">
        <f>IF('Hide - Unique Dependencies Pivo'!B222=0,"",'Hide - Unique Dependencies Pivo'!B222)</f>
        <v/>
      </c>
      <c r="H226" s="99" t="str">
        <f t="array" ref="H226">IF(IFERROR(MATCH(TRUE,EXACT(dVulnAssessment[[#This Row],[Dependency]],$C$7:$C$256),0),0)&gt;0,
"Exact Match",
IF(COUNTIF($C$7:$C$256,dVulnAssessment[[#This Row],[Dependency]])=0,
"Not Found",
"Check Letter Case"))</f>
        <v>Exact Match</v>
      </c>
      <c r="I226" s="100">
        <v>220</v>
      </c>
      <c r="J226" s="86"/>
      <c r="K226" s="90"/>
      <c r="L226" s="89"/>
      <c r="M226" s="87"/>
      <c r="N226" s="103" t="str">
        <f>IF(dVulnAssessment[[#This Row],[Dependency]]&lt;&gt;"",IFERROR(INDEX('Hide - DepToSys Pivot'!C$3:C$1000,MATCH(dVulnAssessment[[#This Row],[Dependency]],'Hide - DepToSys Pivot'!B$3:B$1000,0)),"Not Found"),"zz")</f>
        <v>zz</v>
      </c>
      <c r="O226" s="73"/>
      <c r="P226" s="73"/>
    </row>
    <row r="227" spans="1:16" ht="12.75" x14ac:dyDescent="0.2">
      <c r="A227" s="78" t="s">
        <v>143</v>
      </c>
      <c r="B227" s="78" t="s">
        <v>143</v>
      </c>
      <c r="C227" s="102" t="str">
        <f>IF('Hide - Unique Dependencies Pivo'!B223=0,"",'Hide - Unique Dependencies Pivo'!B223)</f>
        <v/>
      </c>
      <c r="H227" s="99" t="str">
        <f t="array" ref="H227">IF(IFERROR(MATCH(TRUE,EXACT(dVulnAssessment[[#This Row],[Dependency]],$C$7:$C$256),0),0)&gt;0,
"Exact Match",
IF(COUNTIF($C$7:$C$256,dVulnAssessment[[#This Row],[Dependency]])=0,
"Not Found",
"Check Letter Case"))</f>
        <v>Exact Match</v>
      </c>
      <c r="I227" s="100">
        <v>221</v>
      </c>
      <c r="J227" s="86"/>
      <c r="K227" s="90"/>
      <c r="L227" s="89"/>
      <c r="M227" s="87"/>
      <c r="N227" s="103" t="str">
        <f>IF(dVulnAssessment[[#This Row],[Dependency]]&lt;&gt;"",IFERROR(INDEX('Hide - DepToSys Pivot'!C$3:C$1000,MATCH(dVulnAssessment[[#This Row],[Dependency]],'Hide - DepToSys Pivot'!B$3:B$1000,0)),"Not Found"),"zz")</f>
        <v>zz</v>
      </c>
      <c r="O227" s="73"/>
      <c r="P227" s="73"/>
    </row>
    <row r="228" spans="1:16" ht="12.75" x14ac:dyDescent="0.2">
      <c r="A228" s="78" t="s">
        <v>143</v>
      </c>
      <c r="B228" s="78" t="s">
        <v>143</v>
      </c>
      <c r="C228" s="102" t="str">
        <f>IF('Hide - Unique Dependencies Pivo'!B224=0,"",'Hide - Unique Dependencies Pivo'!B224)</f>
        <v/>
      </c>
      <c r="H228" s="99" t="str">
        <f t="array" ref="H228">IF(IFERROR(MATCH(TRUE,EXACT(dVulnAssessment[[#This Row],[Dependency]],$C$7:$C$256),0),0)&gt;0,
"Exact Match",
IF(COUNTIF($C$7:$C$256,dVulnAssessment[[#This Row],[Dependency]])=0,
"Not Found",
"Check Letter Case"))</f>
        <v>Exact Match</v>
      </c>
      <c r="I228" s="100">
        <v>222</v>
      </c>
      <c r="J228" s="86"/>
      <c r="K228" s="90"/>
      <c r="L228" s="89"/>
      <c r="M228" s="87"/>
      <c r="N228" s="103" t="str">
        <f>IF(dVulnAssessment[[#This Row],[Dependency]]&lt;&gt;"",IFERROR(INDEX('Hide - DepToSys Pivot'!C$3:C$1000,MATCH(dVulnAssessment[[#This Row],[Dependency]],'Hide - DepToSys Pivot'!B$3:B$1000,0)),"Not Found"),"zz")</f>
        <v>zz</v>
      </c>
      <c r="O228" s="73"/>
      <c r="P228" s="73"/>
    </row>
    <row r="229" spans="1:16" ht="12.75" x14ac:dyDescent="0.2">
      <c r="A229" s="78" t="s">
        <v>143</v>
      </c>
      <c r="B229" s="78" t="s">
        <v>143</v>
      </c>
      <c r="C229" s="102" t="str">
        <f>IF('Hide - Unique Dependencies Pivo'!B225=0,"",'Hide - Unique Dependencies Pivo'!B225)</f>
        <v/>
      </c>
      <c r="H229" s="99" t="str">
        <f t="array" ref="H229">IF(IFERROR(MATCH(TRUE,EXACT(dVulnAssessment[[#This Row],[Dependency]],$C$7:$C$256),0),0)&gt;0,
"Exact Match",
IF(COUNTIF($C$7:$C$256,dVulnAssessment[[#This Row],[Dependency]])=0,
"Not Found",
"Check Letter Case"))</f>
        <v>Exact Match</v>
      </c>
      <c r="I229" s="100">
        <v>223</v>
      </c>
      <c r="J229" s="86"/>
      <c r="K229" s="90"/>
      <c r="L229" s="89"/>
      <c r="M229" s="87"/>
      <c r="N229" s="103" t="str">
        <f>IF(dVulnAssessment[[#This Row],[Dependency]]&lt;&gt;"",IFERROR(INDEX('Hide - DepToSys Pivot'!C$3:C$1000,MATCH(dVulnAssessment[[#This Row],[Dependency]],'Hide - DepToSys Pivot'!B$3:B$1000,0)),"Not Found"),"zz")</f>
        <v>zz</v>
      </c>
      <c r="O229" s="73"/>
      <c r="P229" s="73"/>
    </row>
    <row r="230" spans="1:16" ht="12.75" x14ac:dyDescent="0.2">
      <c r="A230" s="78" t="s">
        <v>143</v>
      </c>
      <c r="B230" s="78" t="s">
        <v>143</v>
      </c>
      <c r="C230" s="102" t="str">
        <f>IF('Hide - Unique Dependencies Pivo'!B226=0,"",'Hide - Unique Dependencies Pivo'!B226)</f>
        <v/>
      </c>
      <c r="H230" s="99" t="str">
        <f t="array" ref="H230">IF(IFERROR(MATCH(TRUE,EXACT(dVulnAssessment[[#This Row],[Dependency]],$C$7:$C$256),0),0)&gt;0,
"Exact Match",
IF(COUNTIF($C$7:$C$256,dVulnAssessment[[#This Row],[Dependency]])=0,
"Not Found",
"Check Letter Case"))</f>
        <v>Exact Match</v>
      </c>
      <c r="I230" s="100">
        <v>224</v>
      </c>
      <c r="J230" s="86"/>
      <c r="K230" s="90"/>
      <c r="L230" s="89"/>
      <c r="M230" s="87"/>
      <c r="N230" s="103" t="str">
        <f>IF(dVulnAssessment[[#This Row],[Dependency]]&lt;&gt;"",IFERROR(INDEX('Hide - DepToSys Pivot'!C$3:C$1000,MATCH(dVulnAssessment[[#This Row],[Dependency]],'Hide - DepToSys Pivot'!B$3:B$1000,0)),"Not Found"),"zz")</f>
        <v>zz</v>
      </c>
      <c r="O230" s="73"/>
      <c r="P230" s="73"/>
    </row>
    <row r="231" spans="1:16" ht="12.75" x14ac:dyDescent="0.2">
      <c r="A231" s="78" t="s">
        <v>143</v>
      </c>
      <c r="B231" s="78" t="s">
        <v>143</v>
      </c>
      <c r="C231" s="102" t="str">
        <f>IF('Hide - Unique Dependencies Pivo'!B227=0,"",'Hide - Unique Dependencies Pivo'!B227)</f>
        <v/>
      </c>
      <c r="H231" s="99" t="str">
        <f t="array" ref="H231">IF(IFERROR(MATCH(TRUE,EXACT(dVulnAssessment[[#This Row],[Dependency]],$C$7:$C$256),0),0)&gt;0,
"Exact Match",
IF(COUNTIF($C$7:$C$256,dVulnAssessment[[#This Row],[Dependency]])=0,
"Not Found",
"Check Letter Case"))</f>
        <v>Exact Match</v>
      </c>
      <c r="I231" s="100">
        <v>225</v>
      </c>
      <c r="J231" s="86"/>
      <c r="K231" s="90"/>
      <c r="L231" s="89"/>
      <c r="M231" s="87"/>
      <c r="N231" s="103" t="str">
        <f>IF(dVulnAssessment[[#This Row],[Dependency]]&lt;&gt;"",IFERROR(INDEX('Hide - DepToSys Pivot'!C$3:C$1000,MATCH(dVulnAssessment[[#This Row],[Dependency]],'Hide - DepToSys Pivot'!B$3:B$1000,0)),"Not Found"),"zz")</f>
        <v>zz</v>
      </c>
      <c r="O231" s="73"/>
      <c r="P231" s="73"/>
    </row>
    <row r="232" spans="1:16" ht="12.75" x14ac:dyDescent="0.2">
      <c r="A232" s="78" t="s">
        <v>143</v>
      </c>
      <c r="B232" s="78" t="s">
        <v>143</v>
      </c>
      <c r="C232" s="102" t="str">
        <f>IF('Hide - Unique Dependencies Pivo'!B228=0,"",'Hide - Unique Dependencies Pivo'!B228)</f>
        <v/>
      </c>
      <c r="H232" s="99" t="str">
        <f t="array" ref="H232">IF(IFERROR(MATCH(TRUE,EXACT(dVulnAssessment[[#This Row],[Dependency]],$C$7:$C$256),0),0)&gt;0,
"Exact Match",
IF(COUNTIF($C$7:$C$256,dVulnAssessment[[#This Row],[Dependency]])=0,
"Not Found",
"Check Letter Case"))</f>
        <v>Exact Match</v>
      </c>
      <c r="I232" s="100">
        <v>226</v>
      </c>
      <c r="J232" s="86"/>
      <c r="K232" s="90"/>
      <c r="L232" s="89"/>
      <c r="M232" s="87"/>
      <c r="N232" s="103" t="str">
        <f>IF(dVulnAssessment[[#This Row],[Dependency]]&lt;&gt;"",IFERROR(INDEX('Hide - DepToSys Pivot'!C$3:C$1000,MATCH(dVulnAssessment[[#This Row],[Dependency]],'Hide - DepToSys Pivot'!B$3:B$1000,0)),"Not Found"),"zz")</f>
        <v>zz</v>
      </c>
      <c r="O232" s="73"/>
      <c r="P232" s="73"/>
    </row>
    <row r="233" spans="1:16" ht="12.75" x14ac:dyDescent="0.2">
      <c r="A233" s="78" t="s">
        <v>143</v>
      </c>
      <c r="B233" s="78" t="s">
        <v>143</v>
      </c>
      <c r="C233" s="102" t="str">
        <f>IF('Hide - Unique Dependencies Pivo'!B229=0,"",'Hide - Unique Dependencies Pivo'!B229)</f>
        <v/>
      </c>
      <c r="H233" s="99" t="str">
        <f t="array" ref="H233">IF(IFERROR(MATCH(TRUE,EXACT(dVulnAssessment[[#This Row],[Dependency]],$C$7:$C$256),0),0)&gt;0,
"Exact Match",
IF(COUNTIF($C$7:$C$256,dVulnAssessment[[#This Row],[Dependency]])=0,
"Not Found",
"Check Letter Case"))</f>
        <v>Exact Match</v>
      </c>
      <c r="I233" s="100">
        <v>227</v>
      </c>
      <c r="J233" s="86"/>
      <c r="K233" s="90"/>
      <c r="L233" s="89"/>
      <c r="M233" s="87"/>
      <c r="N233" s="103" t="str">
        <f>IF(dVulnAssessment[[#This Row],[Dependency]]&lt;&gt;"",IFERROR(INDEX('Hide - DepToSys Pivot'!C$3:C$1000,MATCH(dVulnAssessment[[#This Row],[Dependency]],'Hide - DepToSys Pivot'!B$3:B$1000,0)),"Not Found"),"zz")</f>
        <v>zz</v>
      </c>
      <c r="O233" s="73"/>
      <c r="P233" s="73"/>
    </row>
    <row r="234" spans="1:16" ht="12.75" x14ac:dyDescent="0.2">
      <c r="A234" s="78" t="s">
        <v>143</v>
      </c>
      <c r="B234" s="78" t="s">
        <v>143</v>
      </c>
      <c r="C234" s="102" t="str">
        <f>IF('Hide - Unique Dependencies Pivo'!B230=0,"",'Hide - Unique Dependencies Pivo'!B230)</f>
        <v/>
      </c>
      <c r="H234" s="99" t="str">
        <f t="array" ref="H234">IF(IFERROR(MATCH(TRUE,EXACT(dVulnAssessment[[#This Row],[Dependency]],$C$7:$C$256),0),0)&gt;0,
"Exact Match",
IF(COUNTIF($C$7:$C$256,dVulnAssessment[[#This Row],[Dependency]])=0,
"Not Found",
"Check Letter Case"))</f>
        <v>Exact Match</v>
      </c>
      <c r="I234" s="100">
        <v>228</v>
      </c>
      <c r="J234" s="86"/>
      <c r="K234" s="90"/>
      <c r="L234" s="89"/>
      <c r="M234" s="87"/>
      <c r="N234" s="103" t="str">
        <f>IF(dVulnAssessment[[#This Row],[Dependency]]&lt;&gt;"",IFERROR(INDEX('Hide - DepToSys Pivot'!C$3:C$1000,MATCH(dVulnAssessment[[#This Row],[Dependency]],'Hide - DepToSys Pivot'!B$3:B$1000,0)),"Not Found"),"zz")</f>
        <v>zz</v>
      </c>
      <c r="O234" s="73"/>
      <c r="P234" s="73"/>
    </row>
    <row r="235" spans="1:16" ht="12.75" x14ac:dyDescent="0.2">
      <c r="A235" s="78" t="s">
        <v>143</v>
      </c>
      <c r="B235" s="78" t="s">
        <v>143</v>
      </c>
      <c r="C235" s="102" t="str">
        <f>IF('Hide - Unique Dependencies Pivo'!B231=0,"",'Hide - Unique Dependencies Pivo'!B231)</f>
        <v/>
      </c>
      <c r="H235" s="99" t="str">
        <f t="array" ref="H235">IF(IFERROR(MATCH(TRUE,EXACT(dVulnAssessment[[#This Row],[Dependency]],$C$7:$C$256),0),0)&gt;0,
"Exact Match",
IF(COUNTIF($C$7:$C$256,dVulnAssessment[[#This Row],[Dependency]])=0,
"Not Found",
"Check Letter Case"))</f>
        <v>Exact Match</v>
      </c>
      <c r="I235" s="100">
        <v>229</v>
      </c>
      <c r="J235" s="86"/>
      <c r="K235" s="90"/>
      <c r="L235" s="89"/>
      <c r="M235" s="87"/>
      <c r="N235" s="103" t="str">
        <f>IF(dVulnAssessment[[#This Row],[Dependency]]&lt;&gt;"",IFERROR(INDEX('Hide - DepToSys Pivot'!C$3:C$1000,MATCH(dVulnAssessment[[#This Row],[Dependency]],'Hide - DepToSys Pivot'!B$3:B$1000,0)),"Not Found"),"zz")</f>
        <v>zz</v>
      </c>
      <c r="O235" s="73"/>
      <c r="P235" s="73"/>
    </row>
    <row r="236" spans="1:16" ht="12.75" x14ac:dyDescent="0.2">
      <c r="A236" s="78" t="s">
        <v>143</v>
      </c>
      <c r="B236" s="78" t="s">
        <v>143</v>
      </c>
      <c r="C236" s="102" t="str">
        <f>IF('Hide - Unique Dependencies Pivo'!B232=0,"",'Hide - Unique Dependencies Pivo'!B232)</f>
        <v/>
      </c>
      <c r="H236" s="99" t="str">
        <f t="array" ref="H236">IF(IFERROR(MATCH(TRUE,EXACT(dVulnAssessment[[#This Row],[Dependency]],$C$7:$C$256),0),0)&gt;0,
"Exact Match",
IF(COUNTIF($C$7:$C$256,dVulnAssessment[[#This Row],[Dependency]])=0,
"Not Found",
"Check Letter Case"))</f>
        <v>Exact Match</v>
      </c>
      <c r="I236" s="100">
        <v>230</v>
      </c>
      <c r="J236" s="86"/>
      <c r="K236" s="90"/>
      <c r="L236" s="89"/>
      <c r="M236" s="87"/>
      <c r="N236" s="103" t="str">
        <f>IF(dVulnAssessment[[#This Row],[Dependency]]&lt;&gt;"",IFERROR(INDEX('Hide - DepToSys Pivot'!C$3:C$1000,MATCH(dVulnAssessment[[#This Row],[Dependency]],'Hide - DepToSys Pivot'!B$3:B$1000,0)),"Not Found"),"zz")</f>
        <v>zz</v>
      </c>
      <c r="O236" s="73"/>
      <c r="P236" s="73"/>
    </row>
    <row r="237" spans="1:16" ht="12.75" x14ac:dyDescent="0.2">
      <c r="A237" s="78" t="s">
        <v>143</v>
      </c>
      <c r="B237" s="78" t="s">
        <v>143</v>
      </c>
      <c r="C237" s="102" t="str">
        <f>IF('Hide - Unique Dependencies Pivo'!B233=0,"",'Hide - Unique Dependencies Pivo'!B233)</f>
        <v/>
      </c>
      <c r="H237" s="99" t="str">
        <f t="array" ref="H237">IF(IFERROR(MATCH(TRUE,EXACT(dVulnAssessment[[#This Row],[Dependency]],$C$7:$C$256),0),0)&gt;0,
"Exact Match",
IF(COUNTIF($C$7:$C$256,dVulnAssessment[[#This Row],[Dependency]])=0,
"Not Found",
"Check Letter Case"))</f>
        <v>Exact Match</v>
      </c>
      <c r="I237" s="100">
        <v>231</v>
      </c>
      <c r="J237" s="86"/>
      <c r="K237" s="90"/>
      <c r="L237" s="89"/>
      <c r="M237" s="87"/>
      <c r="N237" s="103" t="str">
        <f>IF(dVulnAssessment[[#This Row],[Dependency]]&lt;&gt;"",IFERROR(INDEX('Hide - DepToSys Pivot'!C$3:C$1000,MATCH(dVulnAssessment[[#This Row],[Dependency]],'Hide - DepToSys Pivot'!B$3:B$1000,0)),"Not Found"),"zz")</f>
        <v>zz</v>
      </c>
      <c r="O237" s="73"/>
      <c r="P237" s="73"/>
    </row>
    <row r="238" spans="1:16" ht="12.75" x14ac:dyDescent="0.2">
      <c r="A238" s="78" t="s">
        <v>143</v>
      </c>
      <c r="B238" s="78" t="s">
        <v>143</v>
      </c>
      <c r="C238" s="102" t="str">
        <f>IF('Hide - Unique Dependencies Pivo'!B234=0,"",'Hide - Unique Dependencies Pivo'!B234)</f>
        <v/>
      </c>
      <c r="H238" s="99" t="str">
        <f t="array" ref="H238">IF(IFERROR(MATCH(TRUE,EXACT(dVulnAssessment[[#This Row],[Dependency]],$C$7:$C$256),0),0)&gt;0,
"Exact Match",
IF(COUNTIF($C$7:$C$256,dVulnAssessment[[#This Row],[Dependency]])=0,
"Not Found",
"Check Letter Case"))</f>
        <v>Exact Match</v>
      </c>
      <c r="I238" s="100">
        <v>232</v>
      </c>
      <c r="J238" s="86"/>
      <c r="K238" s="90"/>
      <c r="L238" s="89"/>
      <c r="M238" s="87"/>
      <c r="N238" s="103" t="str">
        <f>IF(dVulnAssessment[[#This Row],[Dependency]]&lt;&gt;"",IFERROR(INDEX('Hide - DepToSys Pivot'!C$3:C$1000,MATCH(dVulnAssessment[[#This Row],[Dependency]],'Hide - DepToSys Pivot'!B$3:B$1000,0)),"Not Found"),"zz")</f>
        <v>zz</v>
      </c>
      <c r="O238" s="73"/>
      <c r="P238" s="73"/>
    </row>
    <row r="239" spans="1:16" ht="12.75" x14ac:dyDescent="0.2">
      <c r="A239" s="78" t="s">
        <v>143</v>
      </c>
      <c r="B239" s="78" t="s">
        <v>143</v>
      </c>
      <c r="C239" s="102" t="str">
        <f>IF('Hide - Unique Dependencies Pivo'!B235=0,"",'Hide - Unique Dependencies Pivo'!B235)</f>
        <v/>
      </c>
      <c r="H239" s="99" t="str">
        <f t="array" ref="H239">IF(IFERROR(MATCH(TRUE,EXACT(dVulnAssessment[[#This Row],[Dependency]],$C$7:$C$256),0),0)&gt;0,
"Exact Match",
IF(COUNTIF($C$7:$C$256,dVulnAssessment[[#This Row],[Dependency]])=0,
"Not Found",
"Check Letter Case"))</f>
        <v>Exact Match</v>
      </c>
      <c r="I239" s="100">
        <v>233</v>
      </c>
      <c r="J239" s="86"/>
      <c r="K239" s="90"/>
      <c r="L239" s="89"/>
      <c r="M239" s="87"/>
      <c r="N239" s="103" t="str">
        <f>IF(dVulnAssessment[[#This Row],[Dependency]]&lt;&gt;"",IFERROR(INDEX('Hide - DepToSys Pivot'!C$3:C$1000,MATCH(dVulnAssessment[[#This Row],[Dependency]],'Hide - DepToSys Pivot'!B$3:B$1000,0)),"Not Found"),"zz")</f>
        <v>zz</v>
      </c>
      <c r="O239" s="73"/>
      <c r="P239" s="73"/>
    </row>
    <row r="240" spans="1:16" ht="12.75" x14ac:dyDescent="0.2">
      <c r="A240" s="78" t="s">
        <v>143</v>
      </c>
      <c r="B240" s="78" t="s">
        <v>143</v>
      </c>
      <c r="C240" s="102" t="str">
        <f>IF('Hide - Unique Dependencies Pivo'!B236=0,"",'Hide - Unique Dependencies Pivo'!B236)</f>
        <v/>
      </c>
      <c r="H240" s="99" t="str">
        <f t="array" ref="H240">IF(IFERROR(MATCH(TRUE,EXACT(dVulnAssessment[[#This Row],[Dependency]],$C$7:$C$256),0),0)&gt;0,
"Exact Match",
IF(COUNTIF($C$7:$C$256,dVulnAssessment[[#This Row],[Dependency]])=0,
"Not Found",
"Check Letter Case"))</f>
        <v>Exact Match</v>
      </c>
      <c r="I240" s="100">
        <v>234</v>
      </c>
      <c r="J240" s="86"/>
      <c r="K240" s="90"/>
      <c r="L240" s="89"/>
      <c r="M240" s="87"/>
      <c r="N240" s="103" t="str">
        <f>IF(dVulnAssessment[[#This Row],[Dependency]]&lt;&gt;"",IFERROR(INDEX('Hide - DepToSys Pivot'!C$3:C$1000,MATCH(dVulnAssessment[[#This Row],[Dependency]],'Hide - DepToSys Pivot'!B$3:B$1000,0)),"Not Found"),"zz")</f>
        <v>zz</v>
      </c>
      <c r="O240" s="73"/>
      <c r="P240" s="73"/>
    </row>
    <row r="241" spans="1:16" ht="12.75" x14ac:dyDescent="0.2">
      <c r="A241" s="78" t="s">
        <v>143</v>
      </c>
      <c r="B241" s="78" t="s">
        <v>143</v>
      </c>
      <c r="C241" s="102" t="str">
        <f>IF('Hide - Unique Dependencies Pivo'!B237=0,"",'Hide - Unique Dependencies Pivo'!B237)</f>
        <v/>
      </c>
      <c r="H241" s="99" t="str">
        <f t="array" ref="H241">IF(IFERROR(MATCH(TRUE,EXACT(dVulnAssessment[[#This Row],[Dependency]],$C$7:$C$256),0),0)&gt;0,
"Exact Match",
IF(COUNTIF($C$7:$C$256,dVulnAssessment[[#This Row],[Dependency]])=0,
"Not Found",
"Check Letter Case"))</f>
        <v>Exact Match</v>
      </c>
      <c r="I241" s="100">
        <v>235</v>
      </c>
      <c r="J241" s="86"/>
      <c r="K241" s="90"/>
      <c r="L241" s="89"/>
      <c r="M241" s="87"/>
      <c r="N241" s="103" t="str">
        <f>IF(dVulnAssessment[[#This Row],[Dependency]]&lt;&gt;"",IFERROR(INDEX('Hide - DepToSys Pivot'!C$3:C$1000,MATCH(dVulnAssessment[[#This Row],[Dependency]],'Hide - DepToSys Pivot'!B$3:B$1000,0)),"Not Found"),"zz")</f>
        <v>zz</v>
      </c>
      <c r="O241" s="73"/>
      <c r="P241" s="73"/>
    </row>
    <row r="242" spans="1:16" ht="12.75" x14ac:dyDescent="0.2">
      <c r="A242" s="78" t="s">
        <v>143</v>
      </c>
      <c r="B242" s="78" t="s">
        <v>143</v>
      </c>
      <c r="C242" s="102" t="str">
        <f>IF('Hide - Unique Dependencies Pivo'!B238=0,"",'Hide - Unique Dependencies Pivo'!B238)</f>
        <v/>
      </c>
      <c r="H242" s="99" t="str">
        <f t="array" ref="H242">IF(IFERROR(MATCH(TRUE,EXACT(dVulnAssessment[[#This Row],[Dependency]],$C$7:$C$256),0),0)&gt;0,
"Exact Match",
IF(COUNTIF($C$7:$C$256,dVulnAssessment[[#This Row],[Dependency]])=0,
"Not Found",
"Check Letter Case"))</f>
        <v>Exact Match</v>
      </c>
      <c r="I242" s="100">
        <v>236</v>
      </c>
      <c r="J242" s="86"/>
      <c r="K242" s="90"/>
      <c r="L242" s="89"/>
      <c r="M242" s="87"/>
      <c r="N242" s="103" t="str">
        <f>IF(dVulnAssessment[[#This Row],[Dependency]]&lt;&gt;"",IFERROR(INDEX('Hide - DepToSys Pivot'!C$3:C$1000,MATCH(dVulnAssessment[[#This Row],[Dependency]],'Hide - DepToSys Pivot'!B$3:B$1000,0)),"Not Found"),"zz")</f>
        <v>zz</v>
      </c>
      <c r="O242" s="73"/>
      <c r="P242" s="73"/>
    </row>
    <row r="243" spans="1:16" ht="12.75" x14ac:dyDescent="0.2">
      <c r="A243" s="78" t="s">
        <v>143</v>
      </c>
      <c r="B243" s="78" t="s">
        <v>143</v>
      </c>
      <c r="C243" s="102" t="str">
        <f>IF('Hide - Unique Dependencies Pivo'!B239=0,"",'Hide - Unique Dependencies Pivo'!B239)</f>
        <v/>
      </c>
      <c r="H243" s="99" t="str">
        <f t="array" ref="H243">IF(IFERROR(MATCH(TRUE,EXACT(dVulnAssessment[[#This Row],[Dependency]],$C$7:$C$256),0),0)&gt;0,
"Exact Match",
IF(COUNTIF($C$7:$C$256,dVulnAssessment[[#This Row],[Dependency]])=0,
"Not Found",
"Check Letter Case"))</f>
        <v>Exact Match</v>
      </c>
      <c r="I243" s="100">
        <v>237</v>
      </c>
      <c r="J243" s="86"/>
      <c r="K243" s="90"/>
      <c r="L243" s="89"/>
      <c r="M243" s="87"/>
      <c r="N243" s="103" t="str">
        <f>IF(dVulnAssessment[[#This Row],[Dependency]]&lt;&gt;"",IFERROR(INDEX('Hide - DepToSys Pivot'!C$3:C$1000,MATCH(dVulnAssessment[[#This Row],[Dependency]],'Hide - DepToSys Pivot'!B$3:B$1000,0)),"Not Found"),"zz")</f>
        <v>zz</v>
      </c>
      <c r="O243" s="73"/>
      <c r="P243" s="73"/>
    </row>
    <row r="244" spans="1:16" ht="12.75" x14ac:dyDescent="0.2">
      <c r="A244" s="78" t="s">
        <v>143</v>
      </c>
      <c r="B244" s="78" t="s">
        <v>143</v>
      </c>
      <c r="C244" s="102" t="str">
        <f>IF('Hide - Unique Dependencies Pivo'!B240=0,"",'Hide - Unique Dependencies Pivo'!B240)</f>
        <v/>
      </c>
      <c r="H244" s="99" t="str">
        <f t="array" ref="H244">IF(IFERROR(MATCH(TRUE,EXACT(dVulnAssessment[[#This Row],[Dependency]],$C$7:$C$256),0),0)&gt;0,
"Exact Match",
IF(COUNTIF($C$7:$C$256,dVulnAssessment[[#This Row],[Dependency]])=0,
"Not Found",
"Check Letter Case"))</f>
        <v>Exact Match</v>
      </c>
      <c r="I244" s="100">
        <v>238</v>
      </c>
      <c r="J244" s="86"/>
      <c r="K244" s="90"/>
      <c r="L244" s="89"/>
      <c r="M244" s="87"/>
      <c r="N244" s="103" t="str">
        <f>IF(dVulnAssessment[[#This Row],[Dependency]]&lt;&gt;"",IFERROR(INDEX('Hide - DepToSys Pivot'!C$3:C$1000,MATCH(dVulnAssessment[[#This Row],[Dependency]],'Hide - DepToSys Pivot'!B$3:B$1000,0)),"Not Found"),"zz")</f>
        <v>zz</v>
      </c>
      <c r="O244" s="73"/>
      <c r="P244" s="73"/>
    </row>
    <row r="245" spans="1:16" ht="12.75" x14ac:dyDescent="0.2">
      <c r="A245" s="78" t="s">
        <v>143</v>
      </c>
      <c r="B245" s="78" t="s">
        <v>143</v>
      </c>
      <c r="C245" s="102" t="str">
        <f>IF('Hide - Unique Dependencies Pivo'!B241=0,"",'Hide - Unique Dependencies Pivo'!B241)</f>
        <v/>
      </c>
      <c r="H245" s="99" t="str">
        <f t="array" ref="H245">IF(IFERROR(MATCH(TRUE,EXACT(dVulnAssessment[[#This Row],[Dependency]],$C$7:$C$256),0),0)&gt;0,
"Exact Match",
IF(COUNTIF($C$7:$C$256,dVulnAssessment[[#This Row],[Dependency]])=0,
"Not Found",
"Check Letter Case"))</f>
        <v>Exact Match</v>
      </c>
      <c r="I245" s="100">
        <v>239</v>
      </c>
      <c r="J245" s="86"/>
      <c r="K245" s="90"/>
      <c r="L245" s="89"/>
      <c r="M245" s="87"/>
      <c r="N245" s="103" t="str">
        <f>IF(dVulnAssessment[[#This Row],[Dependency]]&lt;&gt;"",IFERROR(INDEX('Hide - DepToSys Pivot'!C$3:C$1000,MATCH(dVulnAssessment[[#This Row],[Dependency]],'Hide - DepToSys Pivot'!B$3:B$1000,0)),"Not Found"),"zz")</f>
        <v>zz</v>
      </c>
      <c r="O245" s="73"/>
      <c r="P245" s="73"/>
    </row>
    <row r="246" spans="1:16" ht="12.75" x14ac:dyDescent="0.2">
      <c r="A246" s="78" t="s">
        <v>143</v>
      </c>
      <c r="B246" s="78" t="s">
        <v>143</v>
      </c>
      <c r="C246" s="102" t="str">
        <f>IF('Hide - Unique Dependencies Pivo'!B242=0,"",'Hide - Unique Dependencies Pivo'!B242)</f>
        <v/>
      </c>
      <c r="H246" s="99" t="str">
        <f t="array" ref="H246">IF(IFERROR(MATCH(TRUE,EXACT(dVulnAssessment[[#This Row],[Dependency]],$C$7:$C$256),0),0)&gt;0,
"Exact Match",
IF(COUNTIF($C$7:$C$256,dVulnAssessment[[#This Row],[Dependency]])=0,
"Not Found",
"Check Letter Case"))</f>
        <v>Exact Match</v>
      </c>
      <c r="I246" s="100">
        <v>240</v>
      </c>
      <c r="J246" s="86"/>
      <c r="K246" s="90"/>
      <c r="L246" s="89"/>
      <c r="M246" s="87"/>
      <c r="N246" s="103" t="str">
        <f>IF(dVulnAssessment[[#This Row],[Dependency]]&lt;&gt;"",IFERROR(INDEX('Hide - DepToSys Pivot'!C$3:C$1000,MATCH(dVulnAssessment[[#This Row],[Dependency]],'Hide - DepToSys Pivot'!B$3:B$1000,0)),"Not Found"),"zz")</f>
        <v>zz</v>
      </c>
      <c r="O246" s="73"/>
      <c r="P246" s="73"/>
    </row>
    <row r="247" spans="1:16" ht="12.75" x14ac:dyDescent="0.2">
      <c r="A247" s="78" t="s">
        <v>143</v>
      </c>
      <c r="B247" s="78" t="s">
        <v>143</v>
      </c>
      <c r="C247" s="102" t="str">
        <f>IF('Hide - Unique Dependencies Pivo'!B243=0,"",'Hide - Unique Dependencies Pivo'!B243)</f>
        <v/>
      </c>
      <c r="H247" s="99" t="str">
        <f t="array" ref="H247">IF(IFERROR(MATCH(TRUE,EXACT(dVulnAssessment[[#This Row],[Dependency]],$C$7:$C$256),0),0)&gt;0,
"Exact Match",
IF(COUNTIF($C$7:$C$256,dVulnAssessment[[#This Row],[Dependency]])=0,
"Not Found",
"Check Letter Case"))</f>
        <v>Exact Match</v>
      </c>
      <c r="I247" s="100">
        <v>241</v>
      </c>
      <c r="J247" s="86"/>
      <c r="K247" s="90"/>
      <c r="L247" s="89"/>
      <c r="M247" s="87"/>
      <c r="N247" s="103" t="str">
        <f>IF(dVulnAssessment[[#This Row],[Dependency]]&lt;&gt;"",IFERROR(INDEX('Hide - DepToSys Pivot'!C$3:C$1000,MATCH(dVulnAssessment[[#This Row],[Dependency]],'Hide - DepToSys Pivot'!B$3:B$1000,0)),"Not Found"),"zz")</f>
        <v>zz</v>
      </c>
      <c r="O247" s="73"/>
      <c r="P247" s="73"/>
    </row>
    <row r="248" spans="1:16" ht="12.75" x14ac:dyDescent="0.2">
      <c r="A248" s="78" t="s">
        <v>143</v>
      </c>
      <c r="B248" s="78" t="s">
        <v>143</v>
      </c>
      <c r="C248" s="102" t="str">
        <f>IF('Hide - Unique Dependencies Pivo'!B244=0,"",'Hide - Unique Dependencies Pivo'!B244)</f>
        <v/>
      </c>
      <c r="H248" s="99" t="str">
        <f t="array" ref="H248">IF(IFERROR(MATCH(TRUE,EXACT(dVulnAssessment[[#This Row],[Dependency]],$C$7:$C$256),0),0)&gt;0,
"Exact Match",
IF(COUNTIF($C$7:$C$256,dVulnAssessment[[#This Row],[Dependency]])=0,
"Not Found",
"Check Letter Case"))</f>
        <v>Exact Match</v>
      </c>
      <c r="I248" s="100">
        <v>242</v>
      </c>
      <c r="J248" s="86"/>
      <c r="K248" s="90"/>
      <c r="L248" s="89"/>
      <c r="M248" s="87"/>
      <c r="N248" s="103" t="str">
        <f>IF(dVulnAssessment[[#This Row],[Dependency]]&lt;&gt;"",IFERROR(INDEX('Hide - DepToSys Pivot'!C$3:C$1000,MATCH(dVulnAssessment[[#This Row],[Dependency]],'Hide - DepToSys Pivot'!B$3:B$1000,0)),"Not Found"),"zz")</f>
        <v>zz</v>
      </c>
      <c r="O248" s="73"/>
      <c r="P248" s="73"/>
    </row>
    <row r="249" spans="1:16" ht="12.75" x14ac:dyDescent="0.2">
      <c r="A249" s="78" t="s">
        <v>143</v>
      </c>
      <c r="B249" s="78" t="s">
        <v>143</v>
      </c>
      <c r="C249" s="102" t="str">
        <f>IF('Hide - Unique Dependencies Pivo'!B245=0,"",'Hide - Unique Dependencies Pivo'!B245)</f>
        <v/>
      </c>
      <c r="H249" s="99" t="str">
        <f t="array" ref="H249">IF(IFERROR(MATCH(TRUE,EXACT(dVulnAssessment[[#This Row],[Dependency]],$C$7:$C$256),0),0)&gt;0,
"Exact Match",
IF(COUNTIF($C$7:$C$256,dVulnAssessment[[#This Row],[Dependency]])=0,
"Not Found",
"Check Letter Case"))</f>
        <v>Exact Match</v>
      </c>
      <c r="I249" s="100">
        <v>243</v>
      </c>
      <c r="J249" s="86"/>
      <c r="K249" s="90"/>
      <c r="L249" s="89"/>
      <c r="M249" s="87"/>
      <c r="N249" s="103" t="str">
        <f>IF(dVulnAssessment[[#This Row],[Dependency]]&lt;&gt;"",IFERROR(INDEX('Hide - DepToSys Pivot'!C$3:C$1000,MATCH(dVulnAssessment[[#This Row],[Dependency]],'Hide - DepToSys Pivot'!B$3:B$1000,0)),"Not Found"),"zz")</f>
        <v>zz</v>
      </c>
      <c r="O249" s="73"/>
      <c r="P249" s="73"/>
    </row>
    <row r="250" spans="1:16" ht="12.75" x14ac:dyDescent="0.2">
      <c r="A250" s="78" t="s">
        <v>143</v>
      </c>
      <c r="B250" s="78" t="s">
        <v>143</v>
      </c>
      <c r="C250" s="102" t="str">
        <f>IF('Hide - Unique Dependencies Pivo'!B246=0,"",'Hide - Unique Dependencies Pivo'!B246)</f>
        <v/>
      </c>
      <c r="H250" s="99" t="str">
        <f t="array" ref="H250">IF(IFERROR(MATCH(TRUE,EXACT(dVulnAssessment[[#This Row],[Dependency]],$C$7:$C$256),0),0)&gt;0,
"Exact Match",
IF(COUNTIF($C$7:$C$256,dVulnAssessment[[#This Row],[Dependency]])=0,
"Not Found",
"Check Letter Case"))</f>
        <v>Exact Match</v>
      </c>
      <c r="I250" s="100">
        <v>244</v>
      </c>
      <c r="J250" s="86"/>
      <c r="K250" s="90"/>
      <c r="L250" s="89"/>
      <c r="M250" s="87"/>
      <c r="N250" s="103" t="str">
        <f>IF(dVulnAssessment[[#This Row],[Dependency]]&lt;&gt;"",IFERROR(INDEX('Hide - DepToSys Pivot'!C$3:C$1000,MATCH(dVulnAssessment[[#This Row],[Dependency]],'Hide - DepToSys Pivot'!B$3:B$1000,0)),"Not Found"),"zz")</f>
        <v>zz</v>
      </c>
      <c r="O250" s="73"/>
      <c r="P250" s="73"/>
    </row>
    <row r="251" spans="1:16" ht="12.75" x14ac:dyDescent="0.2">
      <c r="A251" s="78" t="s">
        <v>143</v>
      </c>
      <c r="B251" s="78" t="s">
        <v>143</v>
      </c>
      <c r="C251" s="102" t="str">
        <f>IF('Hide - Unique Dependencies Pivo'!B247=0,"",'Hide - Unique Dependencies Pivo'!B247)</f>
        <v/>
      </c>
      <c r="H251" s="99" t="str">
        <f t="array" ref="H251">IF(IFERROR(MATCH(TRUE,EXACT(dVulnAssessment[[#This Row],[Dependency]],$C$7:$C$256),0),0)&gt;0,
"Exact Match",
IF(COUNTIF($C$7:$C$256,dVulnAssessment[[#This Row],[Dependency]])=0,
"Not Found",
"Check Letter Case"))</f>
        <v>Exact Match</v>
      </c>
      <c r="I251" s="100">
        <v>245</v>
      </c>
      <c r="J251" s="86"/>
      <c r="K251" s="90"/>
      <c r="L251" s="89"/>
      <c r="M251" s="87"/>
      <c r="N251" s="103" t="str">
        <f>IF(dVulnAssessment[[#This Row],[Dependency]]&lt;&gt;"",IFERROR(INDEX('Hide - DepToSys Pivot'!C$3:C$1000,MATCH(dVulnAssessment[[#This Row],[Dependency]],'Hide - DepToSys Pivot'!B$3:B$1000,0)),"Not Found"),"zz")</f>
        <v>zz</v>
      </c>
      <c r="O251" s="73"/>
      <c r="P251" s="73"/>
    </row>
    <row r="252" spans="1:16" ht="12.75" x14ac:dyDescent="0.2">
      <c r="A252" s="78" t="s">
        <v>143</v>
      </c>
      <c r="B252" s="78" t="s">
        <v>143</v>
      </c>
      <c r="C252" s="102" t="str">
        <f>IF('Hide - Unique Dependencies Pivo'!B248=0,"",'Hide - Unique Dependencies Pivo'!B248)</f>
        <v/>
      </c>
      <c r="H252" s="99" t="str">
        <f t="array" ref="H252">IF(IFERROR(MATCH(TRUE,EXACT(dVulnAssessment[[#This Row],[Dependency]],$C$7:$C$256),0),0)&gt;0,
"Exact Match",
IF(COUNTIF($C$7:$C$256,dVulnAssessment[[#This Row],[Dependency]])=0,
"Not Found",
"Check Letter Case"))</f>
        <v>Exact Match</v>
      </c>
      <c r="I252" s="100">
        <v>246</v>
      </c>
      <c r="J252" s="86"/>
      <c r="K252" s="90"/>
      <c r="L252" s="89"/>
      <c r="M252" s="87"/>
      <c r="N252" s="103" t="str">
        <f>IF(dVulnAssessment[[#This Row],[Dependency]]&lt;&gt;"",IFERROR(INDEX('Hide - DepToSys Pivot'!C$3:C$1000,MATCH(dVulnAssessment[[#This Row],[Dependency]],'Hide - DepToSys Pivot'!B$3:B$1000,0)),"Not Found"),"zz")</f>
        <v>zz</v>
      </c>
      <c r="O252" s="73"/>
      <c r="P252" s="73"/>
    </row>
    <row r="253" spans="1:16" ht="12.75" x14ac:dyDescent="0.2">
      <c r="A253" s="78" t="s">
        <v>143</v>
      </c>
      <c r="B253" s="78" t="s">
        <v>143</v>
      </c>
      <c r="C253" s="102" t="str">
        <f>IF('Hide - Unique Dependencies Pivo'!B249=0,"",'Hide - Unique Dependencies Pivo'!B249)</f>
        <v/>
      </c>
      <c r="H253" s="99" t="str">
        <f t="array" ref="H253">IF(IFERROR(MATCH(TRUE,EXACT(dVulnAssessment[[#This Row],[Dependency]],$C$7:$C$256),0),0)&gt;0,
"Exact Match",
IF(COUNTIF($C$7:$C$256,dVulnAssessment[[#This Row],[Dependency]])=0,
"Not Found",
"Check Letter Case"))</f>
        <v>Exact Match</v>
      </c>
      <c r="I253" s="100">
        <v>247</v>
      </c>
      <c r="J253" s="86"/>
      <c r="K253" s="90"/>
      <c r="L253" s="89"/>
      <c r="M253" s="87"/>
      <c r="N253" s="103" t="str">
        <f>IF(dVulnAssessment[[#This Row],[Dependency]]&lt;&gt;"",IFERROR(INDEX('Hide - DepToSys Pivot'!C$3:C$1000,MATCH(dVulnAssessment[[#This Row],[Dependency]],'Hide - DepToSys Pivot'!B$3:B$1000,0)),"Not Found"),"zz")</f>
        <v>zz</v>
      </c>
      <c r="O253" s="73"/>
      <c r="P253" s="73"/>
    </row>
    <row r="254" spans="1:16" ht="12.75" x14ac:dyDescent="0.2">
      <c r="A254" s="78" t="s">
        <v>143</v>
      </c>
      <c r="B254" s="78" t="s">
        <v>143</v>
      </c>
      <c r="C254" s="102" t="str">
        <f>IF('Hide - Unique Dependencies Pivo'!B250=0,"",'Hide - Unique Dependencies Pivo'!B250)</f>
        <v/>
      </c>
      <c r="H254" s="99" t="str">
        <f t="array" ref="H254">IF(IFERROR(MATCH(TRUE,EXACT(dVulnAssessment[[#This Row],[Dependency]],$C$7:$C$256),0),0)&gt;0,
"Exact Match",
IF(COUNTIF($C$7:$C$256,dVulnAssessment[[#This Row],[Dependency]])=0,
"Not Found",
"Check Letter Case"))</f>
        <v>Exact Match</v>
      </c>
      <c r="I254" s="100">
        <v>248</v>
      </c>
      <c r="J254" s="86"/>
      <c r="K254" s="90"/>
      <c r="L254" s="89"/>
      <c r="M254" s="87"/>
      <c r="N254" s="103" t="str">
        <f>IF(dVulnAssessment[[#This Row],[Dependency]]&lt;&gt;"",IFERROR(INDEX('Hide - DepToSys Pivot'!C$3:C$1000,MATCH(dVulnAssessment[[#This Row],[Dependency]],'Hide - DepToSys Pivot'!B$3:B$1000,0)),"Not Found"),"zz")</f>
        <v>zz</v>
      </c>
      <c r="O254" s="73"/>
      <c r="P254" s="73"/>
    </row>
    <row r="255" spans="1:16" ht="12.75" x14ac:dyDescent="0.2">
      <c r="A255" s="78" t="s">
        <v>143</v>
      </c>
      <c r="B255" s="78" t="s">
        <v>143</v>
      </c>
      <c r="C255" s="102" t="str">
        <f>IF('Hide - Unique Dependencies Pivo'!B251=0,"",'Hide - Unique Dependencies Pivo'!B251)</f>
        <v/>
      </c>
      <c r="H255" s="99" t="str">
        <f t="array" ref="H255">IF(IFERROR(MATCH(TRUE,EXACT(dVulnAssessment[[#This Row],[Dependency]],$C$7:$C$256),0),0)&gt;0,
"Exact Match",
IF(COUNTIF($C$7:$C$256,dVulnAssessment[[#This Row],[Dependency]])=0,
"Not Found",
"Check Letter Case"))</f>
        <v>Exact Match</v>
      </c>
      <c r="I255" s="100">
        <v>249</v>
      </c>
      <c r="J255" s="86"/>
      <c r="K255" s="90"/>
      <c r="L255" s="89"/>
      <c r="M255" s="87"/>
      <c r="N255" s="103" t="str">
        <f>IF(dVulnAssessment[[#This Row],[Dependency]]&lt;&gt;"",IFERROR(INDEX('Hide - DepToSys Pivot'!C$3:C$1000,MATCH(dVulnAssessment[[#This Row],[Dependency]],'Hide - DepToSys Pivot'!B$3:B$1000,0)),"Not Found"),"zz")</f>
        <v>zz</v>
      </c>
      <c r="O255" s="73"/>
      <c r="P255" s="73"/>
    </row>
    <row r="256" spans="1:16" ht="12.75" x14ac:dyDescent="0.2">
      <c r="A256" s="78" t="s">
        <v>143</v>
      </c>
      <c r="B256" s="78" t="s">
        <v>143</v>
      </c>
      <c r="C256" s="102" t="str">
        <f>IF('Hide - Unique Dependencies Pivo'!B252=0,"",'Hide - Unique Dependencies Pivo'!B252)</f>
        <v/>
      </c>
      <c r="H256" s="99" t="str">
        <f t="array" ref="H256">IF(IFERROR(MATCH(TRUE,EXACT(dVulnAssessment[[#This Row],[Dependency]],$C$7:$C$256),0),0)&gt;0,
"Exact Match",
IF(COUNTIF($C$7:$C$256,dVulnAssessment[[#This Row],[Dependency]])=0,
"Not Found",
"Check Letter Case"))</f>
        <v>Exact Match</v>
      </c>
      <c r="I256" s="100">
        <v>250</v>
      </c>
      <c r="J256" s="86"/>
      <c r="K256" s="90"/>
      <c r="L256" s="89"/>
      <c r="M256" s="87"/>
      <c r="N256" s="103" t="str">
        <f>IF(dVulnAssessment[[#This Row],[Dependency]]&lt;&gt;"",IFERROR(INDEX('Hide - DepToSys Pivot'!C$3:C$1000,MATCH(dVulnAssessment[[#This Row],[Dependency]],'Hide - DepToSys Pivot'!B$3:B$1000,0)),"Not Found"),"zz")</f>
        <v>zz</v>
      </c>
      <c r="O256" s="73"/>
      <c r="P256" s="73"/>
    </row>
  </sheetData>
  <sheetProtection formatCells="0" formatColumns="0" formatRows="0" sort="0" autoFilter="0"/>
  <mergeCells count="1">
    <mergeCell ref="C3:J3"/>
  </mergeCells>
  <conditionalFormatting sqref="B7:B256">
    <cfRule type="expression" dxfId="125" priority="15">
      <formula>DependencyIsRated</formula>
    </cfRule>
  </conditionalFormatting>
  <conditionalFormatting sqref="I7:I256 N7:N256">
    <cfRule type="expression" dxfId="124" priority="16">
      <formula>RatedDependencyNotExist</formula>
    </cfRule>
  </conditionalFormatting>
  <conditionalFormatting sqref="N7:N256">
    <cfRule type="expression" dxfId="123" priority="3">
      <formula>N7="zz"</formula>
    </cfRule>
  </conditionalFormatting>
  <conditionalFormatting sqref="H7:I256">
    <cfRule type="expression" dxfId="122" priority="2">
      <formula>$H7="Check Letter Case"</formula>
    </cfRule>
  </conditionalFormatting>
  <conditionalFormatting sqref="A7:A256">
    <cfRule type="expression" dxfId="121" priority="1">
      <formula>DependencyIsRated</formula>
    </cfRule>
  </conditionalFormatting>
  <dataValidations count="3">
    <dataValidation type="list" allowBlank="1" showInputMessage="1" showErrorMessage="1" sqref="M38:M256 M7:M36">
      <formula1>HostingLocation</formula1>
    </dataValidation>
    <dataValidation errorStyle="warning" allowBlank="1" showInputMessage="1" showErrorMessage="1" errorTitle="No matching dependency found" error="The entered dependency does not match the data entered in the Systems tab." sqref="J7:K20"/>
    <dataValidation type="decimal" errorStyle="warning" allowBlank="1" showInputMessage="1" showErrorMessage="1" errorTitle="Score outside of range" error="This score must be between 0 and 4." sqref="K7:L256">
      <formula1>0</formula1>
      <formula2>4</formula2>
    </dataValidation>
  </dataValidations>
  <pageMargins left="0.7" right="0.7" top="0.75" bottom="0.75" header="0.3" footer="0.3"/>
  <pageSetup orientation="portrait" r:id="rId1"/>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zoomScaleNormal="100" workbookViewId="0"/>
  </sheetViews>
  <sheetFormatPr defaultRowHeight="15" x14ac:dyDescent="0.25"/>
  <cols>
    <col min="1" max="1" width="18.140625" customWidth="1"/>
    <col min="2" max="2" width="45.28515625" customWidth="1"/>
    <col min="3" max="3" width="26.42578125" customWidth="1"/>
    <col min="4" max="4" width="22.42578125" bestFit="1" customWidth="1"/>
    <col min="5" max="6" width="18.5703125" bestFit="1" customWidth="1"/>
    <col min="7" max="7" width="14.85546875" bestFit="1" customWidth="1"/>
    <col min="8" max="8" width="20.140625" bestFit="1" customWidth="1"/>
    <col min="9" max="9" width="38.28515625" bestFit="1" customWidth="1"/>
  </cols>
  <sheetData>
    <row r="1" spans="1:5" x14ac:dyDescent="0.25">
      <c r="A1" s="112" t="s">
        <v>207</v>
      </c>
      <c r="B1" s="111"/>
      <c r="C1" s="111"/>
      <c r="D1" s="111"/>
      <c r="E1" s="111"/>
    </row>
    <row r="2" spans="1:5" x14ac:dyDescent="0.25">
      <c r="A2" s="111"/>
      <c r="B2" s="111"/>
      <c r="C2" s="111"/>
      <c r="D2" s="111"/>
      <c r="E2" s="111"/>
    </row>
    <row r="3" spans="1:5" x14ac:dyDescent="0.25">
      <c r="A3" s="161" t="s">
        <v>172</v>
      </c>
      <c r="B3" s="161" t="s">
        <v>107</v>
      </c>
      <c r="C3" s="161" t="s">
        <v>96</v>
      </c>
      <c r="D3" s="161" t="s">
        <v>97</v>
      </c>
      <c r="E3" s="161" t="s">
        <v>134</v>
      </c>
    </row>
    <row r="4" spans="1:5" x14ac:dyDescent="0.25">
      <c r="A4" s="162">
        <v>8</v>
      </c>
      <c r="B4" s="162" t="s">
        <v>220</v>
      </c>
      <c r="C4" s="162" t="s">
        <v>145</v>
      </c>
      <c r="D4" s="162" t="s">
        <v>147</v>
      </c>
      <c r="E4" s="162" t="s">
        <v>140</v>
      </c>
    </row>
    <row r="5" spans="1:5" x14ac:dyDescent="0.25">
      <c r="A5" s="162">
        <v>6</v>
      </c>
      <c r="B5" s="162" t="s">
        <v>89</v>
      </c>
      <c r="C5" s="162" t="s">
        <v>145</v>
      </c>
      <c r="D5" s="162" t="s">
        <v>146</v>
      </c>
      <c r="E5" s="162" t="s">
        <v>140</v>
      </c>
    </row>
    <row r="6" spans="1:5" x14ac:dyDescent="0.25">
      <c r="A6" s="162">
        <v>6</v>
      </c>
      <c r="B6" s="162" t="s">
        <v>232</v>
      </c>
      <c r="C6" s="162" t="s">
        <v>145</v>
      </c>
      <c r="D6" s="162" t="s">
        <v>146</v>
      </c>
      <c r="E6" s="162" t="s">
        <v>141</v>
      </c>
    </row>
    <row r="7" spans="1:5" x14ac:dyDescent="0.25">
      <c r="A7" s="162">
        <v>6</v>
      </c>
      <c r="B7" s="162" t="s">
        <v>170</v>
      </c>
      <c r="C7" s="162" t="s">
        <v>145</v>
      </c>
      <c r="D7" s="162" t="s">
        <v>146</v>
      </c>
      <c r="E7" s="162" t="s">
        <v>140</v>
      </c>
    </row>
    <row r="8" spans="1:5" x14ac:dyDescent="0.25">
      <c r="A8" s="162">
        <v>6</v>
      </c>
      <c r="B8" s="162" t="s">
        <v>171</v>
      </c>
      <c r="C8" s="162" t="s">
        <v>145</v>
      </c>
      <c r="D8" s="162" t="s">
        <v>146</v>
      </c>
      <c r="E8" s="162" t="s">
        <v>140</v>
      </c>
    </row>
    <row r="9" spans="1:5" x14ac:dyDescent="0.25">
      <c r="A9" s="162">
        <v>6</v>
      </c>
      <c r="B9" s="162" t="s">
        <v>153</v>
      </c>
      <c r="C9" s="162" t="s">
        <v>145</v>
      </c>
      <c r="D9" s="162" t="s">
        <v>146</v>
      </c>
      <c r="E9" s="162" t="s">
        <v>140</v>
      </c>
    </row>
    <row r="10" spans="1:5" x14ac:dyDescent="0.25">
      <c r="A10" s="162">
        <v>4</v>
      </c>
      <c r="B10" s="162" t="s">
        <v>226</v>
      </c>
      <c r="C10" s="162" t="s">
        <v>147</v>
      </c>
      <c r="D10" s="162" t="s">
        <v>144</v>
      </c>
      <c r="E10" s="162" t="s">
        <v>140</v>
      </c>
    </row>
    <row r="11" spans="1:5" x14ac:dyDescent="0.25">
      <c r="A11" s="162">
        <v>4</v>
      </c>
      <c r="B11" s="162" t="s">
        <v>168</v>
      </c>
      <c r="C11" s="162" t="s">
        <v>144</v>
      </c>
      <c r="D11" s="162" t="s">
        <v>147</v>
      </c>
      <c r="E11" s="162" t="s">
        <v>140</v>
      </c>
    </row>
    <row r="12" spans="1:5" x14ac:dyDescent="0.25">
      <c r="A12" s="162">
        <v>4</v>
      </c>
      <c r="B12" s="162" t="s">
        <v>169</v>
      </c>
      <c r="C12" s="162" t="s">
        <v>144</v>
      </c>
      <c r="D12" s="162" t="s">
        <v>147</v>
      </c>
      <c r="E12" s="162" t="s">
        <v>140</v>
      </c>
    </row>
    <row r="13" spans="1:5" x14ac:dyDescent="0.25">
      <c r="A13" s="162">
        <v>4</v>
      </c>
      <c r="B13" s="162" t="s">
        <v>229</v>
      </c>
      <c r="C13" s="162" t="s">
        <v>144</v>
      </c>
      <c r="D13" s="162" t="s">
        <v>147</v>
      </c>
      <c r="E13" s="162" t="s">
        <v>140</v>
      </c>
    </row>
    <row r="14" spans="1:5" x14ac:dyDescent="0.25">
      <c r="A14" s="162">
        <v>4</v>
      </c>
      <c r="B14" s="162" t="s">
        <v>115</v>
      </c>
      <c r="C14" s="162" t="s">
        <v>145</v>
      </c>
      <c r="D14" s="162" t="s">
        <v>145</v>
      </c>
      <c r="E14" s="162" t="s">
        <v>140</v>
      </c>
    </row>
    <row r="15" spans="1:5" x14ac:dyDescent="0.25">
      <c r="A15" s="162">
        <v>4</v>
      </c>
      <c r="B15" s="162" t="s">
        <v>230</v>
      </c>
      <c r="C15" s="162" t="s">
        <v>144</v>
      </c>
      <c r="D15" s="162" t="s">
        <v>147</v>
      </c>
      <c r="E15" s="162" t="s">
        <v>140</v>
      </c>
    </row>
    <row r="16" spans="1:5" x14ac:dyDescent="0.25">
      <c r="A16" s="162">
        <v>4</v>
      </c>
      <c r="B16" s="162" t="s">
        <v>231</v>
      </c>
      <c r="C16" s="162" t="s">
        <v>144</v>
      </c>
      <c r="D16" s="162" t="s">
        <v>147</v>
      </c>
      <c r="E16" s="162" t="s">
        <v>140</v>
      </c>
    </row>
    <row r="17" spans="1:5" x14ac:dyDescent="0.25">
      <c r="A17" s="162">
        <v>4</v>
      </c>
      <c r="B17" s="162" t="s">
        <v>222</v>
      </c>
      <c r="C17" s="162" t="s">
        <v>144</v>
      </c>
      <c r="D17" s="162" t="s">
        <v>147</v>
      </c>
      <c r="E17" s="162" t="s">
        <v>142</v>
      </c>
    </row>
    <row r="18" spans="1:5" x14ac:dyDescent="0.25">
      <c r="A18" s="162">
        <v>4</v>
      </c>
      <c r="B18" s="162" t="s">
        <v>233</v>
      </c>
      <c r="C18" s="162" t="s">
        <v>145</v>
      </c>
      <c r="D18" s="162" t="s">
        <v>145</v>
      </c>
      <c r="E18" s="162" t="s">
        <v>142</v>
      </c>
    </row>
    <row r="19" spans="1:5" x14ac:dyDescent="0.25">
      <c r="A19" s="162">
        <v>4</v>
      </c>
      <c r="B19" s="162" t="s">
        <v>120</v>
      </c>
      <c r="C19" s="162" t="s">
        <v>145</v>
      </c>
      <c r="D19" s="162" t="s">
        <v>145</v>
      </c>
      <c r="E19" s="162" t="s">
        <v>140</v>
      </c>
    </row>
    <row r="20" spans="1:5" x14ac:dyDescent="0.25">
      <c r="A20" s="162">
        <v>3</v>
      </c>
      <c r="B20" s="162" t="s">
        <v>113</v>
      </c>
      <c r="C20" s="162" t="s">
        <v>144</v>
      </c>
      <c r="D20" s="162" t="s">
        <v>146</v>
      </c>
      <c r="E20" s="162" t="s">
        <v>140</v>
      </c>
    </row>
    <row r="21" spans="1:5" x14ac:dyDescent="0.25">
      <c r="A21" s="162">
        <v>3</v>
      </c>
      <c r="B21" s="162" t="s">
        <v>152</v>
      </c>
      <c r="C21" s="162" t="s">
        <v>144</v>
      </c>
      <c r="D21" s="162" t="s">
        <v>146</v>
      </c>
      <c r="E21" s="162" t="s">
        <v>140</v>
      </c>
    </row>
    <row r="22" spans="1:5" x14ac:dyDescent="0.25">
      <c r="A22" s="162">
        <v>3</v>
      </c>
      <c r="B22" s="162" t="s">
        <v>116</v>
      </c>
      <c r="C22" s="162" t="s">
        <v>144</v>
      </c>
      <c r="D22" s="162" t="s">
        <v>146</v>
      </c>
      <c r="E22" s="162" t="s">
        <v>140</v>
      </c>
    </row>
    <row r="23" spans="1:5" x14ac:dyDescent="0.25">
      <c r="A23" s="162">
        <v>3</v>
      </c>
      <c r="B23" s="162" t="s">
        <v>211</v>
      </c>
      <c r="C23" s="162" t="s">
        <v>144</v>
      </c>
      <c r="D23" s="162" t="s">
        <v>146</v>
      </c>
      <c r="E23" s="162" t="s">
        <v>140</v>
      </c>
    </row>
    <row r="24" spans="1:5" x14ac:dyDescent="0.25">
      <c r="A24" s="162">
        <v>2</v>
      </c>
      <c r="B24" s="162" t="s">
        <v>227</v>
      </c>
      <c r="C24" s="162" t="s">
        <v>145</v>
      </c>
      <c r="D24" s="162" t="s">
        <v>144</v>
      </c>
      <c r="E24" s="162" t="s">
        <v>140</v>
      </c>
    </row>
    <row r="25" spans="1:5" x14ac:dyDescent="0.25">
      <c r="A25" s="162">
        <v>2</v>
      </c>
      <c r="B25" s="162" t="s">
        <v>228</v>
      </c>
      <c r="C25" s="162" t="s">
        <v>145</v>
      </c>
      <c r="D25" s="162" t="s">
        <v>144</v>
      </c>
      <c r="E25" s="162" t="s">
        <v>140</v>
      </c>
    </row>
    <row r="26" spans="1:5" x14ac:dyDescent="0.25">
      <c r="A26" s="162">
        <v>2</v>
      </c>
      <c r="B26" s="162" t="s">
        <v>114</v>
      </c>
      <c r="C26" s="162" t="s">
        <v>144</v>
      </c>
      <c r="D26" s="162" t="s">
        <v>145</v>
      </c>
      <c r="E26" s="162" t="s">
        <v>140</v>
      </c>
    </row>
    <row r="27" spans="1:5" x14ac:dyDescent="0.25">
      <c r="A27" s="162">
        <v>2</v>
      </c>
      <c r="B27" s="162" t="s">
        <v>234</v>
      </c>
      <c r="C27" s="162" t="s">
        <v>145</v>
      </c>
      <c r="D27" s="162" t="s">
        <v>144</v>
      </c>
      <c r="E27" s="162" t="s">
        <v>140</v>
      </c>
    </row>
    <row r="28" spans="1:5" x14ac:dyDescent="0.25">
      <c r="A28" s="162">
        <v>2</v>
      </c>
      <c r="B28" s="162" t="s">
        <v>235</v>
      </c>
      <c r="C28" s="162" t="s">
        <v>145</v>
      </c>
      <c r="D28" s="162" t="s">
        <v>144</v>
      </c>
      <c r="E28" s="162" t="s">
        <v>140</v>
      </c>
    </row>
    <row r="29" spans="1:5" x14ac:dyDescent="0.25">
      <c r="A29" s="162">
        <v>2</v>
      </c>
      <c r="B29" s="162" t="s">
        <v>236</v>
      </c>
      <c r="C29" s="162" t="s">
        <v>145</v>
      </c>
      <c r="D29" s="162" t="s">
        <v>144</v>
      </c>
      <c r="E29" s="162" t="s">
        <v>140</v>
      </c>
    </row>
    <row r="30" spans="1:5" x14ac:dyDescent="0.25">
      <c r="A30" s="162">
        <v>2</v>
      </c>
      <c r="B30" s="162" t="s">
        <v>117</v>
      </c>
      <c r="C30" s="162" t="s">
        <v>145</v>
      </c>
      <c r="D30" s="162" t="s">
        <v>144</v>
      </c>
      <c r="E30" s="162" t="s">
        <v>140</v>
      </c>
    </row>
    <row r="31" spans="1:5" x14ac:dyDescent="0.25">
      <c r="A31" s="162">
        <v>2</v>
      </c>
      <c r="B31" s="162" t="s">
        <v>154</v>
      </c>
      <c r="C31" s="162" t="s">
        <v>144</v>
      </c>
      <c r="D31" s="162" t="s">
        <v>145</v>
      </c>
      <c r="E31" s="162" t="s">
        <v>140</v>
      </c>
    </row>
    <row r="32" spans="1:5" x14ac:dyDescent="0.25">
      <c r="A32" s="162">
        <v>1</v>
      </c>
      <c r="B32" s="162" t="s">
        <v>237</v>
      </c>
      <c r="C32" s="162" t="s">
        <v>144</v>
      </c>
      <c r="D32" s="162" t="s">
        <v>144</v>
      </c>
      <c r="E32" s="162" t="s">
        <v>140</v>
      </c>
    </row>
    <row r="33" spans="1:5" x14ac:dyDescent="0.25">
      <c r="A33" s="162">
        <v>1</v>
      </c>
      <c r="B33" s="162" t="s">
        <v>118</v>
      </c>
      <c r="C33" s="162" t="s">
        <v>144</v>
      </c>
      <c r="D33" s="162" t="s">
        <v>144</v>
      </c>
      <c r="E33" s="162" t="s">
        <v>140</v>
      </c>
    </row>
    <row r="34" spans="1:5" x14ac:dyDescent="0.25">
      <c r="A34" s="162">
        <v>1</v>
      </c>
      <c r="B34" s="162" t="s">
        <v>238</v>
      </c>
      <c r="C34" s="162" t="s">
        <v>144</v>
      </c>
      <c r="D34" s="162" t="s">
        <v>144</v>
      </c>
      <c r="E34" s="162" t="s">
        <v>140</v>
      </c>
    </row>
    <row r="35" spans="1:5" x14ac:dyDescent="0.25">
      <c r="A35" s="162">
        <v>0.5</v>
      </c>
      <c r="B35" s="162" t="s">
        <v>119</v>
      </c>
      <c r="C35" s="162" t="s">
        <v>148</v>
      </c>
      <c r="D35" s="162" t="s">
        <v>144</v>
      </c>
      <c r="E35" s="162" t="s">
        <v>140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7"/>
  <sheetViews>
    <sheetView zoomScaleNormal="100" workbookViewId="0"/>
  </sheetViews>
  <sheetFormatPr defaultRowHeight="15" x14ac:dyDescent="0.25"/>
  <cols>
    <col min="1" max="1" width="5.7109375" customWidth="1"/>
    <col min="2" max="2" width="13.28515625" bestFit="1" customWidth="1"/>
    <col min="3" max="3" width="18.85546875" bestFit="1" customWidth="1"/>
    <col min="4" max="4" width="20.7109375" bestFit="1" customWidth="1"/>
    <col min="5" max="5" width="16.28515625" bestFit="1" customWidth="1"/>
    <col min="6" max="8" width="12" customWidth="1"/>
  </cols>
  <sheetData>
    <row r="2" spans="1:20" x14ac:dyDescent="0.25">
      <c r="B2" s="112" t="s">
        <v>181</v>
      </c>
    </row>
    <row r="3" spans="1:20" x14ac:dyDescent="0.25">
      <c r="A3" s="111"/>
      <c r="C3" s="111"/>
      <c r="D3" s="111"/>
      <c r="E3" s="111"/>
      <c r="F3" s="112" t="s">
        <v>179</v>
      </c>
      <c r="G3" s="111"/>
      <c r="H3" s="111"/>
      <c r="I3" s="111"/>
      <c r="J3" s="111"/>
      <c r="K3" s="111"/>
      <c r="L3" s="111"/>
      <c r="M3" s="111"/>
      <c r="N3" s="111"/>
      <c r="O3" s="111"/>
      <c r="P3" s="111"/>
      <c r="Q3" s="111"/>
      <c r="R3" s="111"/>
      <c r="S3" s="111"/>
      <c r="T3" s="111"/>
    </row>
    <row r="4" spans="1:20" x14ac:dyDescent="0.25">
      <c r="A4" s="111"/>
      <c r="B4" s="111"/>
      <c r="C4" s="111"/>
      <c r="D4" s="111"/>
      <c r="E4" s="111"/>
      <c r="F4" s="111"/>
      <c r="G4" s="111"/>
      <c r="H4" s="111"/>
      <c r="I4" s="111"/>
      <c r="J4" s="111"/>
      <c r="K4" s="111"/>
      <c r="L4" s="111"/>
      <c r="M4" s="111"/>
      <c r="N4" s="111"/>
      <c r="O4" s="111"/>
      <c r="P4" s="111"/>
      <c r="Q4" s="111"/>
      <c r="R4" s="111"/>
      <c r="S4" s="111"/>
      <c r="T4" s="111"/>
    </row>
    <row r="5" spans="1:20" x14ac:dyDescent="0.25">
      <c r="A5" s="111"/>
      <c r="B5" s="161" t="s">
        <v>96</v>
      </c>
      <c r="C5" s="161" t="s">
        <v>97</v>
      </c>
      <c r="D5" s="162" t="s">
        <v>180</v>
      </c>
      <c r="E5" s="111"/>
      <c r="F5" s="111" t="s">
        <v>149</v>
      </c>
      <c r="G5" s="111" t="s">
        <v>150</v>
      </c>
      <c r="H5" s="111" t="s">
        <v>178</v>
      </c>
      <c r="I5" s="111"/>
      <c r="J5" s="111"/>
      <c r="K5" s="111"/>
      <c r="L5" s="111"/>
      <c r="M5" s="111"/>
      <c r="N5" s="111"/>
      <c r="O5" s="111"/>
      <c r="P5" s="111"/>
      <c r="Q5" s="111"/>
      <c r="R5" s="111"/>
      <c r="S5" s="111"/>
      <c r="T5" s="111"/>
    </row>
    <row r="6" spans="1:20" x14ac:dyDescent="0.25">
      <c r="A6" s="111"/>
      <c r="B6" s="162" t="s">
        <v>148</v>
      </c>
      <c r="C6" s="162" t="s">
        <v>144</v>
      </c>
      <c r="D6" s="163">
        <v>1</v>
      </c>
      <c r="E6" s="111"/>
      <c r="F6" s="147">
        <f>_xlfn.NUMBERVALUE(B6)</f>
        <v>0.5</v>
      </c>
      <c r="G6" s="147">
        <f>_xlfn.NUMBERVALUE(C6)</f>
        <v>1</v>
      </c>
      <c r="H6" s="115">
        <f>_xlfn.NUMBERVALUE(D6)</f>
        <v>1</v>
      </c>
      <c r="I6" s="111"/>
      <c r="J6" s="111"/>
      <c r="K6" s="111"/>
      <c r="L6" s="111"/>
      <c r="M6" s="111"/>
      <c r="N6" s="111"/>
      <c r="O6" s="111"/>
      <c r="P6" s="111"/>
      <c r="Q6" s="111"/>
      <c r="R6" s="111"/>
      <c r="S6" s="111"/>
      <c r="T6" s="111"/>
    </row>
    <row r="7" spans="1:20" x14ac:dyDescent="0.25">
      <c r="A7" s="111"/>
      <c r="B7" s="162" t="s">
        <v>144</v>
      </c>
      <c r="C7" s="162" t="s">
        <v>144</v>
      </c>
      <c r="D7" s="163">
        <v>3</v>
      </c>
      <c r="E7" s="111"/>
      <c r="F7" s="147">
        <f t="shared" ref="F7:F31" si="0">_xlfn.NUMBERVALUE(B7)</f>
        <v>1</v>
      </c>
      <c r="G7" s="147">
        <f t="shared" ref="G7:G32" si="1">_xlfn.NUMBERVALUE(C7)</f>
        <v>1</v>
      </c>
      <c r="H7" s="115">
        <f t="shared" ref="H7:H32" si="2">_xlfn.NUMBERVALUE(D7)</f>
        <v>3</v>
      </c>
      <c r="I7" s="111"/>
      <c r="J7" s="111"/>
      <c r="K7" s="111"/>
      <c r="L7" s="111"/>
      <c r="M7" s="111"/>
      <c r="N7" s="111"/>
      <c r="O7" s="111"/>
      <c r="P7" s="111"/>
      <c r="Q7" s="111"/>
      <c r="R7" s="111"/>
      <c r="S7" s="111"/>
      <c r="T7" s="111"/>
    </row>
    <row r="8" spans="1:20" x14ac:dyDescent="0.25">
      <c r="A8" s="111"/>
      <c r="B8" s="162" t="s">
        <v>144</v>
      </c>
      <c r="C8" s="162" t="s">
        <v>145</v>
      </c>
      <c r="D8" s="163">
        <v>2</v>
      </c>
      <c r="E8" s="111"/>
      <c r="F8" s="147">
        <f t="shared" si="0"/>
        <v>1</v>
      </c>
      <c r="G8" s="147">
        <f t="shared" si="1"/>
        <v>2</v>
      </c>
      <c r="H8" s="115">
        <f t="shared" si="2"/>
        <v>2</v>
      </c>
      <c r="I8" s="111"/>
      <c r="J8" s="111"/>
      <c r="K8" s="111"/>
      <c r="L8" s="111"/>
      <c r="M8" s="111"/>
      <c r="N8" s="111"/>
      <c r="O8" s="111"/>
      <c r="P8" s="111"/>
      <c r="Q8" s="111"/>
      <c r="R8" s="111"/>
      <c r="S8" s="111"/>
      <c r="T8" s="111"/>
    </row>
    <row r="9" spans="1:20" x14ac:dyDescent="0.25">
      <c r="A9" s="111"/>
      <c r="B9" s="162" t="s">
        <v>144</v>
      </c>
      <c r="C9" s="162" t="s">
        <v>146</v>
      </c>
      <c r="D9" s="163">
        <v>4</v>
      </c>
      <c r="E9" s="111"/>
      <c r="F9" s="147">
        <f t="shared" si="0"/>
        <v>1</v>
      </c>
      <c r="G9" s="147">
        <f t="shared" si="1"/>
        <v>3</v>
      </c>
      <c r="H9" s="115">
        <f t="shared" si="2"/>
        <v>4</v>
      </c>
      <c r="I9" s="111"/>
      <c r="J9" s="111"/>
      <c r="K9" s="111"/>
      <c r="L9" s="111"/>
      <c r="M9" s="111"/>
      <c r="N9" s="111"/>
      <c r="O9" s="111"/>
      <c r="P9" s="111"/>
      <c r="Q9" s="111"/>
      <c r="R9" s="111"/>
      <c r="S9" s="111"/>
      <c r="T9" s="111"/>
    </row>
    <row r="10" spans="1:20" x14ac:dyDescent="0.25">
      <c r="A10" s="111"/>
      <c r="B10" s="162" t="s">
        <v>144</v>
      </c>
      <c r="C10" s="162" t="s">
        <v>147</v>
      </c>
      <c r="D10" s="163">
        <v>6</v>
      </c>
      <c r="E10" s="111"/>
      <c r="F10" s="147">
        <f t="shared" si="0"/>
        <v>1</v>
      </c>
      <c r="G10" s="147">
        <f t="shared" si="1"/>
        <v>4</v>
      </c>
      <c r="H10" s="115">
        <f t="shared" si="2"/>
        <v>6</v>
      </c>
      <c r="I10" s="111"/>
      <c r="J10" s="111"/>
      <c r="K10" s="111"/>
      <c r="L10" s="111"/>
      <c r="M10" s="111"/>
      <c r="N10" s="111"/>
      <c r="O10" s="111"/>
      <c r="P10" s="111"/>
      <c r="Q10" s="111"/>
      <c r="R10" s="111"/>
      <c r="S10" s="111"/>
      <c r="T10" s="111"/>
    </row>
    <row r="11" spans="1:20" x14ac:dyDescent="0.25">
      <c r="A11" s="111"/>
      <c r="B11" s="162" t="s">
        <v>145</v>
      </c>
      <c r="C11" s="162" t="s">
        <v>144</v>
      </c>
      <c r="D11" s="163">
        <v>6</v>
      </c>
      <c r="E11" s="111"/>
      <c r="F11" s="147">
        <f t="shared" si="0"/>
        <v>2</v>
      </c>
      <c r="G11" s="147">
        <f t="shared" si="1"/>
        <v>1</v>
      </c>
      <c r="H11" s="115">
        <f t="shared" si="2"/>
        <v>6</v>
      </c>
      <c r="I11" s="111"/>
      <c r="J11" s="111"/>
      <c r="K11" s="111"/>
      <c r="L11" s="111"/>
      <c r="M11" s="111"/>
      <c r="N11" s="111"/>
      <c r="O11" s="111"/>
      <c r="P11" s="111"/>
      <c r="Q11" s="111"/>
      <c r="R11" s="111"/>
      <c r="S11" s="111"/>
      <c r="T11" s="111"/>
    </row>
    <row r="12" spans="1:20" x14ac:dyDescent="0.25">
      <c r="A12" s="111"/>
      <c r="B12" s="162" t="s">
        <v>145</v>
      </c>
      <c r="C12" s="162" t="s">
        <v>145</v>
      </c>
      <c r="D12" s="163">
        <v>3</v>
      </c>
      <c r="E12" s="111"/>
      <c r="F12" s="147">
        <f t="shared" si="0"/>
        <v>2</v>
      </c>
      <c r="G12" s="147">
        <f t="shared" si="1"/>
        <v>2</v>
      </c>
      <c r="H12" s="115">
        <f t="shared" si="2"/>
        <v>3</v>
      </c>
      <c r="I12" s="111"/>
      <c r="J12" s="111"/>
      <c r="K12" s="111"/>
      <c r="L12" s="111"/>
      <c r="M12" s="111"/>
      <c r="N12" s="111"/>
      <c r="O12" s="111"/>
      <c r="P12" s="111"/>
      <c r="Q12" s="111"/>
      <c r="R12" s="111"/>
      <c r="S12" s="111"/>
      <c r="T12" s="111"/>
    </row>
    <row r="13" spans="1:20" x14ac:dyDescent="0.25">
      <c r="A13" s="111"/>
      <c r="B13" s="162" t="s">
        <v>145</v>
      </c>
      <c r="C13" s="162" t="s">
        <v>146</v>
      </c>
      <c r="D13" s="163">
        <v>5</v>
      </c>
      <c r="E13" s="111"/>
      <c r="F13" s="147">
        <f t="shared" si="0"/>
        <v>2</v>
      </c>
      <c r="G13" s="147">
        <f t="shared" si="1"/>
        <v>3</v>
      </c>
      <c r="H13" s="115">
        <f t="shared" si="2"/>
        <v>5</v>
      </c>
      <c r="I13" s="111"/>
      <c r="J13" s="111"/>
      <c r="K13" s="111"/>
      <c r="L13" s="111"/>
      <c r="M13" s="111"/>
      <c r="N13" s="111"/>
      <c r="O13" s="111"/>
      <c r="P13" s="111"/>
      <c r="Q13" s="111"/>
      <c r="R13" s="111"/>
      <c r="S13" s="111"/>
      <c r="T13" s="111"/>
    </row>
    <row r="14" spans="1:20" x14ac:dyDescent="0.25">
      <c r="A14" s="111"/>
      <c r="B14" s="162" t="s">
        <v>145</v>
      </c>
      <c r="C14" s="162" t="s">
        <v>147</v>
      </c>
      <c r="D14" s="163">
        <v>1</v>
      </c>
      <c r="E14" s="111"/>
      <c r="F14" s="147">
        <f t="shared" si="0"/>
        <v>2</v>
      </c>
      <c r="G14" s="147">
        <f t="shared" si="1"/>
        <v>4</v>
      </c>
      <c r="H14" s="115">
        <f t="shared" si="2"/>
        <v>1</v>
      </c>
      <c r="I14" s="111"/>
      <c r="J14" s="111"/>
      <c r="K14" s="111"/>
      <c r="L14" s="111"/>
      <c r="M14" s="111"/>
      <c r="N14" s="111"/>
      <c r="O14" s="111"/>
      <c r="P14" s="111"/>
      <c r="Q14" s="111"/>
      <c r="R14" s="111"/>
      <c r="S14" s="111"/>
      <c r="T14" s="111"/>
    </row>
    <row r="15" spans="1:20" x14ac:dyDescent="0.25">
      <c r="A15" s="111"/>
      <c r="B15" s="162" t="s">
        <v>147</v>
      </c>
      <c r="C15" s="162" t="s">
        <v>144</v>
      </c>
      <c r="D15" s="163">
        <v>1</v>
      </c>
      <c r="E15" s="111"/>
      <c r="F15" s="147">
        <f t="shared" si="0"/>
        <v>4</v>
      </c>
      <c r="G15" s="147">
        <f t="shared" si="1"/>
        <v>1</v>
      </c>
      <c r="H15" s="115">
        <f t="shared" si="2"/>
        <v>1</v>
      </c>
      <c r="I15" s="111"/>
      <c r="J15" s="111"/>
      <c r="K15" s="111"/>
      <c r="L15" s="111"/>
      <c r="M15" s="111"/>
      <c r="N15" s="111"/>
      <c r="O15" s="111"/>
      <c r="P15" s="111"/>
      <c r="Q15" s="111"/>
      <c r="R15" s="111"/>
      <c r="S15" s="111"/>
      <c r="T15" s="111"/>
    </row>
    <row r="16" spans="1:20" x14ac:dyDescent="0.25">
      <c r="A16" s="111"/>
      <c r="E16" s="111"/>
      <c r="F16" s="147">
        <f t="shared" si="0"/>
        <v>0</v>
      </c>
      <c r="G16" s="147">
        <f t="shared" si="1"/>
        <v>0</v>
      </c>
      <c r="H16" s="115">
        <f t="shared" si="2"/>
        <v>0</v>
      </c>
      <c r="I16" s="111"/>
      <c r="J16" s="111"/>
      <c r="K16" s="111"/>
      <c r="L16" s="111"/>
      <c r="M16" s="111"/>
      <c r="N16" s="111"/>
      <c r="O16" s="111"/>
      <c r="P16" s="111"/>
      <c r="Q16" s="111"/>
      <c r="R16" s="111"/>
      <c r="S16" s="111"/>
      <c r="T16" s="111"/>
    </row>
    <row r="17" spans="1:20" x14ac:dyDescent="0.25">
      <c r="A17" s="111"/>
      <c r="E17" s="111"/>
      <c r="F17" s="147">
        <f t="shared" si="0"/>
        <v>0</v>
      </c>
      <c r="G17" s="147">
        <f t="shared" si="1"/>
        <v>0</v>
      </c>
      <c r="H17" s="115">
        <f t="shared" si="2"/>
        <v>0</v>
      </c>
      <c r="I17" s="111"/>
      <c r="J17" s="111"/>
      <c r="K17" s="111"/>
      <c r="L17" s="111"/>
      <c r="M17" s="111"/>
      <c r="N17" s="111"/>
      <c r="O17" s="111"/>
      <c r="P17" s="111"/>
      <c r="Q17" s="111"/>
      <c r="R17" s="111"/>
      <c r="S17" s="111"/>
      <c r="T17" s="111"/>
    </row>
    <row r="18" spans="1:20" x14ac:dyDescent="0.25">
      <c r="A18" s="111"/>
      <c r="E18" s="111"/>
      <c r="F18" s="147">
        <f t="shared" si="0"/>
        <v>0</v>
      </c>
      <c r="G18" s="147">
        <f t="shared" si="1"/>
        <v>0</v>
      </c>
      <c r="H18" s="115">
        <f t="shared" si="2"/>
        <v>0</v>
      </c>
      <c r="I18" s="111"/>
      <c r="J18" s="111"/>
      <c r="K18" s="111"/>
      <c r="L18" s="111"/>
      <c r="M18" s="111"/>
      <c r="N18" s="111"/>
      <c r="O18" s="111"/>
      <c r="P18" s="111"/>
      <c r="Q18" s="111"/>
      <c r="R18" s="111"/>
      <c r="S18" s="111"/>
      <c r="T18" s="111"/>
    </row>
    <row r="19" spans="1:20" x14ac:dyDescent="0.25">
      <c r="A19" s="111"/>
      <c r="B19" s="111"/>
      <c r="C19" s="111"/>
      <c r="D19" s="111"/>
      <c r="E19" s="111"/>
      <c r="F19" s="147">
        <f t="shared" si="0"/>
        <v>0</v>
      </c>
      <c r="G19" s="147">
        <f t="shared" si="1"/>
        <v>0</v>
      </c>
      <c r="H19" s="115">
        <f t="shared" si="2"/>
        <v>0</v>
      </c>
      <c r="I19" s="111"/>
      <c r="J19" s="111"/>
      <c r="K19" s="111"/>
      <c r="L19" s="111"/>
      <c r="M19" s="111"/>
      <c r="N19" s="111"/>
      <c r="O19" s="111"/>
      <c r="P19" s="111"/>
      <c r="Q19" s="111"/>
      <c r="R19" s="111"/>
      <c r="S19" s="111"/>
      <c r="T19" s="111"/>
    </row>
    <row r="20" spans="1:20" x14ac:dyDescent="0.25">
      <c r="A20" s="111"/>
      <c r="B20" s="111"/>
      <c r="C20" s="111"/>
      <c r="D20" s="111"/>
      <c r="E20" s="111"/>
      <c r="F20" s="147">
        <f t="shared" si="0"/>
        <v>0</v>
      </c>
      <c r="G20" s="147">
        <f t="shared" si="1"/>
        <v>0</v>
      </c>
      <c r="H20" s="115">
        <f t="shared" si="2"/>
        <v>0</v>
      </c>
      <c r="I20" s="111"/>
      <c r="J20" s="111"/>
      <c r="K20" s="111"/>
      <c r="L20" s="111"/>
      <c r="M20" s="111"/>
      <c r="N20" s="111"/>
      <c r="O20" s="111"/>
      <c r="P20" s="111"/>
      <c r="Q20" s="111"/>
      <c r="R20" s="111"/>
      <c r="S20" s="111"/>
      <c r="T20" s="111"/>
    </row>
    <row r="21" spans="1:20" x14ac:dyDescent="0.25">
      <c r="A21" s="111"/>
      <c r="B21" s="111"/>
      <c r="C21" s="111"/>
      <c r="D21" s="111"/>
      <c r="E21" s="111"/>
      <c r="F21" s="147">
        <f t="shared" si="0"/>
        <v>0</v>
      </c>
      <c r="G21" s="147">
        <f t="shared" si="1"/>
        <v>0</v>
      </c>
      <c r="H21" s="115">
        <f t="shared" si="2"/>
        <v>0</v>
      </c>
      <c r="I21" s="111"/>
      <c r="J21" s="111"/>
      <c r="K21" s="111"/>
      <c r="L21" s="116"/>
      <c r="M21" s="111"/>
      <c r="N21" s="111"/>
      <c r="O21" s="111"/>
      <c r="P21" s="111"/>
      <c r="Q21" s="111"/>
      <c r="R21" s="111"/>
      <c r="S21" s="111"/>
      <c r="T21" s="111"/>
    </row>
    <row r="22" spans="1:20" x14ac:dyDescent="0.25">
      <c r="A22" s="111"/>
      <c r="B22" s="111"/>
      <c r="C22" s="111"/>
      <c r="D22" s="111"/>
      <c r="E22" s="111"/>
      <c r="F22" s="147">
        <f t="shared" si="0"/>
        <v>0</v>
      </c>
      <c r="G22" s="147">
        <f t="shared" si="1"/>
        <v>0</v>
      </c>
      <c r="H22" s="115">
        <f t="shared" si="2"/>
        <v>0</v>
      </c>
      <c r="I22" s="111"/>
      <c r="J22" s="111"/>
      <c r="K22" s="111"/>
      <c r="L22" s="111"/>
      <c r="M22" s="111"/>
      <c r="N22" s="111"/>
      <c r="O22" s="111"/>
      <c r="P22" s="111"/>
      <c r="Q22" s="111"/>
      <c r="R22" s="111"/>
      <c r="S22" s="111"/>
      <c r="T22" s="111"/>
    </row>
    <row r="23" spans="1:20" x14ac:dyDescent="0.25">
      <c r="A23" s="111"/>
      <c r="B23" s="111"/>
      <c r="C23" s="111"/>
      <c r="D23" s="111"/>
      <c r="E23" s="111"/>
      <c r="F23" s="147">
        <f t="shared" si="0"/>
        <v>0</v>
      </c>
      <c r="G23" s="147">
        <f t="shared" si="1"/>
        <v>0</v>
      </c>
      <c r="H23" s="115">
        <f t="shared" si="2"/>
        <v>0</v>
      </c>
      <c r="I23" s="111"/>
      <c r="J23" s="111"/>
      <c r="K23" s="111"/>
      <c r="L23" s="111"/>
      <c r="M23" s="111"/>
      <c r="N23" s="111"/>
      <c r="O23" s="111"/>
      <c r="P23" s="111"/>
      <c r="Q23" s="111"/>
      <c r="R23" s="111"/>
      <c r="S23" s="111"/>
      <c r="T23" s="111"/>
    </row>
    <row r="24" spans="1:20" x14ac:dyDescent="0.25">
      <c r="A24" s="111"/>
      <c r="B24" s="111"/>
      <c r="C24" s="111"/>
      <c r="D24" s="111"/>
      <c r="E24" s="111"/>
      <c r="F24" s="147">
        <f t="shared" si="0"/>
        <v>0</v>
      </c>
      <c r="G24" s="147">
        <f t="shared" si="1"/>
        <v>0</v>
      </c>
      <c r="H24" s="115">
        <f t="shared" si="2"/>
        <v>0</v>
      </c>
      <c r="I24" s="111"/>
      <c r="J24" s="111"/>
      <c r="K24" s="111"/>
      <c r="L24" s="111"/>
      <c r="M24" s="111"/>
      <c r="N24" s="111"/>
      <c r="O24" s="111"/>
      <c r="P24" s="111"/>
      <c r="Q24" s="111"/>
      <c r="R24" s="111"/>
      <c r="S24" s="111"/>
      <c r="T24" s="111"/>
    </row>
    <row r="25" spans="1:20" x14ac:dyDescent="0.25">
      <c r="A25" s="111"/>
      <c r="B25" s="111"/>
      <c r="C25" s="111"/>
      <c r="D25" s="111"/>
      <c r="E25" s="111"/>
      <c r="F25" s="147">
        <f t="shared" si="0"/>
        <v>0</v>
      </c>
      <c r="G25" s="147">
        <f t="shared" si="1"/>
        <v>0</v>
      </c>
      <c r="H25" s="115">
        <f t="shared" si="2"/>
        <v>0</v>
      </c>
      <c r="I25" s="111"/>
      <c r="J25" s="111"/>
      <c r="K25" s="111"/>
      <c r="L25" s="111"/>
      <c r="M25" s="111"/>
      <c r="N25" s="111"/>
      <c r="O25" s="111"/>
      <c r="P25" s="111"/>
      <c r="Q25" s="111"/>
      <c r="R25" s="111"/>
      <c r="S25" s="111"/>
      <c r="T25" s="111"/>
    </row>
    <row r="26" spans="1:20" x14ac:dyDescent="0.25">
      <c r="A26" s="111"/>
      <c r="B26" s="111"/>
      <c r="C26" s="111"/>
      <c r="D26" s="111"/>
      <c r="E26" s="111"/>
      <c r="F26" s="147">
        <f t="shared" si="0"/>
        <v>0</v>
      </c>
      <c r="G26" s="147">
        <f t="shared" si="1"/>
        <v>0</v>
      </c>
      <c r="H26" s="115">
        <f t="shared" si="2"/>
        <v>0</v>
      </c>
      <c r="I26" s="111"/>
      <c r="J26" s="111"/>
      <c r="K26" s="111"/>
      <c r="L26" s="111"/>
      <c r="M26" s="111"/>
      <c r="N26" s="111"/>
      <c r="O26" s="111"/>
      <c r="P26" s="111"/>
      <c r="Q26" s="111"/>
      <c r="R26" s="111"/>
      <c r="S26" s="111"/>
      <c r="T26" s="111"/>
    </row>
    <row r="27" spans="1:20" x14ac:dyDescent="0.25">
      <c r="A27" s="111"/>
      <c r="B27" s="111"/>
      <c r="C27" s="111"/>
      <c r="D27" s="111"/>
      <c r="E27" s="111"/>
      <c r="F27" s="147">
        <f t="shared" si="0"/>
        <v>0</v>
      </c>
      <c r="G27" s="147">
        <f t="shared" si="1"/>
        <v>0</v>
      </c>
      <c r="H27" s="115">
        <f t="shared" si="2"/>
        <v>0</v>
      </c>
      <c r="I27" s="111"/>
      <c r="J27" s="111"/>
      <c r="K27" s="111"/>
      <c r="L27" s="111"/>
      <c r="M27" s="111"/>
      <c r="N27" s="111"/>
      <c r="O27" s="111"/>
      <c r="P27" s="111"/>
      <c r="Q27" s="111"/>
      <c r="R27" s="111"/>
      <c r="S27" s="111"/>
      <c r="T27" s="111"/>
    </row>
    <row r="28" spans="1:20" x14ac:dyDescent="0.25">
      <c r="A28" s="111"/>
      <c r="B28" s="111"/>
      <c r="C28" s="111"/>
      <c r="D28" s="111"/>
      <c r="E28" s="111"/>
      <c r="F28" s="147">
        <f t="shared" si="0"/>
        <v>0</v>
      </c>
      <c r="G28" s="147">
        <f t="shared" si="1"/>
        <v>0</v>
      </c>
      <c r="H28" s="115">
        <f t="shared" si="2"/>
        <v>0</v>
      </c>
      <c r="I28" s="111"/>
      <c r="J28" s="111"/>
      <c r="K28" s="111"/>
      <c r="L28" s="111"/>
      <c r="M28" s="111"/>
      <c r="N28" s="111"/>
      <c r="O28" s="111"/>
      <c r="P28" s="111"/>
      <c r="Q28" s="111"/>
      <c r="R28" s="111"/>
      <c r="S28" s="111"/>
      <c r="T28" s="111"/>
    </row>
    <row r="29" spans="1:20" x14ac:dyDescent="0.25">
      <c r="A29" s="111"/>
      <c r="B29" s="111"/>
      <c r="C29" s="111"/>
      <c r="D29" s="111"/>
      <c r="E29" s="111"/>
      <c r="F29" s="147">
        <f t="shared" si="0"/>
        <v>0</v>
      </c>
      <c r="G29" s="147">
        <f t="shared" si="1"/>
        <v>0</v>
      </c>
      <c r="H29" s="115">
        <f t="shared" si="2"/>
        <v>0</v>
      </c>
      <c r="I29" s="111"/>
      <c r="J29" s="111"/>
      <c r="K29" s="111"/>
      <c r="L29" s="111"/>
      <c r="M29" s="111"/>
      <c r="N29" s="111"/>
      <c r="O29" s="111"/>
      <c r="P29" s="111"/>
      <c r="Q29" s="111"/>
      <c r="R29" s="111"/>
      <c r="S29" s="111"/>
      <c r="T29" s="111"/>
    </row>
    <row r="30" spans="1:20" x14ac:dyDescent="0.25">
      <c r="A30" s="111"/>
      <c r="B30" s="111"/>
      <c r="C30" s="111"/>
      <c r="D30" s="111"/>
      <c r="E30" s="111"/>
      <c r="F30" s="147">
        <f t="shared" si="0"/>
        <v>0</v>
      </c>
      <c r="G30" s="147">
        <f t="shared" si="1"/>
        <v>0</v>
      </c>
      <c r="H30" s="115">
        <f t="shared" si="2"/>
        <v>0</v>
      </c>
      <c r="I30" s="111"/>
      <c r="J30" s="111"/>
      <c r="K30" s="111"/>
      <c r="L30" s="111"/>
      <c r="M30" s="111"/>
      <c r="N30" s="111"/>
      <c r="O30" s="111"/>
      <c r="P30" s="111"/>
      <c r="Q30" s="111"/>
      <c r="R30" s="111"/>
      <c r="S30" s="111"/>
      <c r="T30" s="111"/>
    </row>
    <row r="31" spans="1:20" x14ac:dyDescent="0.25">
      <c r="A31" s="111"/>
      <c r="B31" s="111"/>
      <c r="C31" s="111"/>
      <c r="D31" s="111"/>
      <c r="E31" s="111"/>
      <c r="F31" s="147">
        <f t="shared" si="0"/>
        <v>0</v>
      </c>
      <c r="G31" s="147">
        <f t="shared" si="1"/>
        <v>0</v>
      </c>
      <c r="H31" s="115">
        <f t="shared" si="2"/>
        <v>0</v>
      </c>
      <c r="I31" s="111"/>
      <c r="J31" s="111"/>
      <c r="K31" s="111"/>
      <c r="L31" s="111"/>
      <c r="M31" s="111"/>
      <c r="N31" s="111"/>
      <c r="O31" s="111"/>
      <c r="P31" s="111"/>
      <c r="Q31" s="111"/>
      <c r="R31" s="111"/>
      <c r="S31" s="111"/>
      <c r="T31" s="111"/>
    </row>
    <row r="32" spans="1:20" x14ac:dyDescent="0.25">
      <c r="A32" s="111"/>
      <c r="B32" s="111"/>
      <c r="C32" s="111"/>
      <c r="D32" s="111"/>
      <c r="E32" s="111"/>
      <c r="F32" s="147">
        <f>_xlfn.NUMBERVALUE(B32)</f>
        <v>0</v>
      </c>
      <c r="G32" s="147">
        <f t="shared" si="1"/>
        <v>0</v>
      </c>
      <c r="H32" s="115">
        <f t="shared" si="2"/>
        <v>0</v>
      </c>
      <c r="I32" s="111"/>
      <c r="J32" s="111"/>
      <c r="K32" s="111"/>
      <c r="L32" s="111"/>
      <c r="M32" s="111"/>
      <c r="N32" s="111"/>
      <c r="O32" s="111"/>
      <c r="P32" s="111"/>
      <c r="Q32" s="111"/>
      <c r="R32" s="111"/>
      <c r="S32" s="111"/>
      <c r="T32" s="111"/>
    </row>
    <row r="33" spans="1:20" x14ac:dyDescent="0.25">
      <c r="A33" s="111"/>
      <c r="B33" s="111"/>
      <c r="C33" s="111"/>
      <c r="D33" s="111"/>
      <c r="E33" s="111"/>
      <c r="F33" s="147">
        <f t="shared" ref="F33:F56" si="3">_xlfn.NUMBERVALUE(B33)</f>
        <v>0</v>
      </c>
      <c r="G33" s="147">
        <f t="shared" ref="G33:G56" si="4">_xlfn.NUMBERVALUE(C33)</f>
        <v>0</v>
      </c>
      <c r="H33" s="115">
        <f t="shared" ref="H33:H56" si="5">_xlfn.NUMBERVALUE(D33)</f>
        <v>0</v>
      </c>
      <c r="I33" s="111"/>
      <c r="J33" s="111"/>
      <c r="K33" s="111"/>
      <c r="L33" s="111"/>
      <c r="M33" s="111"/>
      <c r="N33" s="111"/>
      <c r="O33" s="111"/>
      <c r="P33" s="111"/>
      <c r="Q33" s="111"/>
      <c r="R33" s="111"/>
      <c r="S33" s="111"/>
      <c r="T33" s="111"/>
    </row>
    <row r="34" spans="1:20" x14ac:dyDescent="0.25">
      <c r="A34" s="111"/>
      <c r="B34" s="111"/>
      <c r="C34" s="111"/>
      <c r="D34" s="111"/>
      <c r="E34" s="111"/>
      <c r="F34" s="147">
        <f t="shared" si="3"/>
        <v>0</v>
      </c>
      <c r="G34" s="147">
        <f t="shared" si="4"/>
        <v>0</v>
      </c>
      <c r="H34" s="115">
        <f t="shared" si="5"/>
        <v>0</v>
      </c>
      <c r="I34" s="111"/>
      <c r="J34" s="111"/>
      <c r="K34" s="111"/>
      <c r="L34" s="111"/>
      <c r="M34" s="111"/>
      <c r="N34" s="111"/>
      <c r="O34" s="111"/>
      <c r="P34" s="111"/>
      <c r="Q34" s="111"/>
      <c r="R34" s="111"/>
      <c r="S34" s="111"/>
      <c r="T34" s="111"/>
    </row>
    <row r="35" spans="1:20" x14ac:dyDescent="0.25">
      <c r="A35" s="111"/>
      <c r="B35" s="111"/>
      <c r="C35" s="111"/>
      <c r="D35" s="111"/>
      <c r="E35" s="111"/>
      <c r="F35" s="147">
        <f t="shared" si="3"/>
        <v>0</v>
      </c>
      <c r="G35" s="147">
        <f t="shared" si="4"/>
        <v>0</v>
      </c>
      <c r="H35" s="115">
        <f t="shared" si="5"/>
        <v>0</v>
      </c>
      <c r="I35" s="111"/>
      <c r="J35" s="111"/>
      <c r="K35" s="111"/>
      <c r="L35" s="111"/>
      <c r="M35" s="111"/>
      <c r="N35" s="111"/>
      <c r="O35" s="111"/>
      <c r="P35" s="111"/>
      <c r="Q35" s="111"/>
      <c r="R35" s="111"/>
      <c r="S35" s="111"/>
      <c r="T35" s="111"/>
    </row>
    <row r="36" spans="1:20" x14ac:dyDescent="0.25">
      <c r="A36" s="111"/>
      <c r="B36" s="111"/>
      <c r="C36" s="111"/>
      <c r="D36" s="111"/>
      <c r="E36" s="111"/>
      <c r="F36" s="147">
        <f t="shared" si="3"/>
        <v>0</v>
      </c>
      <c r="G36" s="147">
        <f t="shared" si="4"/>
        <v>0</v>
      </c>
      <c r="H36" s="115">
        <f t="shared" si="5"/>
        <v>0</v>
      </c>
      <c r="I36" s="111"/>
      <c r="J36" s="111"/>
      <c r="K36" s="111"/>
      <c r="L36" s="111"/>
      <c r="M36" s="111"/>
      <c r="N36" s="111"/>
      <c r="O36" s="111"/>
      <c r="P36" s="111"/>
      <c r="Q36" s="111"/>
      <c r="R36" s="111"/>
      <c r="S36" s="111"/>
      <c r="T36" s="111"/>
    </row>
    <row r="37" spans="1:20" x14ac:dyDescent="0.25">
      <c r="A37" s="111"/>
      <c r="B37" s="111"/>
      <c r="C37" s="111"/>
      <c r="D37" s="111"/>
      <c r="E37" s="111"/>
      <c r="F37" s="147">
        <f t="shared" si="3"/>
        <v>0</v>
      </c>
      <c r="G37" s="147">
        <f t="shared" si="4"/>
        <v>0</v>
      </c>
      <c r="H37" s="115">
        <f t="shared" si="5"/>
        <v>0</v>
      </c>
      <c r="I37" s="111"/>
      <c r="J37" s="111"/>
      <c r="K37" s="112" t="s">
        <v>182</v>
      </c>
      <c r="L37" s="111"/>
      <c r="M37" s="111"/>
      <c r="N37" s="111"/>
      <c r="O37" s="111"/>
      <c r="P37" s="111"/>
      <c r="Q37" s="111"/>
      <c r="R37" s="111"/>
      <c r="S37" s="111"/>
      <c r="T37" s="111"/>
    </row>
    <row r="38" spans="1:20" x14ac:dyDescent="0.25">
      <c r="A38" s="111"/>
      <c r="B38" s="111"/>
      <c r="C38" s="111"/>
      <c r="D38" s="111"/>
      <c r="E38" s="111"/>
      <c r="F38" s="147">
        <f t="shared" si="3"/>
        <v>0</v>
      </c>
      <c r="G38" s="147">
        <f t="shared" si="4"/>
        <v>0</v>
      </c>
      <c r="H38" s="115">
        <f t="shared" si="5"/>
        <v>0</v>
      </c>
      <c r="I38" s="111"/>
      <c r="J38" s="111"/>
      <c r="K38" s="111"/>
      <c r="L38" s="111"/>
      <c r="M38" s="111"/>
      <c r="N38" s="111"/>
      <c r="O38" s="111"/>
      <c r="P38" s="111"/>
      <c r="Q38" s="111"/>
      <c r="R38" s="111"/>
      <c r="S38" s="111"/>
      <c r="T38" s="111"/>
    </row>
    <row r="39" spans="1:20" x14ac:dyDescent="0.25">
      <c r="A39" s="111"/>
      <c r="B39" s="111"/>
      <c r="C39" s="111"/>
      <c r="D39" s="111"/>
      <c r="E39" s="111"/>
      <c r="F39" s="147">
        <f t="shared" si="3"/>
        <v>0</v>
      </c>
      <c r="G39" s="147">
        <f t="shared" si="4"/>
        <v>0</v>
      </c>
      <c r="H39" s="115">
        <f t="shared" si="5"/>
        <v>0</v>
      </c>
      <c r="I39" s="111"/>
      <c r="J39" s="111"/>
      <c r="K39" s="111"/>
      <c r="L39" s="111"/>
      <c r="M39" s="111"/>
      <c r="N39" s="111"/>
      <c r="O39" s="111"/>
      <c r="P39" s="111"/>
      <c r="Q39" s="111"/>
      <c r="R39" s="111"/>
      <c r="S39" s="111"/>
      <c r="T39" s="111"/>
    </row>
    <row r="40" spans="1:20" x14ac:dyDescent="0.25">
      <c r="A40" s="111"/>
      <c r="B40" s="111"/>
      <c r="C40" s="111"/>
      <c r="D40" s="111"/>
      <c r="E40" s="111"/>
      <c r="F40" s="147">
        <f t="shared" si="3"/>
        <v>0</v>
      </c>
      <c r="G40" s="147">
        <f t="shared" si="4"/>
        <v>0</v>
      </c>
      <c r="H40" s="115">
        <f t="shared" si="5"/>
        <v>0</v>
      </c>
      <c r="I40" s="111"/>
      <c r="J40" s="111"/>
      <c r="K40" s="111"/>
      <c r="L40" s="111"/>
      <c r="M40" s="111"/>
      <c r="N40" s="111"/>
      <c r="O40" s="111"/>
      <c r="P40" s="111"/>
      <c r="Q40" s="111"/>
      <c r="R40" s="111"/>
      <c r="S40" s="111"/>
      <c r="T40" s="111"/>
    </row>
    <row r="41" spans="1:20" x14ac:dyDescent="0.25">
      <c r="A41" s="111"/>
      <c r="B41" s="111"/>
      <c r="C41" s="111"/>
      <c r="D41" s="111"/>
      <c r="E41" s="111"/>
      <c r="F41" s="147">
        <f t="shared" si="3"/>
        <v>0</v>
      </c>
      <c r="G41" s="147">
        <f t="shared" si="4"/>
        <v>0</v>
      </c>
      <c r="H41" s="115">
        <f t="shared" si="5"/>
        <v>0</v>
      </c>
      <c r="I41" s="111"/>
      <c r="J41" s="111"/>
      <c r="K41" s="111"/>
      <c r="L41" s="111"/>
      <c r="M41" s="111"/>
      <c r="N41" s="111"/>
      <c r="O41" s="111"/>
      <c r="P41" s="111"/>
      <c r="Q41" s="111"/>
      <c r="R41" s="111"/>
      <c r="S41" s="111"/>
      <c r="T41" s="111"/>
    </row>
    <row r="42" spans="1:20" x14ac:dyDescent="0.25">
      <c r="A42" s="111"/>
      <c r="B42" s="111"/>
      <c r="C42" s="111"/>
      <c r="D42" s="111"/>
      <c r="E42" s="111"/>
      <c r="F42" s="147">
        <f t="shared" si="3"/>
        <v>0</v>
      </c>
      <c r="G42" s="147">
        <f t="shared" si="4"/>
        <v>0</v>
      </c>
      <c r="H42" s="115">
        <f t="shared" si="5"/>
        <v>0</v>
      </c>
      <c r="I42" s="111"/>
      <c r="J42" s="111"/>
      <c r="K42" s="111"/>
      <c r="L42" s="111"/>
      <c r="M42" s="111"/>
      <c r="N42" s="111"/>
      <c r="O42" s="111"/>
      <c r="P42" s="111"/>
      <c r="Q42" s="111"/>
      <c r="R42" s="111"/>
      <c r="S42" s="111"/>
      <c r="T42" s="111"/>
    </row>
    <row r="43" spans="1:20" x14ac:dyDescent="0.25">
      <c r="A43" s="111"/>
      <c r="B43" s="111"/>
      <c r="C43" s="111"/>
      <c r="D43" s="111"/>
      <c r="E43" s="111"/>
      <c r="F43" s="147">
        <f t="shared" si="3"/>
        <v>0</v>
      </c>
      <c r="G43" s="147">
        <f t="shared" si="4"/>
        <v>0</v>
      </c>
      <c r="H43" s="115">
        <f t="shared" si="5"/>
        <v>0</v>
      </c>
      <c r="I43" s="111"/>
      <c r="J43" s="111"/>
      <c r="K43" s="111"/>
      <c r="L43" s="111"/>
      <c r="M43" s="111"/>
      <c r="N43" s="111"/>
      <c r="O43" s="111"/>
      <c r="P43" s="111"/>
      <c r="Q43" s="111"/>
      <c r="R43" s="111"/>
      <c r="S43" s="111"/>
      <c r="T43" s="111"/>
    </row>
    <row r="44" spans="1:20" x14ac:dyDescent="0.25">
      <c r="A44" s="111"/>
      <c r="B44" s="111"/>
      <c r="C44" s="111"/>
      <c r="D44" s="111"/>
      <c r="E44" s="111"/>
      <c r="F44" s="147">
        <f t="shared" si="3"/>
        <v>0</v>
      </c>
      <c r="G44" s="147">
        <f t="shared" si="4"/>
        <v>0</v>
      </c>
      <c r="H44" s="115">
        <f t="shared" si="5"/>
        <v>0</v>
      </c>
      <c r="I44" s="111"/>
      <c r="J44" s="111"/>
      <c r="K44" s="111"/>
      <c r="L44" s="111"/>
      <c r="M44" s="111"/>
      <c r="N44" s="111"/>
      <c r="O44" s="111"/>
      <c r="P44" s="111"/>
      <c r="Q44" s="111"/>
      <c r="R44" s="111"/>
      <c r="S44" s="111"/>
      <c r="T44" s="111"/>
    </row>
    <row r="45" spans="1:20" x14ac:dyDescent="0.25">
      <c r="A45" s="111"/>
      <c r="B45" s="111"/>
      <c r="C45" s="111"/>
      <c r="D45" s="111"/>
      <c r="E45" s="111"/>
      <c r="F45" s="147">
        <f t="shared" si="3"/>
        <v>0</v>
      </c>
      <c r="G45" s="147">
        <f t="shared" si="4"/>
        <v>0</v>
      </c>
      <c r="H45" s="115">
        <f t="shared" si="5"/>
        <v>0</v>
      </c>
      <c r="I45" s="111"/>
      <c r="J45" s="111"/>
      <c r="K45" s="111"/>
      <c r="L45" s="111"/>
      <c r="M45" s="111"/>
      <c r="N45" s="111"/>
      <c r="O45" s="111"/>
      <c r="P45" s="111"/>
      <c r="Q45" s="111"/>
      <c r="R45" s="111"/>
      <c r="S45" s="111"/>
      <c r="T45" s="111"/>
    </row>
    <row r="46" spans="1:20" x14ac:dyDescent="0.25">
      <c r="A46" s="111"/>
      <c r="B46" s="111"/>
      <c r="C46" s="111"/>
      <c r="D46" s="111"/>
      <c r="E46" s="111"/>
      <c r="F46" s="147">
        <f t="shared" si="3"/>
        <v>0</v>
      </c>
      <c r="G46" s="147">
        <f t="shared" si="4"/>
        <v>0</v>
      </c>
      <c r="H46" s="115">
        <f t="shared" si="5"/>
        <v>0</v>
      </c>
      <c r="I46" s="111"/>
      <c r="J46" s="111"/>
      <c r="K46" s="111"/>
      <c r="L46" s="111"/>
      <c r="M46" s="111"/>
      <c r="N46" s="111"/>
      <c r="O46" s="111"/>
      <c r="P46" s="111"/>
      <c r="Q46" s="111"/>
      <c r="R46" s="111"/>
      <c r="S46" s="111"/>
      <c r="T46" s="111"/>
    </row>
    <row r="47" spans="1:20" x14ac:dyDescent="0.25">
      <c r="A47" s="111"/>
      <c r="B47" s="111"/>
      <c r="C47" s="111"/>
      <c r="D47" s="111"/>
      <c r="E47" s="111"/>
      <c r="F47" s="147">
        <f t="shared" si="3"/>
        <v>0</v>
      </c>
      <c r="G47" s="147">
        <f t="shared" si="4"/>
        <v>0</v>
      </c>
      <c r="H47" s="115">
        <f t="shared" si="5"/>
        <v>0</v>
      </c>
      <c r="I47" s="111"/>
      <c r="J47" s="111"/>
      <c r="K47" s="111"/>
      <c r="L47" s="111"/>
      <c r="M47" s="111"/>
      <c r="N47" s="111"/>
      <c r="O47" s="111"/>
      <c r="P47" s="111"/>
      <c r="Q47" s="111"/>
      <c r="R47" s="111"/>
      <c r="S47" s="111"/>
      <c r="T47" s="111"/>
    </row>
    <row r="48" spans="1:20" x14ac:dyDescent="0.25">
      <c r="A48" s="111"/>
      <c r="B48" s="111"/>
      <c r="C48" s="111"/>
      <c r="D48" s="111"/>
      <c r="E48" s="111"/>
      <c r="F48" s="147">
        <f t="shared" si="3"/>
        <v>0</v>
      </c>
      <c r="G48" s="147">
        <f t="shared" si="4"/>
        <v>0</v>
      </c>
      <c r="H48" s="115">
        <f t="shared" si="5"/>
        <v>0</v>
      </c>
      <c r="I48" s="111"/>
      <c r="J48" s="111"/>
      <c r="K48" s="111"/>
      <c r="L48" s="111"/>
      <c r="M48" s="111"/>
      <c r="N48" s="111"/>
      <c r="O48" s="111"/>
      <c r="P48" s="111"/>
      <c r="Q48" s="111"/>
      <c r="R48" s="111"/>
      <c r="S48" s="111"/>
      <c r="T48" s="111"/>
    </row>
    <row r="49" spans="1:20" x14ac:dyDescent="0.25">
      <c r="A49" s="111"/>
      <c r="B49" s="111"/>
      <c r="C49" s="111"/>
      <c r="D49" s="111"/>
      <c r="E49" s="111"/>
      <c r="F49" s="147">
        <f t="shared" si="3"/>
        <v>0</v>
      </c>
      <c r="G49" s="147">
        <f t="shared" si="4"/>
        <v>0</v>
      </c>
      <c r="H49" s="115">
        <f t="shared" si="5"/>
        <v>0</v>
      </c>
      <c r="I49" s="111"/>
      <c r="J49" s="111"/>
      <c r="K49" s="111"/>
      <c r="L49" s="111"/>
      <c r="M49" s="111"/>
      <c r="N49" s="111"/>
      <c r="O49" s="111"/>
      <c r="P49" s="111"/>
      <c r="Q49" s="111"/>
      <c r="R49" s="111"/>
      <c r="S49" s="111"/>
      <c r="T49" s="111"/>
    </row>
    <row r="50" spans="1:20" x14ac:dyDescent="0.25">
      <c r="A50" s="111"/>
      <c r="B50" s="111"/>
      <c r="C50" s="111"/>
      <c r="D50" s="111"/>
      <c r="E50" s="111"/>
      <c r="F50" s="147">
        <f t="shared" si="3"/>
        <v>0</v>
      </c>
      <c r="G50" s="147">
        <f t="shared" si="4"/>
        <v>0</v>
      </c>
      <c r="H50" s="115">
        <f t="shared" si="5"/>
        <v>0</v>
      </c>
      <c r="I50" s="111"/>
      <c r="J50" s="111"/>
      <c r="K50" s="111"/>
      <c r="L50" s="111"/>
      <c r="M50" s="111"/>
      <c r="N50" s="111"/>
      <c r="O50" s="111"/>
      <c r="P50" s="111"/>
      <c r="Q50" s="111"/>
      <c r="R50" s="111"/>
      <c r="S50" s="111"/>
      <c r="T50" s="111"/>
    </row>
    <row r="51" spans="1:20" x14ac:dyDescent="0.25">
      <c r="A51" s="111"/>
      <c r="B51" s="111"/>
      <c r="C51" s="111"/>
      <c r="D51" s="111"/>
      <c r="E51" s="111"/>
      <c r="F51" s="147">
        <f t="shared" si="3"/>
        <v>0</v>
      </c>
      <c r="G51" s="147">
        <f t="shared" si="4"/>
        <v>0</v>
      </c>
      <c r="H51" s="115">
        <f t="shared" si="5"/>
        <v>0</v>
      </c>
      <c r="I51" s="111"/>
      <c r="J51" s="111"/>
      <c r="K51" s="111"/>
      <c r="L51" s="111"/>
      <c r="M51" s="111"/>
      <c r="N51" s="111"/>
      <c r="O51" s="111"/>
      <c r="P51" s="111"/>
      <c r="Q51" s="111"/>
      <c r="R51" s="111"/>
      <c r="S51" s="111"/>
      <c r="T51" s="111"/>
    </row>
    <row r="52" spans="1:20" x14ac:dyDescent="0.25">
      <c r="A52" s="111"/>
      <c r="B52" s="111"/>
      <c r="C52" s="111"/>
      <c r="D52" s="111"/>
      <c r="E52" s="111"/>
      <c r="F52" s="147">
        <f t="shared" si="3"/>
        <v>0</v>
      </c>
      <c r="G52" s="147">
        <f t="shared" si="4"/>
        <v>0</v>
      </c>
      <c r="H52" s="115">
        <f t="shared" si="5"/>
        <v>0</v>
      </c>
      <c r="I52" s="111"/>
      <c r="J52" s="111"/>
      <c r="K52" s="111"/>
      <c r="L52" s="111"/>
      <c r="M52" s="111"/>
      <c r="N52" s="111"/>
      <c r="O52" s="111"/>
      <c r="P52" s="111"/>
      <c r="Q52" s="111"/>
      <c r="R52" s="111"/>
      <c r="S52" s="111"/>
      <c r="T52" s="111"/>
    </row>
    <row r="53" spans="1:20" x14ac:dyDescent="0.25">
      <c r="A53" s="111"/>
      <c r="B53" s="111"/>
      <c r="C53" s="111"/>
      <c r="D53" s="111"/>
      <c r="E53" s="111"/>
      <c r="F53" s="147">
        <f t="shared" si="3"/>
        <v>0</v>
      </c>
      <c r="G53" s="147">
        <f t="shared" si="4"/>
        <v>0</v>
      </c>
      <c r="H53" s="115">
        <f t="shared" si="5"/>
        <v>0</v>
      </c>
      <c r="I53" s="111"/>
      <c r="J53" s="111"/>
      <c r="K53" s="111"/>
      <c r="L53" s="111"/>
      <c r="M53" s="111"/>
      <c r="N53" s="111"/>
      <c r="O53" s="111"/>
      <c r="P53" s="111"/>
      <c r="Q53" s="111"/>
      <c r="R53" s="111"/>
      <c r="S53" s="111"/>
      <c r="T53" s="111"/>
    </row>
    <row r="54" spans="1:20" x14ac:dyDescent="0.25">
      <c r="A54" s="111"/>
      <c r="B54" s="111"/>
      <c r="C54" s="111"/>
      <c r="D54" s="111"/>
      <c r="E54" s="111"/>
      <c r="F54" s="147">
        <f t="shared" si="3"/>
        <v>0</v>
      </c>
      <c r="G54" s="147">
        <f t="shared" si="4"/>
        <v>0</v>
      </c>
      <c r="H54" s="115">
        <f t="shared" si="5"/>
        <v>0</v>
      </c>
      <c r="I54" s="111"/>
      <c r="J54" s="111"/>
      <c r="K54" s="111"/>
      <c r="L54" s="111"/>
      <c r="M54" s="111"/>
      <c r="N54" s="111"/>
      <c r="O54" s="111"/>
      <c r="P54" s="111"/>
      <c r="Q54" s="111"/>
      <c r="R54" s="111"/>
      <c r="S54" s="111"/>
      <c r="T54" s="111"/>
    </row>
    <row r="55" spans="1:20" x14ac:dyDescent="0.25">
      <c r="A55" s="111"/>
      <c r="B55" s="111"/>
      <c r="C55" s="111"/>
      <c r="D55" s="111"/>
      <c r="E55" s="111"/>
      <c r="F55" s="147">
        <f t="shared" si="3"/>
        <v>0</v>
      </c>
      <c r="G55" s="147">
        <f t="shared" si="4"/>
        <v>0</v>
      </c>
      <c r="H55" s="115">
        <f t="shared" si="5"/>
        <v>0</v>
      </c>
      <c r="I55" s="111"/>
      <c r="J55" s="111"/>
      <c r="K55" s="111"/>
      <c r="L55" s="111"/>
      <c r="M55" s="111"/>
      <c r="N55" s="111"/>
      <c r="O55" s="111"/>
      <c r="P55" s="111"/>
      <c r="Q55" s="111"/>
      <c r="R55" s="111"/>
      <c r="S55" s="111"/>
      <c r="T55" s="111"/>
    </row>
    <row r="56" spans="1:20" x14ac:dyDescent="0.25">
      <c r="A56" s="111"/>
      <c r="B56" s="111"/>
      <c r="C56" s="111"/>
      <c r="D56" s="111"/>
      <c r="E56" s="111"/>
      <c r="F56" s="147">
        <f t="shared" si="3"/>
        <v>0</v>
      </c>
      <c r="G56" s="147">
        <f t="shared" si="4"/>
        <v>0</v>
      </c>
      <c r="H56" s="115">
        <f t="shared" si="5"/>
        <v>0</v>
      </c>
      <c r="I56" s="111"/>
      <c r="J56" s="111"/>
      <c r="K56" s="111"/>
      <c r="L56" s="111"/>
      <c r="M56" s="111"/>
      <c r="N56" s="111"/>
      <c r="O56" s="111"/>
      <c r="P56" s="111"/>
      <c r="Q56" s="111"/>
      <c r="R56" s="111"/>
      <c r="S56" s="111"/>
      <c r="T56" s="111"/>
    </row>
    <row r="57" spans="1:20" x14ac:dyDescent="0.25">
      <c r="A57" s="111"/>
      <c r="B57" s="111"/>
      <c r="C57" s="111"/>
      <c r="D57" s="111"/>
      <c r="E57" s="111"/>
      <c r="F57" s="111"/>
      <c r="G57" s="111"/>
      <c r="H57" s="111"/>
      <c r="I57" s="111"/>
      <c r="J57" s="111"/>
      <c r="K57" s="111"/>
      <c r="L57" s="111"/>
      <c r="M57" s="111"/>
      <c r="N57" s="111"/>
      <c r="O57" s="111"/>
      <c r="P57" s="111"/>
      <c r="Q57" s="111"/>
      <c r="R57" s="111"/>
      <c r="S57" s="111"/>
      <c r="T57" s="111"/>
    </row>
  </sheetData>
  <pageMargins left="0.7" right="0.7" top="0.75" bottom="0.75" header="0.3" footer="0.3"/>
  <pageSetup orientation="portrait" verticalDpi="0"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01"/>
  <sheetViews>
    <sheetView showGridLines="0" zoomScaleNormal="100" workbookViewId="0"/>
  </sheetViews>
  <sheetFormatPr defaultRowHeight="14.25" x14ac:dyDescent="0.2"/>
  <cols>
    <col min="1" max="1" width="2.85546875" style="104" customWidth="1"/>
    <col min="2" max="4" width="9.140625" style="104"/>
    <col min="5" max="5" width="7" style="104" customWidth="1"/>
    <col min="6" max="10" width="10.7109375" style="104" customWidth="1"/>
    <col min="11" max="11" width="7.28515625" style="104" customWidth="1"/>
    <col min="12" max="12" width="47.5703125" style="104" customWidth="1"/>
    <col min="13" max="13" width="22.5703125" style="104" customWidth="1"/>
    <col min="14" max="15" width="14.140625" style="104" customWidth="1"/>
    <col min="16" max="16" width="33.7109375" style="107" customWidth="1"/>
    <col min="17" max="16384" width="9.140625" style="104"/>
  </cols>
  <sheetData>
    <row r="1" spans="2:16" ht="15" customHeight="1" x14ac:dyDescent="0.2"/>
    <row r="2" spans="2:16" ht="33.75" customHeight="1" x14ac:dyDescent="0.2">
      <c r="B2" s="184" t="s">
        <v>176</v>
      </c>
      <c r="C2" s="185"/>
      <c r="D2" s="185"/>
      <c r="E2" s="185"/>
      <c r="F2" s="185"/>
      <c r="G2" s="185"/>
      <c r="H2" s="185"/>
      <c r="I2" s="185"/>
      <c r="J2" s="185"/>
      <c r="K2" s="185"/>
      <c r="L2" s="185"/>
      <c r="M2" s="185"/>
      <c r="N2" s="185"/>
      <c r="O2" s="185"/>
      <c r="P2" s="186"/>
    </row>
    <row r="3" spans="2:16" s="106" customFormat="1" ht="82.5" customHeight="1" x14ac:dyDescent="0.25">
      <c r="B3" s="203" t="s">
        <v>216</v>
      </c>
      <c r="C3" s="203"/>
      <c r="D3" s="203"/>
      <c r="E3" s="203"/>
      <c r="F3" s="203"/>
      <c r="G3" s="203"/>
      <c r="H3" s="203"/>
      <c r="I3" s="203"/>
      <c r="J3" s="203"/>
      <c r="K3" s="203"/>
      <c r="L3" s="203"/>
      <c r="M3" s="146"/>
      <c r="N3" s="146"/>
      <c r="O3" s="146"/>
      <c r="P3" s="105"/>
    </row>
    <row r="4" spans="2:16" s="106" customFormat="1" ht="5.25" customHeight="1" x14ac:dyDescent="0.25">
      <c r="B4" s="202"/>
      <c r="C4" s="202"/>
      <c r="D4" s="202"/>
      <c r="E4" s="202"/>
      <c r="F4" s="202"/>
      <c r="G4" s="202"/>
      <c r="H4" s="202"/>
      <c r="I4" s="202"/>
      <c r="J4" s="202"/>
      <c r="K4" s="202"/>
      <c r="L4" s="202"/>
      <c r="M4" s="202"/>
      <c r="N4" s="202"/>
      <c r="O4" s="202"/>
      <c r="P4" s="105"/>
    </row>
    <row r="5" spans="2:16" s="106" customFormat="1" ht="12" customHeight="1" x14ac:dyDescent="0.25">
      <c r="B5" s="202"/>
      <c r="C5" s="202"/>
      <c r="D5" s="202"/>
      <c r="E5" s="202"/>
      <c r="F5" s="202"/>
      <c r="G5" s="202"/>
      <c r="H5" s="202"/>
      <c r="I5" s="202"/>
      <c r="J5" s="202"/>
      <c r="K5" s="202"/>
      <c r="L5" s="202"/>
      <c r="M5" s="202"/>
      <c r="N5" s="202"/>
      <c r="O5" s="202"/>
      <c r="P5" s="105"/>
    </row>
    <row r="6" spans="2:16" ht="35.25" customHeight="1" x14ac:dyDescent="0.2">
      <c r="L6" s="148" t="s">
        <v>107</v>
      </c>
      <c r="M6" s="148" t="s">
        <v>134</v>
      </c>
      <c r="N6" s="149" t="s">
        <v>214</v>
      </c>
      <c r="O6" s="149" t="s">
        <v>215</v>
      </c>
      <c r="P6" s="109"/>
    </row>
    <row r="7" spans="2:16" x14ac:dyDescent="0.2">
      <c r="L7" s="117" t="str">
        <f>IF('Hide - VulnerabilityTable'!A4=0,"",'Hide - VulnerabilityTable'!B4)</f>
        <v>Core Infrastructure</v>
      </c>
      <c r="M7" s="117" t="str">
        <f>IF(L7="","",'Hide - VulnerabilityTable'!E4)</f>
        <v>On-Premises</v>
      </c>
      <c r="N7" s="117" t="str">
        <f>IF($L7="","",'Hide - VulnerabilityTable'!C4)</f>
        <v>2</v>
      </c>
      <c r="O7" s="117" t="str">
        <f>IF($L7="","",'Hide - VulnerabilityTable'!D4)</f>
        <v>4</v>
      </c>
      <c r="P7" s="109">
        <f>'Hide - VulnerabilityTable'!A4</f>
        <v>8</v>
      </c>
    </row>
    <row r="8" spans="2:16" x14ac:dyDescent="0.2">
      <c r="L8" s="117" t="str">
        <f>IF('Hide - VulnerabilityTable'!A5=0,"",'Hide - VulnerabilityTable'!B5)</f>
        <v>Internet Access</v>
      </c>
      <c r="M8" s="117" t="str">
        <f>IF(L8="","",'Hide - VulnerabilityTable'!E5)</f>
        <v>On-Premises</v>
      </c>
      <c r="N8" s="117" t="str">
        <f>IF($L8="","",'Hide - VulnerabilityTable'!C5)</f>
        <v>2</v>
      </c>
      <c r="O8" s="117" t="str">
        <f>IF($L8="","",'Hide - VulnerabilityTable'!D5)</f>
        <v>3</v>
      </c>
      <c r="P8" s="109">
        <f>'Hide - VulnerabilityTable'!A5</f>
        <v>6</v>
      </c>
    </row>
    <row r="9" spans="2:16" x14ac:dyDescent="0.2">
      <c r="L9" s="117" t="str">
        <f>IF('Hide - VulnerabilityTable'!A6=0,"",'Hide - VulnerabilityTable'!B6)</f>
        <v>ISP</v>
      </c>
      <c r="M9" s="117" t="str">
        <f>IF(L9="","",'Hide - VulnerabilityTable'!E6)</f>
        <v>Co-location</v>
      </c>
      <c r="N9" s="117" t="str">
        <f>IF($L9="","",'Hide - VulnerabilityTable'!C6)</f>
        <v>2</v>
      </c>
      <c r="O9" s="117" t="str">
        <f>IF($L9="","",'Hide - VulnerabilityTable'!D6)</f>
        <v>3</v>
      </c>
      <c r="P9" s="109">
        <f>'Hide - VulnerabilityTable'!A6</f>
        <v>6</v>
      </c>
    </row>
    <row r="10" spans="2:16" x14ac:dyDescent="0.2">
      <c r="L10" s="117" t="str">
        <f>IF('Hide - VulnerabilityTable'!A7=0,"",'Hide - VulnerabilityTable'!B7)</f>
        <v>MPLS Connection</v>
      </c>
      <c r="M10" s="117" t="str">
        <f>IF(L10="","",'Hide - VulnerabilityTable'!E7)</f>
        <v>On-Premises</v>
      </c>
      <c r="N10" s="117" t="str">
        <f>IF($L10="","",'Hide - VulnerabilityTable'!C7)</f>
        <v>2</v>
      </c>
      <c r="O10" s="117" t="str">
        <f>IF($L10="","",'Hide - VulnerabilityTable'!D7)</f>
        <v>3</v>
      </c>
      <c r="P10" s="109">
        <f>'Hide - VulnerabilityTable'!A7</f>
        <v>6</v>
      </c>
    </row>
    <row r="11" spans="2:16" x14ac:dyDescent="0.2">
      <c r="L11" s="117" t="str">
        <f>IF('Hide - VulnerabilityTable'!A8=0,"",'Hide - VulnerabilityTable'!B8)</f>
        <v>SAN-01</v>
      </c>
      <c r="M11" s="117" t="str">
        <f>IF(L11="","",'Hide - VulnerabilityTable'!E8)</f>
        <v>On-Premises</v>
      </c>
      <c r="N11" s="117" t="str">
        <f>IF($L11="","",'Hide - VulnerabilityTable'!C8)</f>
        <v>2</v>
      </c>
      <c r="O11" s="117" t="str">
        <f>IF($L11="","",'Hide - VulnerabilityTable'!D8)</f>
        <v>3</v>
      </c>
      <c r="P11" s="109">
        <f>'Hide - VulnerabilityTable'!A8</f>
        <v>6</v>
      </c>
    </row>
    <row r="12" spans="2:16" x14ac:dyDescent="0.2">
      <c r="L12" s="117" t="str">
        <f>IF('Hide - VulnerabilityTable'!A9=0,"",'Hide - VulnerabilityTable'!B9)</f>
        <v>SQL-01</v>
      </c>
      <c r="M12" s="117" t="str">
        <f>IF(L12="","",'Hide - VulnerabilityTable'!E9)</f>
        <v>On-Premises</v>
      </c>
      <c r="N12" s="117" t="str">
        <f>IF($L12="","",'Hide - VulnerabilityTable'!C9)</f>
        <v>2</v>
      </c>
      <c r="O12" s="117" t="str">
        <f>IF($L12="","",'Hide - VulnerabilityTable'!D9)</f>
        <v>3</v>
      </c>
      <c r="P12" s="109">
        <f>'Hide - VulnerabilityTable'!A9</f>
        <v>6</v>
      </c>
    </row>
    <row r="13" spans="2:16" x14ac:dyDescent="0.2">
      <c r="L13" s="117" t="str">
        <f>IF('Hide - VulnerabilityTable'!A10=0,"",'Hide - VulnerabilityTable'!B10)</f>
        <v>ACCAPP-01</v>
      </c>
      <c r="M13" s="117" t="str">
        <f>IF(L13="","",'Hide - VulnerabilityTable'!E10)</f>
        <v>On-Premises</v>
      </c>
      <c r="N13" s="117" t="str">
        <f>IF($L13="","",'Hide - VulnerabilityTable'!C10)</f>
        <v>4</v>
      </c>
      <c r="O13" s="117" t="str">
        <f>IF($L13="","",'Hide - VulnerabilityTable'!D10)</f>
        <v>1</v>
      </c>
      <c r="P13" s="109">
        <f>'Hide - VulnerabilityTable'!A10</f>
        <v>4</v>
      </c>
    </row>
    <row r="14" spans="2:16" x14ac:dyDescent="0.2">
      <c r="L14" s="117" t="str">
        <f>IF('Hide - VulnerabilityTable'!A11=0,"",'Hide - VulnerabilityTable'!B11)</f>
        <v>AD</v>
      </c>
      <c r="M14" s="117" t="str">
        <f>IF(L14="","",'Hide - VulnerabilityTable'!E11)</f>
        <v>On-Premises</v>
      </c>
      <c r="N14" s="117" t="str">
        <f>IF($L14="","",'Hide - VulnerabilityTable'!C11)</f>
        <v>1</v>
      </c>
      <c r="O14" s="117" t="str">
        <f>IF($L14="","",'Hide - VulnerabilityTable'!D11)</f>
        <v>4</v>
      </c>
      <c r="P14" s="109">
        <f>'Hide - VulnerabilityTable'!A11</f>
        <v>4</v>
      </c>
    </row>
    <row r="15" spans="2:16" x14ac:dyDescent="0.2">
      <c r="L15" s="117" t="str">
        <f>IF('Hide - VulnerabilityTable'!A12=0,"",'Hide - VulnerabilityTable'!B12)</f>
        <v>ADFS</v>
      </c>
      <c r="M15" s="117" t="str">
        <f>IF(L15="","",'Hide - VulnerabilityTable'!E12)</f>
        <v>On-Premises</v>
      </c>
      <c r="N15" s="117" t="str">
        <f>IF($L15="","",'Hide - VulnerabilityTable'!C12)</f>
        <v>1</v>
      </c>
      <c r="O15" s="117" t="str">
        <f>IF($L15="","",'Hide - VulnerabilityTable'!D12)</f>
        <v>4</v>
      </c>
      <c r="P15" s="109">
        <f>'Hide - VulnerabilityTable'!A12</f>
        <v>4</v>
      </c>
    </row>
    <row r="16" spans="2:16" x14ac:dyDescent="0.2">
      <c r="L16" s="117" t="str">
        <f>IF('Hide - VulnerabilityTable'!A13=0,"",'Hide - VulnerabilityTable'!B13)</f>
        <v>Core Switches</v>
      </c>
      <c r="M16" s="117" t="str">
        <f>IF(L16="","",'Hide - VulnerabilityTable'!E13)</f>
        <v>On-Premises</v>
      </c>
      <c r="N16" s="117" t="str">
        <f>IF($L16="","",'Hide - VulnerabilityTable'!C13)</f>
        <v>1</v>
      </c>
      <c r="O16" s="117" t="str">
        <f>IF($L16="","",'Hide - VulnerabilityTable'!D13)</f>
        <v>4</v>
      </c>
      <c r="P16" s="109">
        <f>'Hide - VulnerabilityTable'!A13</f>
        <v>4</v>
      </c>
    </row>
    <row r="17" spans="5:16" x14ac:dyDescent="0.2">
      <c r="L17" s="117" t="str">
        <f>IF('Hide - VulnerabilityTable'!A14=0,"",'Hide - VulnerabilityTable'!B14)</f>
        <v>DNS</v>
      </c>
      <c r="M17" s="117" t="str">
        <f>IF(L17="","",'Hide - VulnerabilityTable'!E14)</f>
        <v>On-Premises</v>
      </c>
      <c r="N17" s="117" t="str">
        <f>IF($L17="","",'Hide - VulnerabilityTable'!C14)</f>
        <v>2</v>
      </c>
      <c r="O17" s="117" t="str">
        <f>IF($L17="","",'Hide - VulnerabilityTable'!D14)</f>
        <v>2</v>
      </c>
      <c r="P17" s="109">
        <f>'Hide - VulnerabilityTable'!A14</f>
        <v>4</v>
      </c>
    </row>
    <row r="18" spans="5:16" x14ac:dyDescent="0.2">
      <c r="L18" s="117" t="str">
        <f>IF('Hide - VulnerabilityTable'!A15=0,"",'Hide - VulnerabilityTable'!B15)</f>
        <v>ERPAPP-01-02</v>
      </c>
      <c r="M18" s="117" t="str">
        <f>IF(L18="","",'Hide - VulnerabilityTable'!E15)</f>
        <v>On-Premises</v>
      </c>
      <c r="N18" s="117" t="str">
        <f>IF($L18="","",'Hide - VulnerabilityTable'!C15)</f>
        <v>1</v>
      </c>
      <c r="O18" s="117" t="str">
        <f>IF($L18="","",'Hide - VulnerabilityTable'!D15)</f>
        <v>4</v>
      </c>
      <c r="P18" s="109">
        <f>'Hide - VulnerabilityTable'!A15</f>
        <v>4</v>
      </c>
    </row>
    <row r="19" spans="5:16" x14ac:dyDescent="0.2">
      <c r="L19" s="117" t="str">
        <f>IF('Hide - VulnerabilityTable'!A16=0,"",'Hide - VulnerabilityTable'!B16)</f>
        <v>ERPDB-01</v>
      </c>
      <c r="M19" s="117" t="str">
        <f>IF(L19="","",'Hide - VulnerabilityTable'!E16)</f>
        <v>On-Premises</v>
      </c>
      <c r="N19" s="117" t="str">
        <f>IF($L19="","",'Hide - VulnerabilityTable'!C16)</f>
        <v>1</v>
      </c>
      <c r="O19" s="117" t="str">
        <f>IF($L19="","",'Hide - VulnerabilityTable'!D16)</f>
        <v>4</v>
      </c>
      <c r="P19" s="109">
        <f>'Hide - VulnerabilityTable'!A16</f>
        <v>4</v>
      </c>
    </row>
    <row r="20" spans="5:16" x14ac:dyDescent="0.2">
      <c r="L20" s="117" t="str">
        <f>IF('Hide - VulnerabilityTable'!A17=0,"",'Hide - VulnerabilityTable'!B17)</f>
        <v>O365 Cloud-Based Service</v>
      </c>
      <c r="M20" s="117" t="str">
        <f>IF(L20="","",'Hide - VulnerabilityTable'!E17)</f>
        <v>Cloud</v>
      </c>
      <c r="N20" s="117" t="str">
        <f>IF($L20="","",'Hide - VulnerabilityTable'!C17)</f>
        <v>1</v>
      </c>
      <c r="O20" s="117" t="str">
        <f>IF($L20="","",'Hide - VulnerabilityTable'!D17)</f>
        <v>4</v>
      </c>
      <c r="P20" s="109">
        <f>'Hide - VulnerabilityTable'!A17</f>
        <v>4</v>
      </c>
    </row>
    <row r="21" spans="5:16" x14ac:dyDescent="0.2">
      <c r="L21" s="117" t="str">
        <f>IF('Hide - VulnerabilityTable'!A18=0,"",'Hide - VulnerabilityTable'!B18)</f>
        <v>Paychex Cloud-Based Service</v>
      </c>
      <c r="M21" s="117" t="str">
        <f>IF(L21="","",'Hide - VulnerabilityTable'!E18)</f>
        <v>Cloud</v>
      </c>
      <c r="N21" s="117" t="str">
        <f>IF($L21="","",'Hide - VulnerabilityTable'!C18)</f>
        <v>2</v>
      </c>
      <c r="O21" s="117" t="str">
        <f>IF($L21="","",'Hide - VulnerabilityTable'!D18)</f>
        <v>2</v>
      </c>
      <c r="P21" s="109">
        <f>'Hide - VulnerabilityTable'!A18</f>
        <v>4</v>
      </c>
    </row>
    <row r="22" spans="5:16" x14ac:dyDescent="0.2">
      <c r="L22" s="117" t="str">
        <f>IF('Hide - VulnerabilityTable'!A19=0,"",'Hide - VulnerabilityTable'!B19)</f>
        <v>WMS-01</v>
      </c>
      <c r="M22" s="117" t="str">
        <f>IF(L22="","",'Hide - VulnerabilityTable'!E19)</f>
        <v>On-Premises</v>
      </c>
      <c r="N22" s="117" t="str">
        <f>IF($L22="","",'Hide - VulnerabilityTable'!C19)</f>
        <v>2</v>
      </c>
      <c r="O22" s="117" t="str">
        <f>IF($L22="","",'Hide - VulnerabilityTable'!D19)</f>
        <v>2</v>
      </c>
      <c r="P22" s="109">
        <f>'Hide - VulnerabilityTable'!A19</f>
        <v>4</v>
      </c>
    </row>
    <row r="23" spans="5:16" x14ac:dyDescent="0.2">
      <c r="L23" s="117" t="str">
        <f>IF('Hide - VulnerabilityTable'!A20=0,"",'Hide - VulnerabilityTable'!B20)</f>
        <v>CCM-04</v>
      </c>
      <c r="M23" s="117" t="str">
        <f>IF(L23="","",'Hide - VulnerabilityTable'!E20)</f>
        <v>On-Premises</v>
      </c>
      <c r="N23" s="117" t="str">
        <f>IF($L23="","",'Hide - VulnerabilityTable'!C20)</f>
        <v>1</v>
      </c>
      <c r="O23" s="117" t="str">
        <f>IF($L23="","",'Hide - VulnerabilityTable'!D20)</f>
        <v>3</v>
      </c>
      <c r="P23" s="109">
        <f>'Hide - VulnerabilityTable'!A20</f>
        <v>3</v>
      </c>
    </row>
    <row r="24" spans="5:16" x14ac:dyDescent="0.2">
      <c r="L24" s="117" t="str">
        <f>IF('Hide - VulnerabilityTable'!A21=0,"",'Hide - VulnerabilityTable'!B21)</f>
        <v>ERPWEB-01</v>
      </c>
      <c r="M24" s="117" t="str">
        <f>IF(L24="","",'Hide - VulnerabilityTable'!E21)</f>
        <v>On-Premises</v>
      </c>
      <c r="N24" s="117" t="str">
        <f>IF($L24="","",'Hide - VulnerabilityTable'!C21)</f>
        <v>1</v>
      </c>
      <c r="O24" s="117" t="str">
        <f>IF($L24="","",'Hide - VulnerabilityTable'!D21)</f>
        <v>3</v>
      </c>
      <c r="P24" s="109">
        <f>'Hide - VulnerabilityTable'!A21</f>
        <v>3</v>
      </c>
    </row>
    <row r="25" spans="5:16" x14ac:dyDescent="0.2">
      <c r="L25" s="117" t="str">
        <f>IF('Hide - VulnerabilityTable'!A22=0,"",'Hide - VulnerabilityTable'!B22)</f>
        <v>Internet Firewall</v>
      </c>
      <c r="M25" s="117" t="str">
        <f>IF(L25="","",'Hide - VulnerabilityTable'!E22)</f>
        <v>On-Premises</v>
      </c>
      <c r="N25" s="117" t="str">
        <f>IF($L25="","",'Hide - VulnerabilityTable'!C22)</f>
        <v>1</v>
      </c>
      <c r="O25" s="117" t="str">
        <f>IF($L25="","",'Hide - VulnerabilityTable'!D22)</f>
        <v>3</v>
      </c>
      <c r="P25" s="109">
        <f>'Hide - VulnerabilityTable'!A22</f>
        <v>3</v>
      </c>
    </row>
    <row r="26" spans="5:16" x14ac:dyDescent="0.2">
      <c r="L26" s="117" t="str">
        <f>IF('Hide - VulnerabilityTable'!A23=0,"",'Hide - VulnerabilityTable'!B23)</f>
        <v>Load Balancers</v>
      </c>
      <c r="M26" s="117" t="str">
        <f>IF(L26="","",'Hide - VulnerabilityTable'!E23)</f>
        <v>On-Premises</v>
      </c>
      <c r="N26" s="117" t="str">
        <f>IF($L26="","",'Hide - VulnerabilityTable'!C23)</f>
        <v>1</v>
      </c>
      <c r="O26" s="117" t="str">
        <f>IF($L26="","",'Hide - VulnerabilityTable'!D23)</f>
        <v>3</v>
      </c>
      <c r="P26" s="109">
        <f>'Hide - VulnerabilityTable'!A23</f>
        <v>3</v>
      </c>
    </row>
    <row r="27" spans="5:16" x14ac:dyDescent="0.2">
      <c r="L27" s="117" t="str">
        <f>IF('Hide - VulnerabilityTable'!A24=0,"",'Hide - VulnerabilityTable'!B24)</f>
        <v>ACCDB-01</v>
      </c>
      <c r="M27" s="117" t="str">
        <f>IF(L27="","",'Hide - VulnerabilityTable'!E24)</f>
        <v>On-Premises</v>
      </c>
      <c r="N27" s="117" t="str">
        <f>IF($L27="","",'Hide - VulnerabilityTable'!C24)</f>
        <v>2</v>
      </c>
      <c r="O27" s="117" t="str">
        <f>IF($L27="","",'Hide - VulnerabilityTable'!D24)</f>
        <v>1</v>
      </c>
      <c r="P27" s="109">
        <f>'Hide - VulnerabilityTable'!A24</f>
        <v>2</v>
      </c>
    </row>
    <row r="28" spans="5:16" x14ac:dyDescent="0.2">
      <c r="L28" s="117" t="str">
        <f>IF('Hide - VulnerabilityTable'!A25=0,"",'Hide - VulnerabilityTable'!B25)</f>
        <v>ACCWEB-01</v>
      </c>
      <c r="M28" s="117" t="str">
        <f>IF(L28="","",'Hide - VulnerabilityTable'!E25)</f>
        <v>On-Premises</v>
      </c>
      <c r="N28" s="117" t="str">
        <f>IF($L28="","",'Hide - VulnerabilityTable'!C25)</f>
        <v>2</v>
      </c>
      <c r="O28" s="117" t="str">
        <f>IF($L28="","",'Hide - VulnerabilityTable'!D25)</f>
        <v>1</v>
      </c>
      <c r="P28" s="109">
        <f>'Hide - VulnerabilityTable'!A25</f>
        <v>2</v>
      </c>
    </row>
    <row r="29" spans="5:16" x14ac:dyDescent="0.2">
      <c r="L29" s="117" t="str">
        <f>IF('Hide - VulnerabilityTable'!A26=0,"",'Hide - VulnerabilityTable'!B26)</f>
        <v>DHCP</v>
      </c>
      <c r="M29" s="117" t="str">
        <f>IF(L29="","",'Hide - VulnerabilityTable'!E26)</f>
        <v>On-Premises</v>
      </c>
      <c r="N29" s="117" t="str">
        <f>IF($L29="","",'Hide - VulnerabilityTable'!C26)</f>
        <v>1</v>
      </c>
      <c r="O29" s="117" t="str">
        <f>IF($L29="","",'Hide - VulnerabilityTable'!D26)</f>
        <v>2</v>
      </c>
      <c r="P29" s="109">
        <f>'Hide - VulnerabilityTable'!A26</f>
        <v>2</v>
      </c>
    </row>
    <row r="30" spans="5:16" x14ac:dyDescent="0.2">
      <c r="L30" s="117" t="str">
        <f>IF('Hide - VulnerabilityTable'!A27=0,"",'Hide - VulnerabilityTable'!B27)</f>
        <v>Power and Cooling</v>
      </c>
      <c r="M30" s="117" t="str">
        <f>IF(L30="","",'Hide - VulnerabilityTable'!E27)</f>
        <v>On-Premises</v>
      </c>
      <c r="N30" s="117" t="str">
        <f>IF($L30="","",'Hide - VulnerabilityTable'!C27)</f>
        <v>2</v>
      </c>
      <c r="O30" s="117" t="str">
        <f>IF($L30="","",'Hide - VulnerabilityTable'!D27)</f>
        <v>1</v>
      </c>
      <c r="P30" s="109">
        <f>'Hide - VulnerabilityTable'!A27</f>
        <v>2</v>
      </c>
    </row>
    <row r="31" spans="5:16" x14ac:dyDescent="0.2">
      <c r="E31" s="108"/>
      <c r="F31" s="201" t="s">
        <v>208</v>
      </c>
      <c r="G31" s="201"/>
      <c r="H31" s="201"/>
      <c r="I31" s="201"/>
      <c r="J31" s="201"/>
      <c r="L31" s="117" t="str">
        <f>IF('Hide - VulnerabilityTable'!A28=0,"",'Hide - VulnerabilityTable'!B28)</f>
        <v>PSVAPP-01</v>
      </c>
      <c r="M31" s="117" t="str">
        <f>IF(L31="","",'Hide - VulnerabilityTable'!E28)</f>
        <v>On-Premises</v>
      </c>
      <c r="N31" s="117" t="str">
        <f>IF($L31="","",'Hide - VulnerabilityTable'!C28)</f>
        <v>2</v>
      </c>
      <c r="O31" s="117" t="str">
        <f>IF($L31="","",'Hide - VulnerabilityTable'!D28)</f>
        <v>1</v>
      </c>
      <c r="P31" s="109">
        <f>'Hide - VulnerabilityTable'!A28</f>
        <v>2</v>
      </c>
    </row>
    <row r="32" spans="5:16" x14ac:dyDescent="0.2">
      <c r="F32" s="201"/>
      <c r="G32" s="201"/>
      <c r="H32" s="201"/>
      <c r="I32" s="201"/>
      <c r="J32" s="201"/>
      <c r="L32" s="117" t="str">
        <f>IF('Hide - VulnerabilityTable'!A29=0,"",'Hide - VulnerabilityTable'!B29)</f>
        <v>PSVDB-01</v>
      </c>
      <c r="M32" s="117" t="str">
        <f>IF(L32="","",'Hide - VulnerabilityTable'!E29)</f>
        <v>On-Premises</v>
      </c>
      <c r="N32" s="117" t="str">
        <f>IF($L32="","",'Hide - VulnerabilityTable'!C29)</f>
        <v>2</v>
      </c>
      <c r="O32" s="117" t="str">
        <f>IF($L32="","",'Hide - VulnerabilityTable'!D29)</f>
        <v>1</v>
      </c>
      <c r="P32" s="109">
        <f>'Hide - VulnerabilityTable'!A29</f>
        <v>2</v>
      </c>
    </row>
    <row r="33" spans="6:16" x14ac:dyDescent="0.2">
      <c r="F33" s="201"/>
      <c r="G33" s="201"/>
      <c r="H33" s="201"/>
      <c r="I33" s="201"/>
      <c r="J33" s="201"/>
      <c r="L33" s="117" t="str">
        <f>IF('Hide - VulnerabilityTable'!A30=0,"",'Hide - VulnerabilityTable'!B30)</f>
        <v>PURAPP-01</v>
      </c>
      <c r="M33" s="117" t="str">
        <f>IF(L33="","",'Hide - VulnerabilityTable'!E30)</f>
        <v>On-Premises</v>
      </c>
      <c r="N33" s="117" t="str">
        <f>IF($L33="","",'Hide - VulnerabilityTable'!C30)</f>
        <v>2</v>
      </c>
      <c r="O33" s="117" t="str">
        <f>IF($L33="","",'Hide - VulnerabilityTable'!D30)</f>
        <v>1</v>
      </c>
      <c r="P33" s="109">
        <f>'Hide - VulnerabilityTable'!A30</f>
        <v>2</v>
      </c>
    </row>
    <row r="34" spans="6:16" x14ac:dyDescent="0.2">
      <c r="F34" s="201"/>
      <c r="G34" s="201"/>
      <c r="H34" s="201"/>
      <c r="I34" s="201"/>
      <c r="J34" s="201"/>
      <c r="L34" s="117" t="str">
        <f>IF('Hide - VulnerabilityTable'!A31=0,"",'Hide - VulnerabilityTable'!B31)</f>
        <v>WMSSTG-03</v>
      </c>
      <c r="M34" s="117" t="str">
        <f>IF(L34="","",'Hide - VulnerabilityTable'!E31)</f>
        <v>On-Premises</v>
      </c>
      <c r="N34" s="117" t="str">
        <f>IF($L34="","",'Hide - VulnerabilityTable'!C31)</f>
        <v>1</v>
      </c>
      <c r="O34" s="117" t="str">
        <f>IF($L34="","",'Hide - VulnerabilityTable'!D31)</f>
        <v>2</v>
      </c>
      <c r="P34" s="109">
        <f>'Hide - VulnerabilityTable'!A31</f>
        <v>2</v>
      </c>
    </row>
    <row r="35" spans="6:16" x14ac:dyDescent="0.2">
      <c r="F35" s="201"/>
      <c r="G35" s="201"/>
      <c r="H35" s="201"/>
      <c r="I35" s="201"/>
      <c r="J35" s="201"/>
      <c r="L35" s="117" t="str">
        <f>IF('Hide - VulnerabilityTable'!A32=0,"",'Hide - VulnerabilityTable'!B32)</f>
        <v>PSVWEB-01</v>
      </c>
      <c r="M35" s="117" t="str">
        <f>IF(L35="","",'Hide - VulnerabilityTable'!E32)</f>
        <v>On-Premises</v>
      </c>
      <c r="N35" s="117" t="str">
        <f>IF($L35="","",'Hide - VulnerabilityTable'!C32)</f>
        <v>1</v>
      </c>
      <c r="O35" s="117" t="str">
        <f>IF($L35="","",'Hide - VulnerabilityTable'!D32)</f>
        <v>1</v>
      </c>
      <c r="P35" s="109">
        <f>'Hide - VulnerabilityTable'!A32</f>
        <v>1</v>
      </c>
    </row>
    <row r="36" spans="6:16" x14ac:dyDescent="0.2">
      <c r="F36" s="201"/>
      <c r="G36" s="201"/>
      <c r="H36" s="201"/>
      <c r="I36" s="201"/>
      <c r="J36" s="201"/>
      <c r="L36" s="117" t="str">
        <f>IF('Hide - VulnerabilityTable'!A33=0,"",'Hide - VulnerabilityTable'!B33)</f>
        <v>PURDB-01</v>
      </c>
      <c r="M36" s="117" t="str">
        <f>IF(L36="","",'Hide - VulnerabilityTable'!E33)</f>
        <v>On-Premises</v>
      </c>
      <c r="N36" s="117" t="str">
        <f>IF($L36="","",'Hide - VulnerabilityTable'!C33)</f>
        <v>1</v>
      </c>
      <c r="O36" s="117" t="str">
        <f>IF($L36="","",'Hide - VulnerabilityTable'!D33)</f>
        <v>1</v>
      </c>
      <c r="P36" s="109">
        <f>'Hide - VulnerabilityTable'!A33</f>
        <v>1</v>
      </c>
    </row>
    <row r="37" spans="6:16" x14ac:dyDescent="0.2">
      <c r="F37" s="201"/>
      <c r="G37" s="201"/>
      <c r="H37" s="201"/>
      <c r="I37" s="201"/>
      <c r="J37" s="201"/>
      <c r="L37" s="117" t="str">
        <f>IF('Hide - VulnerabilityTable'!A34=0,"",'Hide - VulnerabilityTable'!B34)</f>
        <v>Virtualization Hosts (x12)</v>
      </c>
      <c r="M37" s="117" t="str">
        <f>IF(L37="","",'Hide - VulnerabilityTable'!E34)</f>
        <v>On-Premises</v>
      </c>
      <c r="N37" s="117" t="str">
        <f>IF($L37="","",'Hide - VulnerabilityTable'!C34)</f>
        <v>1</v>
      </c>
      <c r="O37" s="117" t="str">
        <f>IF($L37="","",'Hide - VulnerabilityTable'!D34)</f>
        <v>1</v>
      </c>
      <c r="P37" s="109">
        <f>'Hide - VulnerabilityTable'!A34</f>
        <v>1</v>
      </c>
    </row>
    <row r="38" spans="6:16" x14ac:dyDescent="0.2">
      <c r="F38" s="201"/>
      <c r="G38" s="201"/>
      <c r="H38" s="201"/>
      <c r="I38" s="201"/>
      <c r="J38" s="201"/>
      <c r="L38" s="117" t="str">
        <f>IF('Hide - VulnerabilityTable'!A35=0,"",'Hide - VulnerabilityTable'!B35)</f>
        <v>PURWEB-01</v>
      </c>
      <c r="M38" s="117" t="str">
        <f>IF(L38="","",'Hide - VulnerabilityTable'!E35)</f>
        <v>On-Premises</v>
      </c>
      <c r="N38" s="117" t="str">
        <f>IF($L38="","",'Hide - VulnerabilityTable'!C35)</f>
        <v>0.5</v>
      </c>
      <c r="O38" s="117" t="str">
        <f>IF($L38="","",'Hide - VulnerabilityTable'!D35)</f>
        <v>1</v>
      </c>
      <c r="P38" s="109">
        <f>'Hide - VulnerabilityTable'!A35</f>
        <v>0.5</v>
      </c>
    </row>
    <row r="39" spans="6:16" x14ac:dyDescent="0.2">
      <c r="F39" s="201"/>
      <c r="G39" s="201"/>
      <c r="H39" s="201"/>
      <c r="I39" s="201"/>
      <c r="J39" s="201"/>
      <c r="L39" s="117" t="str">
        <f>IF('Hide - VulnerabilityTable'!A36=0,"",'Hide - VulnerabilityTable'!B36)</f>
        <v/>
      </c>
      <c r="M39" s="117" t="str">
        <f>IF(L39="","",'Hide - VulnerabilityTable'!E36)</f>
        <v/>
      </c>
      <c r="N39" s="117" t="str">
        <f>IF($L39="","",'Hide - VulnerabilityTable'!C36)</f>
        <v/>
      </c>
      <c r="O39" s="117" t="str">
        <f>IF($L39="","",'Hide - VulnerabilityTable'!D36)</f>
        <v/>
      </c>
      <c r="P39" s="109">
        <f>'Hide - VulnerabilityTable'!A36</f>
        <v>0</v>
      </c>
    </row>
    <row r="40" spans="6:16" x14ac:dyDescent="0.2">
      <c r="F40" s="201"/>
      <c r="G40" s="201"/>
      <c r="H40" s="201"/>
      <c r="I40" s="201"/>
      <c r="J40" s="201"/>
      <c r="L40" s="117" t="str">
        <f>IF('Hide - VulnerabilityTable'!A37=0,"",'Hide - VulnerabilityTable'!B37)</f>
        <v/>
      </c>
      <c r="M40" s="117" t="str">
        <f>IF(L40="","",'Hide - VulnerabilityTable'!E37)</f>
        <v/>
      </c>
      <c r="N40" s="117" t="str">
        <f>IF($L40="","",'Hide - VulnerabilityTable'!C37)</f>
        <v/>
      </c>
      <c r="O40" s="117" t="str">
        <f>IF($L40="","",'Hide - VulnerabilityTable'!D37)</f>
        <v/>
      </c>
      <c r="P40" s="109">
        <f>'Hide - VulnerabilityTable'!A37</f>
        <v>0</v>
      </c>
    </row>
    <row r="41" spans="6:16" x14ac:dyDescent="0.2">
      <c r="F41" s="201"/>
      <c r="G41" s="201"/>
      <c r="H41" s="201"/>
      <c r="I41" s="201"/>
      <c r="J41" s="201"/>
      <c r="L41" s="117" t="str">
        <f>IF('Hide - VulnerabilityTable'!A38=0,"",'Hide - VulnerabilityTable'!B38)</f>
        <v/>
      </c>
      <c r="M41" s="117" t="str">
        <f>IF(L41="","",'Hide - VulnerabilityTable'!E38)</f>
        <v/>
      </c>
      <c r="N41" s="117" t="str">
        <f>IF($L41="","",'Hide - VulnerabilityTable'!C38)</f>
        <v/>
      </c>
      <c r="O41" s="117" t="str">
        <f>IF($L41="","",'Hide - VulnerabilityTable'!D38)</f>
        <v/>
      </c>
      <c r="P41" s="109">
        <f>'Hide - VulnerabilityTable'!A38</f>
        <v>0</v>
      </c>
    </row>
    <row r="42" spans="6:16" x14ac:dyDescent="0.2">
      <c r="F42" s="201"/>
      <c r="G42" s="201"/>
      <c r="H42" s="201"/>
      <c r="I42" s="201"/>
      <c r="J42" s="201"/>
      <c r="L42" s="117" t="str">
        <f>IF('Hide - VulnerabilityTable'!A39=0,"",'Hide - VulnerabilityTable'!B39)</f>
        <v/>
      </c>
      <c r="M42" s="117" t="str">
        <f>IF(L42="","",'Hide - VulnerabilityTable'!E39)</f>
        <v/>
      </c>
      <c r="N42" s="117" t="str">
        <f>IF($L42="","",'Hide - VulnerabilityTable'!C39)</f>
        <v/>
      </c>
      <c r="O42" s="117" t="str">
        <f>IF($L42="","",'Hide - VulnerabilityTable'!D39)</f>
        <v/>
      </c>
      <c r="P42" s="109">
        <f>'Hide - VulnerabilityTable'!A39</f>
        <v>0</v>
      </c>
    </row>
    <row r="43" spans="6:16" x14ac:dyDescent="0.2">
      <c r="F43" s="201"/>
      <c r="G43" s="201"/>
      <c r="H43" s="201"/>
      <c r="I43" s="201"/>
      <c r="J43" s="201"/>
      <c r="L43" s="117" t="str">
        <f>IF('Hide - VulnerabilityTable'!A40=0,"",'Hide - VulnerabilityTable'!B40)</f>
        <v/>
      </c>
      <c r="M43" s="117" t="str">
        <f>IF(L43="","",'Hide - VulnerabilityTable'!E40)</f>
        <v/>
      </c>
      <c r="N43" s="117" t="str">
        <f>IF($L43="","",'Hide - VulnerabilityTable'!C40)</f>
        <v/>
      </c>
      <c r="O43" s="117" t="str">
        <f>IF($L43="","",'Hide - VulnerabilityTable'!D40)</f>
        <v/>
      </c>
      <c r="P43" s="109">
        <f>'Hide - VulnerabilityTable'!A40</f>
        <v>0</v>
      </c>
    </row>
    <row r="44" spans="6:16" x14ac:dyDescent="0.2">
      <c r="F44" s="201"/>
      <c r="G44" s="201"/>
      <c r="H44" s="201"/>
      <c r="I44" s="201"/>
      <c r="J44" s="201"/>
      <c r="L44" s="117" t="str">
        <f>IF('Hide - VulnerabilityTable'!A41=0,"",'Hide - VulnerabilityTable'!B41)</f>
        <v/>
      </c>
      <c r="M44" s="117" t="str">
        <f>IF(L44="","",'Hide - VulnerabilityTable'!E41)</f>
        <v/>
      </c>
      <c r="N44" s="117" t="str">
        <f>IF($L44="","",'Hide - VulnerabilityTable'!C41)</f>
        <v/>
      </c>
      <c r="O44" s="117" t="str">
        <f>IF($L44="","",'Hide - VulnerabilityTable'!D41)</f>
        <v/>
      </c>
      <c r="P44" s="109">
        <f>'Hide - VulnerabilityTable'!A41</f>
        <v>0</v>
      </c>
    </row>
    <row r="45" spans="6:16" x14ac:dyDescent="0.2">
      <c r="F45" s="201"/>
      <c r="G45" s="201"/>
      <c r="H45" s="201"/>
      <c r="I45" s="201"/>
      <c r="J45" s="201"/>
      <c r="L45" s="117" t="str">
        <f>IF('Hide - VulnerabilityTable'!A42=0,"",'Hide - VulnerabilityTable'!B42)</f>
        <v/>
      </c>
      <c r="M45" s="117" t="str">
        <f>IF(L45="","",'Hide - VulnerabilityTable'!E42)</f>
        <v/>
      </c>
      <c r="N45" s="117" t="str">
        <f>IF($L45="","",'Hide - VulnerabilityTable'!C42)</f>
        <v/>
      </c>
      <c r="O45" s="117" t="str">
        <f>IF($L45="","",'Hide - VulnerabilityTable'!D42)</f>
        <v/>
      </c>
      <c r="P45" s="109">
        <f>'Hide - VulnerabilityTable'!A42</f>
        <v>0</v>
      </c>
    </row>
    <row r="46" spans="6:16" x14ac:dyDescent="0.2">
      <c r="F46" s="201"/>
      <c r="G46" s="201"/>
      <c r="H46" s="201"/>
      <c r="I46" s="201"/>
      <c r="J46" s="201"/>
      <c r="L46" s="117" t="str">
        <f>IF('Hide - VulnerabilityTable'!A43=0,"",'Hide - VulnerabilityTable'!B43)</f>
        <v/>
      </c>
      <c r="M46" s="117" t="str">
        <f>IF(L46="","",'Hide - VulnerabilityTable'!E43)</f>
        <v/>
      </c>
      <c r="N46" s="117" t="str">
        <f>IF($L46="","",'Hide - VulnerabilityTable'!C43)</f>
        <v/>
      </c>
      <c r="O46" s="117" t="str">
        <f>IF($L46="","",'Hide - VulnerabilityTable'!D43)</f>
        <v/>
      </c>
      <c r="P46" s="109">
        <f>'Hide - VulnerabilityTable'!A43</f>
        <v>0</v>
      </c>
    </row>
    <row r="47" spans="6:16" x14ac:dyDescent="0.2">
      <c r="L47" s="117" t="str">
        <f>IF('Hide - VulnerabilityTable'!A44=0,"",'Hide - VulnerabilityTable'!B44)</f>
        <v/>
      </c>
      <c r="M47" s="117" t="str">
        <f>IF(L47="","",'Hide - VulnerabilityTable'!E44)</f>
        <v/>
      </c>
      <c r="N47" s="117" t="str">
        <f>IF($L47="","",'Hide - VulnerabilityTable'!C44)</f>
        <v/>
      </c>
      <c r="O47" s="117" t="str">
        <f>IF($L47="","",'Hide - VulnerabilityTable'!D44)</f>
        <v/>
      </c>
      <c r="P47" s="109">
        <f>'Hide - VulnerabilityTable'!A44</f>
        <v>0</v>
      </c>
    </row>
    <row r="48" spans="6:16" x14ac:dyDescent="0.2">
      <c r="L48" s="117" t="str">
        <f>IF('Hide - VulnerabilityTable'!A45=0,"",'Hide - VulnerabilityTable'!B45)</f>
        <v/>
      </c>
      <c r="M48" s="117" t="str">
        <f>IF(L48="","",'Hide - VulnerabilityTable'!E45)</f>
        <v/>
      </c>
      <c r="N48" s="117" t="str">
        <f>IF($L48="","",'Hide - VulnerabilityTable'!C45)</f>
        <v/>
      </c>
      <c r="O48" s="117" t="str">
        <f>IF($L48="","",'Hide - VulnerabilityTable'!D45)</f>
        <v/>
      </c>
      <c r="P48" s="109">
        <f>'Hide - VulnerabilityTable'!A45</f>
        <v>0</v>
      </c>
    </row>
    <row r="49" spans="12:16" x14ac:dyDescent="0.2">
      <c r="L49" s="117" t="str">
        <f>IF('Hide - VulnerabilityTable'!A46=0,"",'Hide - VulnerabilityTable'!B46)</f>
        <v/>
      </c>
      <c r="M49" s="117" t="str">
        <f>IF(L49="","",'Hide - VulnerabilityTable'!E46)</f>
        <v/>
      </c>
      <c r="N49" s="117" t="str">
        <f>IF($L49="","",'Hide - VulnerabilityTable'!C46)</f>
        <v/>
      </c>
      <c r="O49" s="117" t="str">
        <f>IF($L49="","",'Hide - VulnerabilityTable'!D46)</f>
        <v/>
      </c>
      <c r="P49" s="109">
        <f>'Hide - VulnerabilityTable'!A46</f>
        <v>0</v>
      </c>
    </row>
    <row r="50" spans="12:16" x14ac:dyDescent="0.2">
      <c r="L50" s="117" t="str">
        <f>IF('Hide - VulnerabilityTable'!A47=0,"",'Hide - VulnerabilityTable'!B47)</f>
        <v/>
      </c>
      <c r="M50" s="117" t="str">
        <f>IF(L50="","",'Hide - VulnerabilityTable'!E47)</f>
        <v/>
      </c>
      <c r="N50" s="117" t="str">
        <f>IF($L50="","",'Hide - VulnerabilityTable'!C47)</f>
        <v/>
      </c>
      <c r="O50" s="117" t="str">
        <f>IF($L50="","",'Hide - VulnerabilityTable'!D47)</f>
        <v/>
      </c>
      <c r="P50" s="109">
        <f>'Hide - VulnerabilityTable'!A47</f>
        <v>0</v>
      </c>
    </row>
    <row r="51" spans="12:16" x14ac:dyDescent="0.2">
      <c r="L51" s="117" t="str">
        <f>IF('Hide - VulnerabilityTable'!A48=0,"",'Hide - VulnerabilityTable'!B48)</f>
        <v/>
      </c>
      <c r="M51" s="117" t="str">
        <f>IF(L51="","",'Hide - VulnerabilityTable'!E48)</f>
        <v/>
      </c>
      <c r="N51" s="117" t="str">
        <f>IF($L51="","",'Hide - VulnerabilityTable'!C48)</f>
        <v/>
      </c>
      <c r="O51" s="117" t="str">
        <f>IF($L51="","",'Hide - VulnerabilityTable'!D48)</f>
        <v/>
      </c>
      <c r="P51" s="109">
        <f>'Hide - VulnerabilityTable'!A48</f>
        <v>0</v>
      </c>
    </row>
    <row r="52" spans="12:16" x14ac:dyDescent="0.2">
      <c r="L52" s="117" t="str">
        <f>IF('Hide - VulnerabilityTable'!A49=0,"",'Hide - VulnerabilityTable'!B49)</f>
        <v/>
      </c>
      <c r="M52" s="117" t="str">
        <f>IF(L52="","",'Hide - VulnerabilityTable'!E49)</f>
        <v/>
      </c>
      <c r="N52" s="117" t="str">
        <f>IF($L52="","",'Hide - VulnerabilityTable'!C49)</f>
        <v/>
      </c>
      <c r="O52" s="117" t="str">
        <f>IF($L52="","",'Hide - VulnerabilityTable'!D49)</f>
        <v/>
      </c>
      <c r="P52" s="109">
        <f>'Hide - VulnerabilityTable'!A49</f>
        <v>0</v>
      </c>
    </row>
    <row r="53" spans="12:16" x14ac:dyDescent="0.2">
      <c r="L53" s="117" t="str">
        <f>IF('Hide - VulnerabilityTable'!A50=0,"",'Hide - VulnerabilityTable'!B50)</f>
        <v/>
      </c>
      <c r="M53" s="117" t="str">
        <f>IF(L53="","",'Hide - VulnerabilityTable'!E50)</f>
        <v/>
      </c>
      <c r="N53" s="117" t="str">
        <f>IF($L53="","",'Hide - VulnerabilityTable'!C50)</f>
        <v/>
      </c>
      <c r="O53" s="117" t="str">
        <f>IF($L53="","",'Hide - VulnerabilityTable'!D50)</f>
        <v/>
      </c>
      <c r="P53" s="109">
        <f>'Hide - VulnerabilityTable'!A50</f>
        <v>0</v>
      </c>
    </row>
    <row r="54" spans="12:16" x14ac:dyDescent="0.2">
      <c r="L54" s="117" t="str">
        <f>IF('Hide - VulnerabilityTable'!A51=0,"",'Hide - VulnerabilityTable'!B51)</f>
        <v/>
      </c>
      <c r="M54" s="117" t="str">
        <f>IF(L54="","",'Hide - VulnerabilityTable'!E51)</f>
        <v/>
      </c>
      <c r="N54" s="117" t="str">
        <f>IF($L54="","",'Hide - VulnerabilityTable'!C51)</f>
        <v/>
      </c>
      <c r="O54" s="117" t="str">
        <f>IF($L54="","",'Hide - VulnerabilityTable'!D51)</f>
        <v/>
      </c>
      <c r="P54" s="109">
        <f>'Hide - VulnerabilityTable'!A51</f>
        <v>0</v>
      </c>
    </row>
    <row r="55" spans="12:16" x14ac:dyDescent="0.2">
      <c r="L55" s="117" t="str">
        <f>IF('Hide - VulnerabilityTable'!A52=0,"",'Hide - VulnerabilityTable'!B52)</f>
        <v/>
      </c>
      <c r="M55" s="117" t="str">
        <f>IF(L55="","",'Hide - VulnerabilityTable'!E52)</f>
        <v/>
      </c>
      <c r="N55" s="117" t="str">
        <f>IF($L55="","",'Hide - VulnerabilityTable'!C52)</f>
        <v/>
      </c>
      <c r="O55" s="117" t="str">
        <f>IF($L55="","",'Hide - VulnerabilityTable'!D52)</f>
        <v/>
      </c>
      <c r="P55" s="109">
        <f>'Hide - VulnerabilityTable'!A52</f>
        <v>0</v>
      </c>
    </row>
    <row r="56" spans="12:16" x14ac:dyDescent="0.2">
      <c r="L56" s="117" t="str">
        <f>IF('Hide - VulnerabilityTable'!A53=0,"",'Hide - VulnerabilityTable'!B53)</f>
        <v/>
      </c>
      <c r="M56" s="117" t="str">
        <f>IF(L56="","",'Hide - VulnerabilityTable'!E53)</f>
        <v/>
      </c>
      <c r="N56" s="117" t="str">
        <f>IF($L56="","",'Hide - VulnerabilityTable'!C53)</f>
        <v/>
      </c>
      <c r="O56" s="117" t="str">
        <f>IF($L56="","",'Hide - VulnerabilityTable'!D53)</f>
        <v/>
      </c>
      <c r="P56" s="109">
        <f>'Hide - VulnerabilityTable'!A53</f>
        <v>0</v>
      </c>
    </row>
    <row r="57" spans="12:16" x14ac:dyDescent="0.2">
      <c r="L57" s="117" t="str">
        <f>IF('Hide - VulnerabilityTable'!A54=0,"",'Hide - VulnerabilityTable'!B54)</f>
        <v/>
      </c>
      <c r="M57" s="117" t="str">
        <f>IF(L57="","",'Hide - VulnerabilityTable'!E54)</f>
        <v/>
      </c>
      <c r="N57" s="117" t="str">
        <f>IF($L57="","",'Hide - VulnerabilityTable'!C54)</f>
        <v/>
      </c>
      <c r="O57" s="117" t="str">
        <f>IF($L57="","",'Hide - VulnerabilityTable'!D54)</f>
        <v/>
      </c>
      <c r="P57" s="109">
        <f>'Hide - VulnerabilityTable'!A54</f>
        <v>0</v>
      </c>
    </row>
    <row r="58" spans="12:16" x14ac:dyDescent="0.2">
      <c r="L58" s="117" t="str">
        <f>IF('Hide - VulnerabilityTable'!A55=0,"",'Hide - VulnerabilityTable'!B55)</f>
        <v/>
      </c>
      <c r="M58" s="117" t="str">
        <f>IF(L58="","",'Hide - VulnerabilityTable'!E55)</f>
        <v/>
      </c>
      <c r="N58" s="117" t="str">
        <f>IF($L58="","",'Hide - VulnerabilityTable'!C55)</f>
        <v/>
      </c>
      <c r="O58" s="117" t="str">
        <f>IF($L58="","",'Hide - VulnerabilityTable'!D55)</f>
        <v/>
      </c>
      <c r="P58" s="109">
        <f>'Hide - VulnerabilityTable'!A55</f>
        <v>0</v>
      </c>
    </row>
    <row r="59" spans="12:16" x14ac:dyDescent="0.2">
      <c r="L59" s="117" t="str">
        <f>IF('Hide - VulnerabilityTable'!A56=0,"",'Hide - VulnerabilityTable'!B56)</f>
        <v/>
      </c>
      <c r="M59" s="117" t="str">
        <f>IF(L59="","",'Hide - VulnerabilityTable'!E56)</f>
        <v/>
      </c>
      <c r="N59" s="117" t="str">
        <f>IF($L59="","",'Hide - VulnerabilityTable'!C56)</f>
        <v/>
      </c>
      <c r="O59" s="117" t="str">
        <f>IF($L59="","",'Hide - VulnerabilityTable'!D56)</f>
        <v/>
      </c>
      <c r="P59" s="109">
        <f>'Hide - VulnerabilityTable'!A56</f>
        <v>0</v>
      </c>
    </row>
    <row r="60" spans="12:16" x14ac:dyDescent="0.2">
      <c r="L60" s="117" t="str">
        <f>IF('Hide - VulnerabilityTable'!A57=0,"",'Hide - VulnerabilityTable'!B57)</f>
        <v/>
      </c>
      <c r="M60" s="117" t="str">
        <f>IF(L60="","",'Hide - VulnerabilityTable'!E57)</f>
        <v/>
      </c>
      <c r="N60" s="117" t="str">
        <f>IF($L60="","",'Hide - VulnerabilityTable'!C57)</f>
        <v/>
      </c>
      <c r="O60" s="117" t="str">
        <f>IF($L60="","",'Hide - VulnerabilityTable'!D57)</f>
        <v/>
      </c>
      <c r="P60" s="109">
        <f>'Hide - VulnerabilityTable'!A57</f>
        <v>0</v>
      </c>
    </row>
    <row r="61" spans="12:16" x14ac:dyDescent="0.2">
      <c r="L61" s="117" t="str">
        <f>IF('Hide - VulnerabilityTable'!A58=0,"",'Hide - VulnerabilityTable'!B58)</f>
        <v/>
      </c>
      <c r="M61" s="117" t="str">
        <f>IF(L61="","",'Hide - VulnerabilityTable'!E58)</f>
        <v/>
      </c>
      <c r="N61" s="117" t="str">
        <f>IF($L61="","",'Hide - VulnerabilityTable'!C58)</f>
        <v/>
      </c>
      <c r="O61" s="117" t="str">
        <f>IF($L61="","",'Hide - VulnerabilityTable'!D58)</f>
        <v/>
      </c>
      <c r="P61" s="109">
        <f>'Hide - VulnerabilityTable'!A58</f>
        <v>0</v>
      </c>
    </row>
    <row r="62" spans="12:16" x14ac:dyDescent="0.2">
      <c r="L62" s="117" t="str">
        <f>IF('Hide - VulnerabilityTable'!A59=0,"",'Hide - VulnerabilityTable'!B59)</f>
        <v/>
      </c>
      <c r="M62" s="117" t="str">
        <f>IF(L62="","",'Hide - VulnerabilityTable'!E59)</f>
        <v/>
      </c>
      <c r="N62" s="117" t="str">
        <f>IF($L62="","",'Hide - VulnerabilityTable'!C59)</f>
        <v/>
      </c>
      <c r="O62" s="117" t="str">
        <f>IF($L62="","",'Hide - VulnerabilityTable'!D59)</f>
        <v/>
      </c>
      <c r="P62" s="109">
        <f>'Hide - VulnerabilityTable'!A59</f>
        <v>0</v>
      </c>
    </row>
    <row r="63" spans="12:16" x14ac:dyDescent="0.2">
      <c r="L63" s="117" t="str">
        <f>IF('Hide - VulnerabilityTable'!A60=0,"",'Hide - VulnerabilityTable'!B60)</f>
        <v/>
      </c>
      <c r="M63" s="117" t="str">
        <f>IF(L63="","",'Hide - VulnerabilityTable'!E60)</f>
        <v/>
      </c>
      <c r="N63" s="117" t="str">
        <f>IF($L63="","",'Hide - VulnerabilityTable'!C60)</f>
        <v/>
      </c>
      <c r="O63" s="117" t="str">
        <f>IF($L63="","",'Hide - VulnerabilityTable'!D60)</f>
        <v/>
      </c>
      <c r="P63" s="109">
        <f>'Hide - VulnerabilityTable'!A60</f>
        <v>0</v>
      </c>
    </row>
    <row r="64" spans="12:16" x14ac:dyDescent="0.2">
      <c r="L64" s="117" t="str">
        <f>IF('Hide - VulnerabilityTable'!A61=0,"",'Hide - VulnerabilityTable'!B61)</f>
        <v/>
      </c>
      <c r="M64" s="117" t="str">
        <f>IF(L64="","",'Hide - VulnerabilityTable'!E61)</f>
        <v/>
      </c>
      <c r="N64" s="117" t="str">
        <f>IF($L64="","",'Hide - VulnerabilityTable'!C61)</f>
        <v/>
      </c>
      <c r="O64" s="117" t="str">
        <f>IF($L64="","",'Hide - VulnerabilityTable'!D61)</f>
        <v/>
      </c>
      <c r="P64" s="109">
        <f>'Hide - VulnerabilityTable'!A61</f>
        <v>0</v>
      </c>
    </row>
    <row r="65" spans="12:16" x14ac:dyDescent="0.2">
      <c r="L65" s="117" t="str">
        <f>IF('Hide - VulnerabilityTable'!A62=0,"",'Hide - VulnerabilityTable'!B62)</f>
        <v/>
      </c>
      <c r="M65" s="117" t="str">
        <f>IF(L65="","",'Hide - VulnerabilityTable'!E62)</f>
        <v/>
      </c>
      <c r="N65" s="117" t="str">
        <f>IF($L65="","",'Hide - VulnerabilityTable'!C62)</f>
        <v/>
      </c>
      <c r="O65" s="117" t="str">
        <f>IF($L65="","",'Hide - VulnerabilityTable'!D62)</f>
        <v/>
      </c>
      <c r="P65" s="109">
        <f>'Hide - VulnerabilityTable'!A62</f>
        <v>0</v>
      </c>
    </row>
    <row r="66" spans="12:16" x14ac:dyDescent="0.2">
      <c r="L66" s="117" t="str">
        <f>IF('Hide - VulnerabilityTable'!A63=0,"",'Hide - VulnerabilityTable'!B63)</f>
        <v/>
      </c>
      <c r="M66" s="117" t="str">
        <f>IF(L66="","",'Hide - VulnerabilityTable'!E63)</f>
        <v/>
      </c>
      <c r="N66" s="117" t="str">
        <f>IF($L66="","",'Hide - VulnerabilityTable'!C63)</f>
        <v/>
      </c>
      <c r="O66" s="117" t="str">
        <f>IF($L66="","",'Hide - VulnerabilityTable'!D63)</f>
        <v/>
      </c>
      <c r="P66" s="109">
        <f>'Hide - VulnerabilityTable'!A63</f>
        <v>0</v>
      </c>
    </row>
    <row r="67" spans="12:16" x14ac:dyDescent="0.2">
      <c r="L67" s="117" t="str">
        <f>IF('Hide - VulnerabilityTable'!A64=0,"",'Hide - VulnerabilityTable'!B64)</f>
        <v/>
      </c>
      <c r="M67" s="117" t="str">
        <f>IF(L67="","",'Hide - VulnerabilityTable'!E64)</f>
        <v/>
      </c>
      <c r="N67" s="117" t="str">
        <f>IF($L67="","",'Hide - VulnerabilityTable'!C64)</f>
        <v/>
      </c>
      <c r="O67" s="117" t="str">
        <f>IF($L67="","",'Hide - VulnerabilityTable'!D64)</f>
        <v/>
      </c>
      <c r="P67" s="109">
        <f>'Hide - VulnerabilityTable'!A64</f>
        <v>0</v>
      </c>
    </row>
    <row r="68" spans="12:16" x14ac:dyDescent="0.2">
      <c r="L68" s="117" t="str">
        <f>IF('Hide - VulnerabilityTable'!A65=0,"",'Hide - VulnerabilityTable'!B65)</f>
        <v/>
      </c>
      <c r="M68" s="117" t="str">
        <f>IF(L68="","",'Hide - VulnerabilityTable'!E65)</f>
        <v/>
      </c>
      <c r="N68" s="117" t="str">
        <f>IF($L68="","",'Hide - VulnerabilityTable'!C65)</f>
        <v/>
      </c>
      <c r="O68" s="117" t="str">
        <f>IF($L68="","",'Hide - VulnerabilityTable'!D65)</f>
        <v/>
      </c>
      <c r="P68" s="109">
        <f>'Hide - VulnerabilityTable'!A65</f>
        <v>0</v>
      </c>
    </row>
    <row r="69" spans="12:16" x14ac:dyDescent="0.2">
      <c r="L69" s="117" t="str">
        <f>IF('Hide - VulnerabilityTable'!A66=0,"",'Hide - VulnerabilityTable'!B66)</f>
        <v/>
      </c>
      <c r="M69" s="117" t="str">
        <f>IF(L69="","",'Hide - VulnerabilityTable'!E66)</f>
        <v/>
      </c>
      <c r="N69" s="117" t="str">
        <f>IF($L69="","",'Hide - VulnerabilityTable'!C66)</f>
        <v/>
      </c>
      <c r="O69" s="117" t="str">
        <f>IF($L69="","",'Hide - VulnerabilityTable'!D66)</f>
        <v/>
      </c>
      <c r="P69" s="109">
        <f>'Hide - VulnerabilityTable'!A66</f>
        <v>0</v>
      </c>
    </row>
    <row r="70" spans="12:16" x14ac:dyDescent="0.2">
      <c r="L70" s="117" t="str">
        <f>IF('Hide - VulnerabilityTable'!A67=0,"",'Hide - VulnerabilityTable'!B67)</f>
        <v/>
      </c>
      <c r="M70" s="117" t="str">
        <f>IF(L70="","",'Hide - VulnerabilityTable'!E67)</f>
        <v/>
      </c>
      <c r="N70" s="117" t="str">
        <f>IF($L70="","",'Hide - VulnerabilityTable'!C67)</f>
        <v/>
      </c>
      <c r="O70" s="117" t="str">
        <f>IF($L70="","",'Hide - VulnerabilityTable'!D67)</f>
        <v/>
      </c>
      <c r="P70" s="109">
        <f>'Hide - VulnerabilityTable'!A67</f>
        <v>0</v>
      </c>
    </row>
    <row r="71" spans="12:16" x14ac:dyDescent="0.2">
      <c r="L71" s="117" t="str">
        <f>IF('Hide - VulnerabilityTable'!A68=0,"",'Hide - VulnerabilityTable'!B68)</f>
        <v/>
      </c>
      <c r="M71" s="117" t="str">
        <f>IF(L71="","",'Hide - VulnerabilityTable'!E68)</f>
        <v/>
      </c>
      <c r="N71" s="117" t="str">
        <f>IF($L71="","",'Hide - VulnerabilityTable'!C68)</f>
        <v/>
      </c>
      <c r="O71" s="117" t="str">
        <f>IF($L71="","",'Hide - VulnerabilityTable'!D68)</f>
        <v/>
      </c>
      <c r="P71" s="109">
        <f>'Hide - VulnerabilityTable'!A68</f>
        <v>0</v>
      </c>
    </row>
    <row r="72" spans="12:16" x14ac:dyDescent="0.2">
      <c r="L72" s="117" t="str">
        <f>IF('Hide - VulnerabilityTable'!A69=0,"",'Hide - VulnerabilityTable'!B69)</f>
        <v/>
      </c>
      <c r="M72" s="117" t="str">
        <f>IF(L72="","",'Hide - VulnerabilityTable'!E69)</f>
        <v/>
      </c>
      <c r="N72" s="117" t="str">
        <f>IF($L72="","",'Hide - VulnerabilityTable'!C69)</f>
        <v/>
      </c>
      <c r="O72" s="117" t="str">
        <f>IF($L72="","",'Hide - VulnerabilityTable'!D69)</f>
        <v/>
      </c>
      <c r="P72" s="109">
        <f>'Hide - VulnerabilityTable'!A69</f>
        <v>0</v>
      </c>
    </row>
    <row r="73" spans="12:16" x14ac:dyDescent="0.2">
      <c r="L73" s="117" t="str">
        <f>IF('Hide - VulnerabilityTable'!A70=0,"",'Hide - VulnerabilityTable'!B70)</f>
        <v/>
      </c>
      <c r="M73" s="117" t="str">
        <f>IF(L73="","",'Hide - VulnerabilityTable'!E70)</f>
        <v/>
      </c>
      <c r="N73" s="117" t="str">
        <f>IF($L73="","",'Hide - VulnerabilityTable'!C70)</f>
        <v/>
      </c>
      <c r="O73" s="117" t="str">
        <f>IF($L73="","",'Hide - VulnerabilityTable'!D70)</f>
        <v/>
      </c>
      <c r="P73" s="109">
        <f>'Hide - VulnerabilityTable'!A70</f>
        <v>0</v>
      </c>
    </row>
    <row r="74" spans="12:16" x14ac:dyDescent="0.2">
      <c r="L74" s="117" t="str">
        <f>IF('Hide - VulnerabilityTable'!A71=0,"",'Hide - VulnerabilityTable'!B71)</f>
        <v/>
      </c>
      <c r="M74" s="117" t="str">
        <f>IF(L74="","",'Hide - VulnerabilityTable'!E71)</f>
        <v/>
      </c>
      <c r="N74" s="117" t="str">
        <f>IF($L74="","",'Hide - VulnerabilityTable'!C71)</f>
        <v/>
      </c>
      <c r="O74" s="117" t="str">
        <f>IF($L74="","",'Hide - VulnerabilityTable'!D71)</f>
        <v/>
      </c>
      <c r="P74" s="109">
        <f>'Hide - VulnerabilityTable'!A71</f>
        <v>0</v>
      </c>
    </row>
    <row r="75" spans="12:16" x14ac:dyDescent="0.2">
      <c r="L75" s="117" t="str">
        <f>IF('Hide - VulnerabilityTable'!A72=0,"",'Hide - VulnerabilityTable'!B72)</f>
        <v/>
      </c>
      <c r="M75" s="117" t="str">
        <f>IF(L75="","",'Hide - VulnerabilityTable'!E72)</f>
        <v/>
      </c>
      <c r="N75" s="117" t="str">
        <f>IF($L75="","",'Hide - VulnerabilityTable'!C72)</f>
        <v/>
      </c>
      <c r="O75" s="117" t="str">
        <f>IF($L75="","",'Hide - VulnerabilityTable'!D72)</f>
        <v/>
      </c>
      <c r="P75" s="109">
        <f>'Hide - VulnerabilityTable'!A72</f>
        <v>0</v>
      </c>
    </row>
    <row r="76" spans="12:16" x14ac:dyDescent="0.2">
      <c r="L76" s="117" t="str">
        <f>IF('Hide - VulnerabilityTable'!A73=0,"",'Hide - VulnerabilityTable'!B73)</f>
        <v/>
      </c>
      <c r="M76" s="117" t="str">
        <f>IF(L76="","",'Hide - VulnerabilityTable'!E73)</f>
        <v/>
      </c>
      <c r="N76" s="117" t="str">
        <f>IF($L76="","",'Hide - VulnerabilityTable'!C73)</f>
        <v/>
      </c>
      <c r="O76" s="117" t="str">
        <f>IF($L76="","",'Hide - VulnerabilityTable'!D73)</f>
        <v/>
      </c>
      <c r="P76" s="109">
        <f>'Hide - VulnerabilityTable'!A73</f>
        <v>0</v>
      </c>
    </row>
    <row r="77" spans="12:16" x14ac:dyDescent="0.2">
      <c r="L77" s="117" t="str">
        <f>IF('Hide - VulnerabilityTable'!A74=0,"",'Hide - VulnerabilityTable'!B74)</f>
        <v/>
      </c>
      <c r="M77" s="117" t="str">
        <f>IF(L77="","",'Hide - VulnerabilityTable'!E74)</f>
        <v/>
      </c>
      <c r="N77" s="117" t="str">
        <f>IF($L77="","",'Hide - VulnerabilityTable'!C74)</f>
        <v/>
      </c>
      <c r="O77" s="117" t="str">
        <f>IF($L77="","",'Hide - VulnerabilityTable'!D74)</f>
        <v/>
      </c>
      <c r="P77" s="109">
        <f>'Hide - VulnerabilityTable'!A74</f>
        <v>0</v>
      </c>
    </row>
    <row r="78" spans="12:16" x14ac:dyDescent="0.2">
      <c r="L78" s="117" t="str">
        <f>IF('Hide - VulnerabilityTable'!A75=0,"",'Hide - VulnerabilityTable'!B75)</f>
        <v/>
      </c>
      <c r="M78" s="117" t="str">
        <f>IF(L78="","",'Hide - VulnerabilityTable'!E75)</f>
        <v/>
      </c>
      <c r="N78" s="117" t="str">
        <f>IF($L78="","",'Hide - VulnerabilityTable'!C75)</f>
        <v/>
      </c>
      <c r="O78" s="117" t="str">
        <f>IF($L78="","",'Hide - VulnerabilityTable'!D75)</f>
        <v/>
      </c>
      <c r="P78" s="109">
        <f>'Hide - VulnerabilityTable'!A75</f>
        <v>0</v>
      </c>
    </row>
    <row r="79" spans="12:16" x14ac:dyDescent="0.2">
      <c r="L79" s="117" t="str">
        <f>IF('Hide - VulnerabilityTable'!A76=0,"",'Hide - VulnerabilityTable'!B76)</f>
        <v/>
      </c>
      <c r="M79" s="117" t="str">
        <f>IF(L79="","",'Hide - VulnerabilityTable'!E76)</f>
        <v/>
      </c>
      <c r="N79" s="117" t="str">
        <f>IF($L79="","",'Hide - VulnerabilityTable'!C76)</f>
        <v/>
      </c>
      <c r="O79" s="117" t="str">
        <f>IF($L79="","",'Hide - VulnerabilityTable'!D76)</f>
        <v/>
      </c>
      <c r="P79" s="109">
        <f>'Hide - VulnerabilityTable'!A76</f>
        <v>0</v>
      </c>
    </row>
    <row r="80" spans="12:16" x14ac:dyDescent="0.2">
      <c r="L80" s="117" t="str">
        <f>IF('Hide - VulnerabilityTable'!A77=0,"",'Hide - VulnerabilityTable'!B77)</f>
        <v/>
      </c>
      <c r="M80" s="117" t="str">
        <f>IF(L80="","",'Hide - VulnerabilityTable'!E77)</f>
        <v/>
      </c>
      <c r="N80" s="117" t="str">
        <f>IF($L80="","",'Hide - VulnerabilityTable'!C77)</f>
        <v/>
      </c>
      <c r="O80" s="117" t="str">
        <f>IF($L80="","",'Hide - VulnerabilityTable'!D77)</f>
        <v/>
      </c>
      <c r="P80" s="109">
        <f>'Hide - VulnerabilityTable'!A77</f>
        <v>0</v>
      </c>
    </row>
    <row r="81" spans="12:16" x14ac:dyDescent="0.2">
      <c r="L81" s="117" t="str">
        <f>IF('Hide - VulnerabilityTable'!A78=0,"",'Hide - VulnerabilityTable'!B78)</f>
        <v/>
      </c>
      <c r="M81" s="117" t="str">
        <f>IF(L81="","",'Hide - VulnerabilityTable'!E78)</f>
        <v/>
      </c>
      <c r="N81" s="117" t="str">
        <f>IF($L81="","",'Hide - VulnerabilityTable'!C78)</f>
        <v/>
      </c>
      <c r="O81" s="117" t="str">
        <f>IF($L81="","",'Hide - VulnerabilityTable'!D78)</f>
        <v/>
      </c>
      <c r="P81" s="109">
        <f>'Hide - VulnerabilityTable'!A78</f>
        <v>0</v>
      </c>
    </row>
    <row r="82" spans="12:16" x14ac:dyDescent="0.2">
      <c r="L82" s="117" t="str">
        <f>IF('Hide - VulnerabilityTable'!A79=0,"",'Hide - VulnerabilityTable'!B79)</f>
        <v/>
      </c>
      <c r="M82" s="117" t="str">
        <f>IF(L82="","",'Hide - VulnerabilityTable'!E79)</f>
        <v/>
      </c>
      <c r="N82" s="117" t="str">
        <f>IF($L82="","",'Hide - VulnerabilityTable'!C79)</f>
        <v/>
      </c>
      <c r="O82" s="117" t="str">
        <f>IF($L82="","",'Hide - VulnerabilityTable'!D79)</f>
        <v/>
      </c>
      <c r="P82" s="109">
        <f>'Hide - VulnerabilityTable'!A79</f>
        <v>0</v>
      </c>
    </row>
    <row r="83" spans="12:16" x14ac:dyDescent="0.2">
      <c r="L83" s="117" t="str">
        <f>IF('Hide - VulnerabilityTable'!A80=0,"",'Hide - VulnerabilityTable'!B80)</f>
        <v/>
      </c>
      <c r="M83" s="117" t="str">
        <f>IF(L83="","",'Hide - VulnerabilityTable'!E80)</f>
        <v/>
      </c>
      <c r="N83" s="117" t="str">
        <f>IF($L83="","",'Hide - VulnerabilityTable'!C80)</f>
        <v/>
      </c>
      <c r="O83" s="117" t="str">
        <f>IF($L83="","",'Hide - VulnerabilityTable'!D80)</f>
        <v/>
      </c>
      <c r="P83" s="109">
        <f>'Hide - VulnerabilityTable'!A80</f>
        <v>0</v>
      </c>
    </row>
    <row r="84" spans="12:16" x14ac:dyDescent="0.2">
      <c r="L84" s="117" t="str">
        <f>IF('Hide - VulnerabilityTable'!A81=0,"",'Hide - VulnerabilityTable'!B81)</f>
        <v/>
      </c>
      <c r="M84" s="117" t="str">
        <f>IF(L84="","",'Hide - VulnerabilityTable'!E81)</f>
        <v/>
      </c>
      <c r="N84" s="117" t="str">
        <f>IF($L84="","",'Hide - VulnerabilityTable'!C81)</f>
        <v/>
      </c>
      <c r="O84" s="117" t="str">
        <f>IF($L84="","",'Hide - VulnerabilityTable'!D81)</f>
        <v/>
      </c>
      <c r="P84" s="109">
        <f>'Hide - VulnerabilityTable'!A81</f>
        <v>0</v>
      </c>
    </row>
    <row r="85" spans="12:16" x14ac:dyDescent="0.2">
      <c r="L85" s="117" t="str">
        <f>IF('Hide - VulnerabilityTable'!A82=0,"",'Hide - VulnerabilityTable'!B82)</f>
        <v/>
      </c>
      <c r="M85" s="117" t="str">
        <f>IF(L85="","",'Hide - VulnerabilityTable'!E82)</f>
        <v/>
      </c>
      <c r="N85" s="117" t="str">
        <f>IF($L85="","",'Hide - VulnerabilityTable'!C82)</f>
        <v/>
      </c>
      <c r="O85" s="117" t="str">
        <f>IF($L85="","",'Hide - VulnerabilityTable'!D82)</f>
        <v/>
      </c>
      <c r="P85" s="109">
        <f>'Hide - VulnerabilityTable'!A82</f>
        <v>0</v>
      </c>
    </row>
    <row r="86" spans="12:16" x14ac:dyDescent="0.2">
      <c r="L86" s="117" t="str">
        <f>IF('Hide - VulnerabilityTable'!A83=0,"",'Hide - VulnerabilityTable'!B83)</f>
        <v/>
      </c>
      <c r="M86" s="117" t="str">
        <f>IF(L86="","",'Hide - VulnerabilityTable'!E83)</f>
        <v/>
      </c>
      <c r="N86" s="117" t="str">
        <f>IF($L86="","",'Hide - VulnerabilityTable'!C83)</f>
        <v/>
      </c>
      <c r="O86" s="117" t="str">
        <f>IF($L86="","",'Hide - VulnerabilityTable'!D83)</f>
        <v/>
      </c>
      <c r="P86" s="109">
        <f>'Hide - VulnerabilityTable'!A83</f>
        <v>0</v>
      </c>
    </row>
    <row r="87" spans="12:16" x14ac:dyDescent="0.2">
      <c r="L87" s="117" t="str">
        <f>IF('Hide - VulnerabilityTable'!A84=0,"",'Hide - VulnerabilityTable'!B84)</f>
        <v/>
      </c>
      <c r="M87" s="117" t="str">
        <f>IF(L87="","",'Hide - VulnerabilityTable'!E84)</f>
        <v/>
      </c>
      <c r="N87" s="117" t="str">
        <f>IF($L87="","",'Hide - VulnerabilityTable'!C84)</f>
        <v/>
      </c>
      <c r="O87" s="117" t="str">
        <f>IF($L87="","",'Hide - VulnerabilityTable'!D84)</f>
        <v/>
      </c>
      <c r="P87" s="109">
        <f>'Hide - VulnerabilityTable'!A84</f>
        <v>0</v>
      </c>
    </row>
    <row r="88" spans="12:16" x14ac:dyDescent="0.2">
      <c r="L88" s="117" t="str">
        <f>IF('Hide - VulnerabilityTable'!A85=0,"",'Hide - VulnerabilityTable'!B85)</f>
        <v/>
      </c>
      <c r="M88" s="117" t="str">
        <f>IF(L88="","",'Hide - VulnerabilityTable'!E85)</f>
        <v/>
      </c>
      <c r="N88" s="117" t="str">
        <f>IF($L88="","",'Hide - VulnerabilityTable'!C85)</f>
        <v/>
      </c>
      <c r="O88" s="117" t="str">
        <f>IF($L88="","",'Hide - VulnerabilityTable'!D85)</f>
        <v/>
      </c>
      <c r="P88" s="109">
        <f>'Hide - VulnerabilityTable'!A85</f>
        <v>0</v>
      </c>
    </row>
    <row r="89" spans="12:16" x14ac:dyDescent="0.2">
      <c r="L89" s="117" t="str">
        <f>IF('Hide - VulnerabilityTable'!A86=0,"",'Hide - VulnerabilityTable'!B86)</f>
        <v/>
      </c>
      <c r="M89" s="117" t="str">
        <f>IF(L89="","",'Hide - VulnerabilityTable'!E86)</f>
        <v/>
      </c>
      <c r="N89" s="117" t="str">
        <f>IF($L89="","",'Hide - VulnerabilityTable'!C86)</f>
        <v/>
      </c>
      <c r="O89" s="117" t="str">
        <f>IF($L89="","",'Hide - VulnerabilityTable'!D86)</f>
        <v/>
      </c>
      <c r="P89" s="109">
        <f>'Hide - VulnerabilityTable'!A86</f>
        <v>0</v>
      </c>
    </row>
    <row r="90" spans="12:16" x14ac:dyDescent="0.2">
      <c r="L90" s="117" t="str">
        <f>IF('Hide - VulnerabilityTable'!A87=0,"",'Hide - VulnerabilityTable'!B87)</f>
        <v/>
      </c>
      <c r="M90" s="117" t="str">
        <f>IF(L90="","",'Hide - VulnerabilityTable'!E87)</f>
        <v/>
      </c>
      <c r="N90" s="117" t="str">
        <f>IF($L90="","",'Hide - VulnerabilityTable'!C87)</f>
        <v/>
      </c>
      <c r="O90" s="117" t="str">
        <f>IF($L90="","",'Hide - VulnerabilityTable'!D87)</f>
        <v/>
      </c>
      <c r="P90" s="109">
        <f>'Hide - VulnerabilityTable'!A87</f>
        <v>0</v>
      </c>
    </row>
    <row r="91" spans="12:16" x14ac:dyDescent="0.2">
      <c r="L91" s="117" t="str">
        <f>IF('Hide - VulnerabilityTable'!A88=0,"",'Hide - VulnerabilityTable'!B88)</f>
        <v/>
      </c>
      <c r="M91" s="117" t="str">
        <f>IF(L91="","",'Hide - VulnerabilityTable'!E88)</f>
        <v/>
      </c>
      <c r="N91" s="117" t="str">
        <f>IF($L91="","",'Hide - VulnerabilityTable'!C88)</f>
        <v/>
      </c>
      <c r="O91" s="117" t="str">
        <f>IF($L91="","",'Hide - VulnerabilityTable'!D88)</f>
        <v/>
      </c>
      <c r="P91" s="109">
        <f>'Hide - VulnerabilityTable'!A88</f>
        <v>0</v>
      </c>
    </row>
    <row r="92" spans="12:16" x14ac:dyDescent="0.2">
      <c r="L92" s="117" t="str">
        <f>IF('Hide - VulnerabilityTable'!A89=0,"",'Hide - VulnerabilityTable'!B89)</f>
        <v/>
      </c>
      <c r="M92" s="117" t="str">
        <f>IF(L92="","",'Hide - VulnerabilityTable'!E89)</f>
        <v/>
      </c>
      <c r="N92" s="117" t="str">
        <f>IF($L92="","",'Hide - VulnerabilityTable'!C89)</f>
        <v/>
      </c>
      <c r="O92" s="117" t="str">
        <f>IF($L92="","",'Hide - VulnerabilityTable'!D89)</f>
        <v/>
      </c>
      <c r="P92" s="109">
        <f>'Hide - VulnerabilityTable'!A89</f>
        <v>0</v>
      </c>
    </row>
    <row r="93" spans="12:16" x14ac:dyDescent="0.2">
      <c r="L93" s="117" t="str">
        <f>IF('Hide - VulnerabilityTable'!A90=0,"",'Hide - VulnerabilityTable'!B90)</f>
        <v/>
      </c>
      <c r="M93" s="117" t="str">
        <f>IF(L93="","",'Hide - VulnerabilityTable'!E90)</f>
        <v/>
      </c>
      <c r="N93" s="117" t="str">
        <f>IF($L93="","",'Hide - VulnerabilityTable'!C90)</f>
        <v/>
      </c>
      <c r="O93" s="117" t="str">
        <f>IF($L93="","",'Hide - VulnerabilityTable'!D90)</f>
        <v/>
      </c>
      <c r="P93" s="109">
        <f>'Hide - VulnerabilityTable'!A90</f>
        <v>0</v>
      </c>
    </row>
    <row r="94" spans="12:16" x14ac:dyDescent="0.2">
      <c r="L94" s="117" t="str">
        <f>IF('Hide - VulnerabilityTable'!A91=0,"",'Hide - VulnerabilityTable'!B91)</f>
        <v/>
      </c>
      <c r="M94" s="117" t="str">
        <f>IF(L94="","",'Hide - VulnerabilityTable'!E91)</f>
        <v/>
      </c>
      <c r="N94" s="117" t="str">
        <f>IF($L94="","",'Hide - VulnerabilityTable'!C91)</f>
        <v/>
      </c>
      <c r="O94" s="117" t="str">
        <f>IF($L94="","",'Hide - VulnerabilityTable'!D91)</f>
        <v/>
      </c>
      <c r="P94" s="109">
        <f>'Hide - VulnerabilityTable'!A91</f>
        <v>0</v>
      </c>
    </row>
    <row r="95" spans="12:16" x14ac:dyDescent="0.2">
      <c r="L95" s="117" t="str">
        <f>IF('Hide - VulnerabilityTable'!A92=0,"",'Hide - VulnerabilityTable'!B92)</f>
        <v/>
      </c>
      <c r="M95" s="117" t="str">
        <f>IF(L95="","",'Hide - VulnerabilityTable'!E92)</f>
        <v/>
      </c>
      <c r="N95" s="117" t="str">
        <f>IF($L95="","",'Hide - VulnerabilityTable'!C92)</f>
        <v/>
      </c>
      <c r="O95" s="117" t="str">
        <f>IF($L95="","",'Hide - VulnerabilityTable'!D92)</f>
        <v/>
      </c>
      <c r="P95" s="109">
        <f>'Hide - VulnerabilityTable'!A92</f>
        <v>0</v>
      </c>
    </row>
    <row r="96" spans="12:16" x14ac:dyDescent="0.2">
      <c r="L96" s="117" t="str">
        <f>IF('Hide - VulnerabilityTable'!A93=0,"",'Hide - VulnerabilityTable'!B93)</f>
        <v/>
      </c>
      <c r="M96" s="117" t="str">
        <f>IF(L96="","",'Hide - VulnerabilityTable'!E93)</f>
        <v/>
      </c>
      <c r="N96" s="117" t="str">
        <f>IF($L96="","",'Hide - VulnerabilityTable'!C93)</f>
        <v/>
      </c>
      <c r="O96" s="117" t="str">
        <f>IF($L96="","",'Hide - VulnerabilityTable'!D93)</f>
        <v/>
      </c>
      <c r="P96" s="109">
        <f>'Hide - VulnerabilityTable'!A93</f>
        <v>0</v>
      </c>
    </row>
    <row r="97" spans="12:16" x14ac:dyDescent="0.2">
      <c r="L97" s="117" t="str">
        <f>IF('Hide - VulnerabilityTable'!A94=0,"",'Hide - VulnerabilityTable'!B94)</f>
        <v/>
      </c>
      <c r="M97" s="117" t="str">
        <f>IF(L97="","",'Hide - VulnerabilityTable'!E94)</f>
        <v/>
      </c>
      <c r="N97" s="117" t="str">
        <f>IF($L97="","",'Hide - VulnerabilityTable'!C94)</f>
        <v/>
      </c>
      <c r="O97" s="117" t="str">
        <f>IF($L97="","",'Hide - VulnerabilityTable'!D94)</f>
        <v/>
      </c>
      <c r="P97" s="109">
        <f>'Hide - VulnerabilityTable'!A94</f>
        <v>0</v>
      </c>
    </row>
    <row r="98" spans="12:16" x14ac:dyDescent="0.2">
      <c r="L98" s="117" t="str">
        <f>IF('Hide - VulnerabilityTable'!A95=0,"",'Hide - VulnerabilityTable'!B95)</f>
        <v/>
      </c>
      <c r="M98" s="117" t="str">
        <f>IF(L98="","",'Hide - VulnerabilityTable'!E95)</f>
        <v/>
      </c>
      <c r="N98" s="117" t="str">
        <f>IF($L98="","",'Hide - VulnerabilityTable'!C95)</f>
        <v/>
      </c>
      <c r="O98" s="117" t="str">
        <f>IF($L98="","",'Hide - VulnerabilityTable'!D95)</f>
        <v/>
      </c>
      <c r="P98" s="109">
        <f>'Hide - VulnerabilityTable'!A95</f>
        <v>0</v>
      </c>
    </row>
    <row r="99" spans="12:16" x14ac:dyDescent="0.2">
      <c r="L99" s="117" t="str">
        <f>IF('Hide - VulnerabilityTable'!A96=0,"",'Hide - VulnerabilityTable'!B96)</f>
        <v/>
      </c>
      <c r="M99" s="117" t="str">
        <f>IF(L99="","",'Hide - VulnerabilityTable'!E96)</f>
        <v/>
      </c>
      <c r="N99" s="117" t="str">
        <f>IF($L99="","",'Hide - VulnerabilityTable'!C96)</f>
        <v/>
      </c>
      <c r="O99" s="117" t="str">
        <f>IF($L99="","",'Hide - VulnerabilityTable'!D96)</f>
        <v/>
      </c>
      <c r="P99" s="109">
        <f>'Hide - VulnerabilityTable'!A96</f>
        <v>0</v>
      </c>
    </row>
    <row r="100" spans="12:16" x14ac:dyDescent="0.2">
      <c r="L100" s="117" t="str">
        <f>IF('Hide - VulnerabilityTable'!A97=0,"",'Hide - VulnerabilityTable'!B97)</f>
        <v/>
      </c>
      <c r="M100" s="117" t="str">
        <f>IF(L100="","",'Hide - VulnerabilityTable'!E97)</f>
        <v/>
      </c>
      <c r="N100" s="117" t="str">
        <f>IF($L100="","",'Hide - VulnerabilityTable'!C97)</f>
        <v/>
      </c>
      <c r="O100" s="117" t="str">
        <f>IF($L100="","",'Hide - VulnerabilityTable'!D97)</f>
        <v/>
      </c>
      <c r="P100" s="109">
        <f>'Hide - VulnerabilityTable'!A97</f>
        <v>0</v>
      </c>
    </row>
    <row r="101" spans="12:16" x14ac:dyDescent="0.2">
      <c r="L101" s="117" t="str">
        <f>IF('Hide - VulnerabilityTable'!A98=0,"",'Hide - VulnerabilityTable'!B98)</f>
        <v/>
      </c>
      <c r="M101" s="117" t="str">
        <f>IF(L101="","",'Hide - VulnerabilityTable'!E98)</f>
        <v/>
      </c>
      <c r="N101" s="117" t="str">
        <f>IF($L101="","",'Hide - VulnerabilityTable'!C98)</f>
        <v/>
      </c>
      <c r="O101" s="117" t="str">
        <f>IF($L101="","",'Hide - VulnerabilityTable'!D98)</f>
        <v/>
      </c>
      <c r="P101" s="109">
        <f>'Hide - VulnerabilityTable'!A98</f>
        <v>0</v>
      </c>
    </row>
    <row r="102" spans="12:16" x14ac:dyDescent="0.2">
      <c r="L102" s="117" t="str">
        <f>IF('Hide - VulnerabilityTable'!A99=0,"",'Hide - VulnerabilityTable'!B99)</f>
        <v/>
      </c>
      <c r="M102" s="117" t="str">
        <f>IF(L102="","",'Hide - VulnerabilityTable'!E99)</f>
        <v/>
      </c>
      <c r="N102" s="117" t="str">
        <f>IF($L102="","",'Hide - VulnerabilityTable'!C99)</f>
        <v/>
      </c>
      <c r="O102" s="117" t="str">
        <f>IF($L102="","",'Hide - VulnerabilityTable'!D99)</f>
        <v/>
      </c>
      <c r="P102" s="109">
        <f>'Hide - VulnerabilityTable'!A99</f>
        <v>0</v>
      </c>
    </row>
    <row r="103" spans="12:16" x14ac:dyDescent="0.2">
      <c r="L103" s="117" t="str">
        <f>IF('Hide - VulnerabilityTable'!A100=0,"",'Hide - VulnerabilityTable'!B100)</f>
        <v/>
      </c>
      <c r="M103" s="117" t="str">
        <f>IF(L103="","",'Hide - VulnerabilityTable'!E100)</f>
        <v/>
      </c>
      <c r="N103" s="117" t="str">
        <f>IF($L103="","",'Hide - VulnerabilityTable'!C100)</f>
        <v/>
      </c>
      <c r="O103" s="117" t="str">
        <f>IF($L103="","",'Hide - VulnerabilityTable'!D100)</f>
        <v/>
      </c>
      <c r="P103" s="109">
        <f>'Hide - VulnerabilityTable'!A100</f>
        <v>0</v>
      </c>
    </row>
    <row r="104" spans="12:16" x14ac:dyDescent="0.2">
      <c r="L104" s="117" t="str">
        <f>IF('Hide - VulnerabilityTable'!A101=0,"",'Hide - VulnerabilityTable'!B101)</f>
        <v/>
      </c>
      <c r="M104" s="117" t="str">
        <f>IF(L104="","",'Hide - VulnerabilityTable'!E101)</f>
        <v/>
      </c>
      <c r="N104" s="117" t="str">
        <f>IF($L104="","",'Hide - VulnerabilityTable'!C101)</f>
        <v/>
      </c>
      <c r="O104" s="117" t="str">
        <f>IF($L104="","",'Hide - VulnerabilityTable'!D101)</f>
        <v/>
      </c>
      <c r="P104" s="109">
        <f>'Hide - VulnerabilityTable'!A101</f>
        <v>0</v>
      </c>
    </row>
    <row r="105" spans="12:16" x14ac:dyDescent="0.2">
      <c r="L105" s="117" t="str">
        <f>IF('Hide - VulnerabilityTable'!A102=0,"",'Hide - VulnerabilityTable'!B102)</f>
        <v/>
      </c>
      <c r="M105" s="117" t="str">
        <f>IF(L105="","",'Hide - VulnerabilityTable'!E102)</f>
        <v/>
      </c>
      <c r="N105" s="117" t="str">
        <f>IF($L105="","",'Hide - VulnerabilityTable'!C102)</f>
        <v/>
      </c>
      <c r="O105" s="117" t="str">
        <f>IF($L105="","",'Hide - VulnerabilityTable'!D102)</f>
        <v/>
      </c>
      <c r="P105" s="109">
        <f>'Hide - VulnerabilityTable'!A102</f>
        <v>0</v>
      </c>
    </row>
    <row r="106" spans="12:16" x14ac:dyDescent="0.2">
      <c r="L106" s="117" t="str">
        <f>IF('Hide - VulnerabilityTable'!A103=0,"",'Hide - VulnerabilityTable'!B103)</f>
        <v/>
      </c>
      <c r="M106" s="117" t="str">
        <f>IF(L106="","",'Hide - VulnerabilityTable'!E103)</f>
        <v/>
      </c>
      <c r="N106" s="117" t="str">
        <f>IF($L106="","",'Hide - VulnerabilityTable'!C103)</f>
        <v/>
      </c>
      <c r="O106" s="117" t="str">
        <f>IF($L106="","",'Hide - VulnerabilityTable'!D103)</f>
        <v/>
      </c>
      <c r="P106" s="109">
        <f>'Hide - VulnerabilityTable'!A103</f>
        <v>0</v>
      </c>
    </row>
    <row r="107" spans="12:16" x14ac:dyDescent="0.2">
      <c r="L107" s="117" t="str">
        <f>IF('Hide - VulnerabilityTable'!A104=0,"",'Hide - VulnerabilityTable'!B104)</f>
        <v/>
      </c>
      <c r="M107" s="117" t="str">
        <f>IF(L107="","",'Hide - VulnerabilityTable'!E104)</f>
        <v/>
      </c>
      <c r="N107" s="117" t="str">
        <f>IF($L107="","",'Hide - VulnerabilityTable'!C104)</f>
        <v/>
      </c>
      <c r="O107" s="117" t="str">
        <f>IF($L107="","",'Hide - VulnerabilityTable'!D104)</f>
        <v/>
      </c>
      <c r="P107" s="109">
        <f>'Hide - VulnerabilityTable'!A104</f>
        <v>0</v>
      </c>
    </row>
    <row r="108" spans="12:16" x14ac:dyDescent="0.2">
      <c r="L108" s="117" t="str">
        <f>IF('Hide - VulnerabilityTable'!A105=0,"",'Hide - VulnerabilityTable'!B105)</f>
        <v/>
      </c>
      <c r="M108" s="117" t="str">
        <f>IF(L108="","",'Hide - VulnerabilityTable'!E105)</f>
        <v/>
      </c>
      <c r="N108" s="117" t="str">
        <f>IF($L108="","",'Hide - VulnerabilityTable'!C105)</f>
        <v/>
      </c>
      <c r="O108" s="117" t="str">
        <f>IF($L108="","",'Hide - VulnerabilityTable'!D105)</f>
        <v/>
      </c>
      <c r="P108" s="109">
        <f>'Hide - VulnerabilityTable'!A105</f>
        <v>0</v>
      </c>
    </row>
    <row r="109" spans="12:16" x14ac:dyDescent="0.2">
      <c r="L109" s="117" t="str">
        <f>IF('Hide - VulnerabilityTable'!A106=0,"",'Hide - VulnerabilityTable'!B106)</f>
        <v/>
      </c>
      <c r="M109" s="117" t="str">
        <f>IF(L109="","",'Hide - VulnerabilityTable'!E106)</f>
        <v/>
      </c>
      <c r="N109" s="117" t="str">
        <f>IF($L109="","",'Hide - VulnerabilityTable'!C106)</f>
        <v/>
      </c>
      <c r="O109" s="117" t="str">
        <f>IF($L109="","",'Hide - VulnerabilityTable'!D106)</f>
        <v/>
      </c>
      <c r="P109" s="109">
        <f>'Hide - VulnerabilityTable'!A106</f>
        <v>0</v>
      </c>
    </row>
    <row r="110" spans="12:16" x14ac:dyDescent="0.2">
      <c r="L110" s="117" t="str">
        <f>IF('Hide - VulnerabilityTable'!A107=0,"",'Hide - VulnerabilityTable'!B107)</f>
        <v/>
      </c>
      <c r="M110" s="117" t="str">
        <f>IF(L110="","",'Hide - VulnerabilityTable'!E107)</f>
        <v/>
      </c>
      <c r="N110" s="117" t="str">
        <f>IF($L110="","",'Hide - VulnerabilityTable'!C107)</f>
        <v/>
      </c>
      <c r="O110" s="117" t="str">
        <f>IF($L110="","",'Hide - VulnerabilityTable'!D107)</f>
        <v/>
      </c>
      <c r="P110" s="109">
        <f>'Hide - VulnerabilityTable'!A107</f>
        <v>0</v>
      </c>
    </row>
    <row r="111" spans="12:16" x14ac:dyDescent="0.2">
      <c r="L111" s="117" t="str">
        <f>IF('Hide - VulnerabilityTable'!A108=0,"",'Hide - VulnerabilityTable'!B108)</f>
        <v/>
      </c>
      <c r="M111" s="117" t="str">
        <f>IF(L111="","",'Hide - VulnerabilityTable'!E108)</f>
        <v/>
      </c>
      <c r="N111" s="117" t="str">
        <f>IF($L111="","",'Hide - VulnerabilityTable'!C108)</f>
        <v/>
      </c>
      <c r="O111" s="117" t="str">
        <f>IF($L111="","",'Hide - VulnerabilityTable'!D108)</f>
        <v/>
      </c>
      <c r="P111" s="109">
        <f>'Hide - VulnerabilityTable'!A108</f>
        <v>0</v>
      </c>
    </row>
    <row r="112" spans="12:16" x14ac:dyDescent="0.2">
      <c r="L112" s="117" t="str">
        <f>IF('Hide - VulnerabilityTable'!A109=0,"",'Hide - VulnerabilityTable'!B109)</f>
        <v/>
      </c>
      <c r="M112" s="117" t="str">
        <f>IF(L112="","",'Hide - VulnerabilityTable'!E109)</f>
        <v/>
      </c>
      <c r="N112" s="117" t="str">
        <f>IF($L112="","",'Hide - VulnerabilityTable'!C109)</f>
        <v/>
      </c>
      <c r="O112" s="117" t="str">
        <f>IF($L112="","",'Hide - VulnerabilityTable'!D109)</f>
        <v/>
      </c>
      <c r="P112" s="109">
        <f>'Hide - VulnerabilityTable'!A109</f>
        <v>0</v>
      </c>
    </row>
    <row r="113" spans="12:16" x14ac:dyDescent="0.2">
      <c r="L113" s="117" t="str">
        <f>IF('Hide - VulnerabilityTable'!A110=0,"",'Hide - VulnerabilityTable'!B110)</f>
        <v/>
      </c>
      <c r="M113" s="117" t="str">
        <f>IF(L113="","",'Hide - VulnerabilityTable'!E110)</f>
        <v/>
      </c>
      <c r="N113" s="117" t="str">
        <f>IF($L113="","",'Hide - VulnerabilityTable'!C110)</f>
        <v/>
      </c>
      <c r="O113" s="117" t="str">
        <f>IF($L113="","",'Hide - VulnerabilityTable'!D110)</f>
        <v/>
      </c>
      <c r="P113" s="109">
        <f>'Hide - VulnerabilityTable'!A110</f>
        <v>0</v>
      </c>
    </row>
    <row r="114" spans="12:16" x14ac:dyDescent="0.2">
      <c r="L114" s="117" t="str">
        <f>IF('Hide - VulnerabilityTable'!A111=0,"",'Hide - VulnerabilityTable'!B111)</f>
        <v/>
      </c>
      <c r="M114" s="117" t="str">
        <f>IF(L114="","",'Hide - VulnerabilityTable'!E111)</f>
        <v/>
      </c>
      <c r="N114" s="117" t="str">
        <f>IF($L114="","",'Hide - VulnerabilityTable'!C111)</f>
        <v/>
      </c>
      <c r="O114" s="117" t="str">
        <f>IF($L114="","",'Hide - VulnerabilityTable'!D111)</f>
        <v/>
      </c>
      <c r="P114" s="109">
        <f>'Hide - VulnerabilityTable'!A111</f>
        <v>0</v>
      </c>
    </row>
    <row r="115" spans="12:16" x14ac:dyDescent="0.2">
      <c r="L115" s="117" t="str">
        <f>IF('Hide - VulnerabilityTable'!A112=0,"",'Hide - VulnerabilityTable'!B112)</f>
        <v/>
      </c>
      <c r="M115" s="117" t="str">
        <f>IF(L115="","",'Hide - VulnerabilityTable'!E112)</f>
        <v/>
      </c>
      <c r="N115" s="117" t="str">
        <f>IF($L115="","",'Hide - VulnerabilityTable'!C112)</f>
        <v/>
      </c>
      <c r="O115" s="117" t="str">
        <f>IF($L115="","",'Hide - VulnerabilityTable'!D112)</f>
        <v/>
      </c>
      <c r="P115" s="109">
        <f>'Hide - VulnerabilityTable'!A112</f>
        <v>0</v>
      </c>
    </row>
    <row r="116" spans="12:16" x14ac:dyDescent="0.2">
      <c r="L116" s="117" t="str">
        <f>IF('Hide - VulnerabilityTable'!A113=0,"",'Hide - VulnerabilityTable'!B113)</f>
        <v/>
      </c>
      <c r="M116" s="117" t="str">
        <f>IF(L116="","",'Hide - VulnerabilityTable'!E113)</f>
        <v/>
      </c>
      <c r="N116" s="117" t="str">
        <f>IF($L116="","",'Hide - VulnerabilityTable'!C113)</f>
        <v/>
      </c>
      <c r="O116" s="117" t="str">
        <f>IF($L116="","",'Hide - VulnerabilityTable'!D113)</f>
        <v/>
      </c>
      <c r="P116" s="109">
        <f>'Hide - VulnerabilityTable'!A113</f>
        <v>0</v>
      </c>
    </row>
    <row r="117" spans="12:16" x14ac:dyDescent="0.2">
      <c r="L117" s="117" t="str">
        <f>IF('Hide - VulnerabilityTable'!A114=0,"",'Hide - VulnerabilityTable'!B114)</f>
        <v/>
      </c>
      <c r="M117" s="117" t="str">
        <f>IF(L117="","",'Hide - VulnerabilityTable'!E114)</f>
        <v/>
      </c>
      <c r="N117" s="117" t="str">
        <f>IF($L117="","",'Hide - VulnerabilityTable'!C114)</f>
        <v/>
      </c>
      <c r="O117" s="117" t="str">
        <f>IF($L117="","",'Hide - VulnerabilityTable'!D114)</f>
        <v/>
      </c>
      <c r="P117" s="109">
        <f>'Hide - VulnerabilityTable'!A114</f>
        <v>0</v>
      </c>
    </row>
    <row r="118" spans="12:16" x14ac:dyDescent="0.2">
      <c r="L118" s="117" t="str">
        <f>IF('Hide - VulnerabilityTable'!A115=0,"",'Hide - VulnerabilityTable'!B115)</f>
        <v/>
      </c>
      <c r="M118" s="117" t="str">
        <f>IF(L118="","",'Hide - VulnerabilityTable'!E115)</f>
        <v/>
      </c>
      <c r="N118" s="117" t="str">
        <f>IF($L118="","",'Hide - VulnerabilityTable'!C115)</f>
        <v/>
      </c>
      <c r="O118" s="117" t="str">
        <f>IF($L118="","",'Hide - VulnerabilityTable'!D115)</f>
        <v/>
      </c>
      <c r="P118" s="109">
        <f>'Hide - VulnerabilityTable'!A115</f>
        <v>0</v>
      </c>
    </row>
    <row r="119" spans="12:16" x14ac:dyDescent="0.2">
      <c r="L119" s="117" t="str">
        <f>IF('Hide - VulnerabilityTable'!A116=0,"",'Hide - VulnerabilityTable'!B116)</f>
        <v/>
      </c>
      <c r="M119" s="117" t="str">
        <f>IF(L119="","",'Hide - VulnerabilityTable'!E116)</f>
        <v/>
      </c>
      <c r="N119" s="117" t="str">
        <f>IF($L119="","",'Hide - VulnerabilityTable'!C116)</f>
        <v/>
      </c>
      <c r="O119" s="117" t="str">
        <f>IF($L119="","",'Hide - VulnerabilityTable'!D116)</f>
        <v/>
      </c>
      <c r="P119" s="109">
        <f>'Hide - VulnerabilityTable'!A116</f>
        <v>0</v>
      </c>
    </row>
    <row r="120" spans="12:16" x14ac:dyDescent="0.2">
      <c r="L120" s="117" t="str">
        <f>IF('Hide - VulnerabilityTable'!A117=0,"",'Hide - VulnerabilityTable'!B117)</f>
        <v/>
      </c>
      <c r="M120" s="117" t="str">
        <f>IF(L120="","",'Hide - VulnerabilityTable'!E117)</f>
        <v/>
      </c>
      <c r="N120" s="117" t="str">
        <f>IF($L120="","",'Hide - VulnerabilityTable'!C117)</f>
        <v/>
      </c>
      <c r="O120" s="117" t="str">
        <f>IF($L120="","",'Hide - VulnerabilityTable'!D117)</f>
        <v/>
      </c>
      <c r="P120" s="109">
        <f>'Hide - VulnerabilityTable'!A117</f>
        <v>0</v>
      </c>
    </row>
    <row r="121" spans="12:16" x14ac:dyDescent="0.2">
      <c r="L121" s="117" t="str">
        <f>IF('Hide - VulnerabilityTable'!A118=0,"",'Hide - VulnerabilityTable'!B118)</f>
        <v/>
      </c>
      <c r="M121" s="117" t="str">
        <f>IF(L121="","",'Hide - VulnerabilityTable'!E118)</f>
        <v/>
      </c>
      <c r="N121" s="117" t="str">
        <f>IF($L121="","",'Hide - VulnerabilityTable'!C118)</f>
        <v/>
      </c>
      <c r="O121" s="117" t="str">
        <f>IF($L121="","",'Hide - VulnerabilityTable'!D118)</f>
        <v/>
      </c>
      <c r="P121" s="109">
        <f>'Hide - VulnerabilityTable'!A118</f>
        <v>0</v>
      </c>
    </row>
    <row r="122" spans="12:16" x14ac:dyDescent="0.2">
      <c r="L122" s="117" t="str">
        <f>IF('Hide - VulnerabilityTable'!A119=0,"",'Hide - VulnerabilityTable'!B119)</f>
        <v/>
      </c>
      <c r="M122" s="117" t="str">
        <f>IF(L122="","",'Hide - VulnerabilityTable'!E119)</f>
        <v/>
      </c>
      <c r="N122" s="117" t="str">
        <f>IF($L122="","",'Hide - VulnerabilityTable'!C119)</f>
        <v/>
      </c>
      <c r="O122" s="117" t="str">
        <f>IF($L122="","",'Hide - VulnerabilityTable'!D119)</f>
        <v/>
      </c>
      <c r="P122" s="109">
        <f>'Hide - VulnerabilityTable'!A119</f>
        <v>0</v>
      </c>
    </row>
    <row r="123" spans="12:16" x14ac:dyDescent="0.2">
      <c r="L123" s="117" t="str">
        <f>IF('Hide - VulnerabilityTable'!A120=0,"",'Hide - VulnerabilityTable'!B120)</f>
        <v/>
      </c>
      <c r="M123" s="117" t="str">
        <f>IF(L123="","",'Hide - VulnerabilityTable'!E120)</f>
        <v/>
      </c>
      <c r="N123" s="117" t="str">
        <f>IF($L123="","",'Hide - VulnerabilityTable'!C120)</f>
        <v/>
      </c>
      <c r="O123" s="117" t="str">
        <f>IF($L123="","",'Hide - VulnerabilityTable'!D120)</f>
        <v/>
      </c>
      <c r="P123" s="109">
        <f>'Hide - VulnerabilityTable'!A120</f>
        <v>0</v>
      </c>
    </row>
    <row r="124" spans="12:16" x14ac:dyDescent="0.2">
      <c r="L124" s="117" t="str">
        <f>IF('Hide - VulnerabilityTable'!A121=0,"",'Hide - VulnerabilityTable'!B121)</f>
        <v/>
      </c>
      <c r="M124" s="117" t="str">
        <f>IF(L124="","",'Hide - VulnerabilityTable'!E121)</f>
        <v/>
      </c>
      <c r="N124" s="117" t="str">
        <f>IF($L124="","",'Hide - VulnerabilityTable'!C121)</f>
        <v/>
      </c>
      <c r="O124" s="117" t="str">
        <f>IF($L124="","",'Hide - VulnerabilityTable'!D121)</f>
        <v/>
      </c>
      <c r="P124" s="109">
        <f>'Hide - VulnerabilityTable'!A121</f>
        <v>0</v>
      </c>
    </row>
    <row r="125" spans="12:16" x14ac:dyDescent="0.2">
      <c r="L125" s="117" t="str">
        <f>IF('Hide - VulnerabilityTable'!A122=0,"",'Hide - VulnerabilityTable'!B122)</f>
        <v/>
      </c>
      <c r="M125" s="117" t="str">
        <f>IF(L125="","",'Hide - VulnerabilityTable'!E122)</f>
        <v/>
      </c>
      <c r="N125" s="117" t="str">
        <f>IF($L125="","",'Hide - VulnerabilityTable'!C122)</f>
        <v/>
      </c>
      <c r="O125" s="117" t="str">
        <f>IF($L125="","",'Hide - VulnerabilityTable'!D122)</f>
        <v/>
      </c>
      <c r="P125" s="109">
        <f>'Hide - VulnerabilityTable'!A122</f>
        <v>0</v>
      </c>
    </row>
    <row r="126" spans="12:16" x14ac:dyDescent="0.2">
      <c r="L126" s="117" t="str">
        <f>IF('Hide - VulnerabilityTable'!A123=0,"",'Hide - VulnerabilityTable'!B123)</f>
        <v/>
      </c>
      <c r="M126" s="117" t="str">
        <f>IF(L126="","",'Hide - VulnerabilityTable'!E123)</f>
        <v/>
      </c>
      <c r="N126" s="117" t="str">
        <f>IF($L126="","",'Hide - VulnerabilityTable'!C123)</f>
        <v/>
      </c>
      <c r="O126" s="117" t="str">
        <f>IF($L126="","",'Hide - VulnerabilityTable'!D123)</f>
        <v/>
      </c>
      <c r="P126" s="109">
        <f>'Hide - VulnerabilityTable'!A123</f>
        <v>0</v>
      </c>
    </row>
    <row r="127" spans="12:16" x14ac:dyDescent="0.2">
      <c r="L127" s="117" t="str">
        <f>IF('Hide - VulnerabilityTable'!A124=0,"",'Hide - VulnerabilityTable'!B124)</f>
        <v/>
      </c>
      <c r="M127" s="117" t="str">
        <f>IF(L127="","",'Hide - VulnerabilityTable'!E124)</f>
        <v/>
      </c>
      <c r="N127" s="117" t="str">
        <f>IF($L127="","",'Hide - VulnerabilityTable'!C124)</f>
        <v/>
      </c>
      <c r="O127" s="117" t="str">
        <f>IF($L127="","",'Hide - VulnerabilityTable'!D124)</f>
        <v/>
      </c>
      <c r="P127" s="109">
        <f>'Hide - VulnerabilityTable'!A124</f>
        <v>0</v>
      </c>
    </row>
    <row r="128" spans="12:16" x14ac:dyDescent="0.2">
      <c r="L128" s="117" t="str">
        <f>IF('Hide - VulnerabilityTable'!A125=0,"",'Hide - VulnerabilityTable'!B125)</f>
        <v/>
      </c>
      <c r="M128" s="117" t="str">
        <f>IF(L128="","",'Hide - VulnerabilityTable'!E125)</f>
        <v/>
      </c>
      <c r="N128" s="117" t="str">
        <f>IF($L128="","",'Hide - VulnerabilityTable'!C125)</f>
        <v/>
      </c>
      <c r="O128" s="117" t="str">
        <f>IF($L128="","",'Hide - VulnerabilityTable'!D125)</f>
        <v/>
      </c>
      <c r="P128" s="109">
        <f>'Hide - VulnerabilityTable'!A125</f>
        <v>0</v>
      </c>
    </row>
    <row r="129" spans="12:16" x14ac:dyDescent="0.2">
      <c r="L129" s="117" t="str">
        <f>IF('Hide - VulnerabilityTable'!A126=0,"",'Hide - VulnerabilityTable'!B126)</f>
        <v/>
      </c>
      <c r="M129" s="117" t="str">
        <f>IF(L129="","",'Hide - VulnerabilityTable'!E126)</f>
        <v/>
      </c>
      <c r="N129" s="117" t="str">
        <f>IF($L129="","",'Hide - VulnerabilityTable'!C126)</f>
        <v/>
      </c>
      <c r="O129" s="117" t="str">
        <f>IF($L129="","",'Hide - VulnerabilityTable'!D126)</f>
        <v/>
      </c>
      <c r="P129" s="109">
        <f>'Hide - VulnerabilityTable'!A126</f>
        <v>0</v>
      </c>
    </row>
    <row r="130" spans="12:16" x14ac:dyDescent="0.2">
      <c r="L130" s="117" t="str">
        <f>IF('Hide - VulnerabilityTable'!A127=0,"",'Hide - VulnerabilityTable'!B127)</f>
        <v/>
      </c>
      <c r="M130" s="117" t="str">
        <f>IF(L130="","",'Hide - VulnerabilityTable'!E127)</f>
        <v/>
      </c>
      <c r="N130" s="117" t="str">
        <f>IF($L130="","",'Hide - VulnerabilityTable'!C127)</f>
        <v/>
      </c>
      <c r="O130" s="117" t="str">
        <f>IF($L130="","",'Hide - VulnerabilityTable'!D127)</f>
        <v/>
      </c>
      <c r="P130" s="109">
        <f>'Hide - VulnerabilityTable'!A127</f>
        <v>0</v>
      </c>
    </row>
    <row r="131" spans="12:16" x14ac:dyDescent="0.2">
      <c r="L131" s="117" t="str">
        <f>IF('Hide - VulnerabilityTable'!A128=0,"",'Hide - VulnerabilityTable'!B128)</f>
        <v/>
      </c>
      <c r="M131" s="117" t="str">
        <f>IF(L131="","",'Hide - VulnerabilityTable'!E128)</f>
        <v/>
      </c>
      <c r="N131" s="117" t="str">
        <f>IF($L131="","",'Hide - VulnerabilityTable'!C128)</f>
        <v/>
      </c>
      <c r="O131" s="117" t="str">
        <f>IF($L131="","",'Hide - VulnerabilityTable'!D128)</f>
        <v/>
      </c>
      <c r="P131" s="109">
        <f>'Hide - VulnerabilityTable'!A128</f>
        <v>0</v>
      </c>
    </row>
    <row r="132" spans="12:16" x14ac:dyDescent="0.2">
      <c r="L132" s="117" t="str">
        <f>IF('Hide - VulnerabilityTable'!A129=0,"",'Hide - VulnerabilityTable'!B129)</f>
        <v/>
      </c>
      <c r="M132" s="117" t="str">
        <f>IF(L132="","",'Hide - VulnerabilityTable'!E129)</f>
        <v/>
      </c>
      <c r="N132" s="117" t="str">
        <f>IF($L132="","",'Hide - VulnerabilityTable'!C129)</f>
        <v/>
      </c>
      <c r="O132" s="117" t="str">
        <f>IF($L132="","",'Hide - VulnerabilityTable'!D129)</f>
        <v/>
      </c>
      <c r="P132" s="109">
        <f>'Hide - VulnerabilityTable'!A129</f>
        <v>0</v>
      </c>
    </row>
    <row r="133" spans="12:16" x14ac:dyDescent="0.2">
      <c r="L133" s="117" t="str">
        <f>IF('Hide - VulnerabilityTable'!A130=0,"",'Hide - VulnerabilityTable'!B130)</f>
        <v/>
      </c>
      <c r="M133" s="117" t="str">
        <f>IF(L133="","",'Hide - VulnerabilityTable'!E130)</f>
        <v/>
      </c>
      <c r="N133" s="117" t="str">
        <f>IF($L133="","",'Hide - VulnerabilityTable'!C130)</f>
        <v/>
      </c>
      <c r="O133" s="117" t="str">
        <f>IF($L133="","",'Hide - VulnerabilityTable'!D130)</f>
        <v/>
      </c>
      <c r="P133" s="109">
        <f>'Hide - VulnerabilityTable'!A130</f>
        <v>0</v>
      </c>
    </row>
    <row r="134" spans="12:16" x14ac:dyDescent="0.2">
      <c r="L134" s="117" t="str">
        <f>IF('Hide - VulnerabilityTable'!A131=0,"",'Hide - VulnerabilityTable'!B131)</f>
        <v/>
      </c>
      <c r="M134" s="117" t="str">
        <f>IF(L134="","",'Hide - VulnerabilityTable'!E131)</f>
        <v/>
      </c>
      <c r="N134" s="117" t="str">
        <f>IF($L134="","",'Hide - VulnerabilityTable'!C131)</f>
        <v/>
      </c>
      <c r="O134" s="117" t="str">
        <f>IF($L134="","",'Hide - VulnerabilityTable'!D131)</f>
        <v/>
      </c>
      <c r="P134" s="109">
        <f>'Hide - VulnerabilityTable'!A131</f>
        <v>0</v>
      </c>
    </row>
    <row r="135" spans="12:16" x14ac:dyDescent="0.2">
      <c r="L135" s="117" t="str">
        <f>IF('Hide - VulnerabilityTable'!A132=0,"",'Hide - VulnerabilityTable'!B132)</f>
        <v/>
      </c>
      <c r="M135" s="117" t="str">
        <f>IF(L135="","",'Hide - VulnerabilityTable'!E132)</f>
        <v/>
      </c>
      <c r="N135" s="117" t="str">
        <f>IF($L135="","",'Hide - VulnerabilityTable'!C132)</f>
        <v/>
      </c>
      <c r="O135" s="117" t="str">
        <f>IF($L135="","",'Hide - VulnerabilityTable'!D132)</f>
        <v/>
      </c>
      <c r="P135" s="109">
        <f>'Hide - VulnerabilityTable'!A132</f>
        <v>0</v>
      </c>
    </row>
    <row r="136" spans="12:16" x14ac:dyDescent="0.2">
      <c r="L136" s="117" t="str">
        <f>IF('Hide - VulnerabilityTable'!A133=0,"",'Hide - VulnerabilityTable'!B133)</f>
        <v/>
      </c>
      <c r="M136" s="117" t="str">
        <f>IF(L136="","",'Hide - VulnerabilityTable'!E133)</f>
        <v/>
      </c>
      <c r="N136" s="117" t="str">
        <f>IF($L136="","",'Hide - VulnerabilityTable'!C133)</f>
        <v/>
      </c>
      <c r="O136" s="117" t="str">
        <f>IF($L136="","",'Hide - VulnerabilityTable'!D133)</f>
        <v/>
      </c>
      <c r="P136" s="109">
        <f>'Hide - VulnerabilityTable'!A133</f>
        <v>0</v>
      </c>
    </row>
    <row r="137" spans="12:16" x14ac:dyDescent="0.2">
      <c r="L137" s="117" t="str">
        <f>IF('Hide - VulnerabilityTable'!A134=0,"",'Hide - VulnerabilityTable'!B134)</f>
        <v/>
      </c>
      <c r="M137" s="117" t="str">
        <f>IF(L137="","",'Hide - VulnerabilityTable'!E134)</f>
        <v/>
      </c>
      <c r="N137" s="117" t="str">
        <f>IF($L137="","",'Hide - VulnerabilityTable'!C134)</f>
        <v/>
      </c>
      <c r="O137" s="117" t="str">
        <f>IF($L137="","",'Hide - VulnerabilityTable'!D134)</f>
        <v/>
      </c>
      <c r="P137" s="109">
        <f>'Hide - VulnerabilityTable'!A134</f>
        <v>0</v>
      </c>
    </row>
    <row r="138" spans="12:16" x14ac:dyDescent="0.2">
      <c r="L138" s="117" t="str">
        <f>IF('Hide - VulnerabilityTable'!A135=0,"",'Hide - VulnerabilityTable'!B135)</f>
        <v/>
      </c>
      <c r="M138" s="117" t="str">
        <f>IF(L138="","",'Hide - VulnerabilityTable'!E135)</f>
        <v/>
      </c>
      <c r="N138" s="117" t="str">
        <f>IF($L138="","",'Hide - VulnerabilityTable'!C135)</f>
        <v/>
      </c>
      <c r="O138" s="117" t="str">
        <f>IF($L138="","",'Hide - VulnerabilityTable'!D135)</f>
        <v/>
      </c>
      <c r="P138" s="109">
        <f>'Hide - VulnerabilityTable'!A135</f>
        <v>0</v>
      </c>
    </row>
    <row r="139" spans="12:16" x14ac:dyDescent="0.2">
      <c r="L139" s="117" t="str">
        <f>IF('Hide - VulnerabilityTable'!A136=0,"",'Hide - VulnerabilityTable'!B136)</f>
        <v/>
      </c>
      <c r="M139" s="117" t="str">
        <f>IF(L139="","",'Hide - VulnerabilityTable'!E136)</f>
        <v/>
      </c>
      <c r="N139" s="117" t="str">
        <f>IF($L139="","",'Hide - VulnerabilityTable'!C136)</f>
        <v/>
      </c>
      <c r="O139" s="117" t="str">
        <f>IF($L139="","",'Hide - VulnerabilityTable'!D136)</f>
        <v/>
      </c>
      <c r="P139" s="109">
        <f>'Hide - VulnerabilityTable'!A136</f>
        <v>0</v>
      </c>
    </row>
    <row r="140" spans="12:16" x14ac:dyDescent="0.2">
      <c r="L140" s="117" t="str">
        <f>IF('Hide - VulnerabilityTable'!A137=0,"",'Hide - VulnerabilityTable'!B137)</f>
        <v/>
      </c>
      <c r="M140" s="117" t="str">
        <f>IF(L140="","",'Hide - VulnerabilityTable'!E137)</f>
        <v/>
      </c>
      <c r="N140" s="117" t="str">
        <f>IF($L140="","",'Hide - VulnerabilityTable'!C137)</f>
        <v/>
      </c>
      <c r="O140" s="117" t="str">
        <f>IF($L140="","",'Hide - VulnerabilityTable'!D137)</f>
        <v/>
      </c>
      <c r="P140" s="109">
        <f>'Hide - VulnerabilityTable'!A137</f>
        <v>0</v>
      </c>
    </row>
    <row r="141" spans="12:16" x14ac:dyDescent="0.2">
      <c r="L141" s="117" t="str">
        <f>IF('Hide - VulnerabilityTable'!A138=0,"",'Hide - VulnerabilityTable'!B138)</f>
        <v/>
      </c>
      <c r="M141" s="117" t="str">
        <f>IF(L141="","",'Hide - VulnerabilityTable'!E138)</f>
        <v/>
      </c>
      <c r="N141" s="117" t="str">
        <f>IF($L141="","",'Hide - VulnerabilityTable'!C138)</f>
        <v/>
      </c>
      <c r="O141" s="117" t="str">
        <f>IF($L141="","",'Hide - VulnerabilityTable'!D138)</f>
        <v/>
      </c>
      <c r="P141" s="109">
        <f>'Hide - VulnerabilityTable'!A138</f>
        <v>0</v>
      </c>
    </row>
    <row r="142" spans="12:16" x14ac:dyDescent="0.2">
      <c r="L142" s="117" t="str">
        <f>IF('Hide - VulnerabilityTable'!A139=0,"",'Hide - VulnerabilityTable'!B139)</f>
        <v/>
      </c>
      <c r="M142" s="117" t="str">
        <f>IF(L142="","",'Hide - VulnerabilityTable'!E139)</f>
        <v/>
      </c>
      <c r="N142" s="117" t="str">
        <f>IF($L142="","",'Hide - VulnerabilityTable'!C139)</f>
        <v/>
      </c>
      <c r="O142" s="117" t="str">
        <f>IF($L142="","",'Hide - VulnerabilityTable'!D139)</f>
        <v/>
      </c>
      <c r="P142" s="109">
        <f>'Hide - VulnerabilityTable'!A139</f>
        <v>0</v>
      </c>
    </row>
    <row r="143" spans="12:16" x14ac:dyDescent="0.2">
      <c r="L143" s="117" t="str">
        <f>IF('Hide - VulnerabilityTable'!A140=0,"",'Hide - VulnerabilityTable'!B140)</f>
        <v/>
      </c>
      <c r="M143" s="117" t="str">
        <f>IF(L143="","",'Hide - VulnerabilityTable'!E140)</f>
        <v/>
      </c>
      <c r="N143" s="117" t="str">
        <f>IF($L143="","",'Hide - VulnerabilityTable'!C140)</f>
        <v/>
      </c>
      <c r="O143" s="117" t="str">
        <f>IF($L143="","",'Hide - VulnerabilityTable'!D140)</f>
        <v/>
      </c>
      <c r="P143" s="109">
        <f>'Hide - VulnerabilityTable'!A140</f>
        <v>0</v>
      </c>
    </row>
    <row r="144" spans="12:16" x14ac:dyDescent="0.2">
      <c r="L144" s="117" t="str">
        <f>IF('Hide - VulnerabilityTable'!A141=0,"",'Hide - VulnerabilityTable'!B141)</f>
        <v/>
      </c>
      <c r="M144" s="117" t="str">
        <f>IF(L144="","",'Hide - VulnerabilityTable'!E141)</f>
        <v/>
      </c>
      <c r="N144" s="117" t="str">
        <f>IF($L144="","",'Hide - VulnerabilityTable'!C141)</f>
        <v/>
      </c>
      <c r="O144" s="117" t="str">
        <f>IF($L144="","",'Hide - VulnerabilityTable'!D141)</f>
        <v/>
      </c>
      <c r="P144" s="109">
        <f>'Hide - VulnerabilityTable'!A141</f>
        <v>0</v>
      </c>
    </row>
    <row r="145" spans="12:16" x14ac:dyDescent="0.2">
      <c r="L145" s="117" t="str">
        <f>IF('Hide - VulnerabilityTable'!A142=0,"",'Hide - VulnerabilityTable'!B142)</f>
        <v/>
      </c>
      <c r="M145" s="117" t="str">
        <f>IF(L145="","",'Hide - VulnerabilityTable'!E142)</f>
        <v/>
      </c>
      <c r="N145" s="117" t="str">
        <f>IF($L145="","",'Hide - VulnerabilityTable'!C142)</f>
        <v/>
      </c>
      <c r="O145" s="117" t="str">
        <f>IF($L145="","",'Hide - VulnerabilityTable'!D142)</f>
        <v/>
      </c>
      <c r="P145" s="109">
        <f>'Hide - VulnerabilityTable'!A142</f>
        <v>0</v>
      </c>
    </row>
    <row r="146" spans="12:16" x14ac:dyDescent="0.2">
      <c r="L146" s="117" t="str">
        <f>IF('Hide - VulnerabilityTable'!A143=0,"",'Hide - VulnerabilityTable'!B143)</f>
        <v/>
      </c>
      <c r="M146" s="117" t="str">
        <f>IF(L146="","",'Hide - VulnerabilityTable'!E143)</f>
        <v/>
      </c>
      <c r="N146" s="117" t="str">
        <f>IF($L146="","",'Hide - VulnerabilityTable'!C143)</f>
        <v/>
      </c>
      <c r="O146" s="117" t="str">
        <f>IF($L146="","",'Hide - VulnerabilityTable'!D143)</f>
        <v/>
      </c>
      <c r="P146" s="109">
        <f>'Hide - VulnerabilityTable'!A143</f>
        <v>0</v>
      </c>
    </row>
    <row r="147" spans="12:16" x14ac:dyDescent="0.2">
      <c r="L147" s="117" t="str">
        <f>IF('Hide - VulnerabilityTable'!A144=0,"",'Hide - VulnerabilityTable'!B144)</f>
        <v/>
      </c>
      <c r="M147" s="117" t="str">
        <f>IF(L147="","",'Hide - VulnerabilityTable'!E144)</f>
        <v/>
      </c>
      <c r="N147" s="117" t="str">
        <f>IF($L147="","",'Hide - VulnerabilityTable'!C144)</f>
        <v/>
      </c>
      <c r="O147" s="117" t="str">
        <f>IF($L147="","",'Hide - VulnerabilityTable'!D144)</f>
        <v/>
      </c>
      <c r="P147" s="109">
        <f>'Hide - VulnerabilityTable'!A144</f>
        <v>0</v>
      </c>
    </row>
    <row r="148" spans="12:16" x14ac:dyDescent="0.2">
      <c r="L148" s="117" t="str">
        <f>IF('Hide - VulnerabilityTable'!A145=0,"",'Hide - VulnerabilityTable'!B145)</f>
        <v/>
      </c>
      <c r="M148" s="117" t="str">
        <f>IF(L148="","",'Hide - VulnerabilityTable'!E145)</f>
        <v/>
      </c>
      <c r="N148" s="117" t="str">
        <f>IF($L148="","",'Hide - VulnerabilityTable'!C145)</f>
        <v/>
      </c>
      <c r="O148" s="117" t="str">
        <f>IF($L148="","",'Hide - VulnerabilityTable'!D145)</f>
        <v/>
      </c>
      <c r="P148" s="109">
        <f>'Hide - VulnerabilityTable'!A145</f>
        <v>0</v>
      </c>
    </row>
    <row r="149" spans="12:16" x14ac:dyDescent="0.2">
      <c r="L149" s="117" t="str">
        <f>IF('Hide - VulnerabilityTable'!A146=0,"",'Hide - VulnerabilityTable'!B146)</f>
        <v/>
      </c>
      <c r="M149" s="117" t="str">
        <f>IF(L149="","",'Hide - VulnerabilityTable'!E146)</f>
        <v/>
      </c>
      <c r="N149" s="117" t="str">
        <f>IF($L149="","",'Hide - VulnerabilityTable'!C146)</f>
        <v/>
      </c>
      <c r="O149" s="117" t="str">
        <f>IF($L149="","",'Hide - VulnerabilityTable'!D146)</f>
        <v/>
      </c>
      <c r="P149" s="109">
        <f>'Hide - VulnerabilityTable'!A146</f>
        <v>0</v>
      </c>
    </row>
    <row r="150" spans="12:16" x14ac:dyDescent="0.2">
      <c r="L150" s="117" t="str">
        <f>IF('Hide - VulnerabilityTable'!A147=0,"",'Hide - VulnerabilityTable'!B147)</f>
        <v/>
      </c>
      <c r="M150" s="117" t="str">
        <f>IF(L150="","",'Hide - VulnerabilityTable'!E147)</f>
        <v/>
      </c>
      <c r="N150" s="117" t="str">
        <f>IF($L150="","",'Hide - VulnerabilityTable'!C147)</f>
        <v/>
      </c>
      <c r="O150" s="117" t="str">
        <f>IF($L150="","",'Hide - VulnerabilityTable'!D147)</f>
        <v/>
      </c>
      <c r="P150" s="109">
        <f>'Hide - VulnerabilityTable'!A147</f>
        <v>0</v>
      </c>
    </row>
    <row r="151" spans="12:16" x14ac:dyDescent="0.2">
      <c r="L151" s="117" t="str">
        <f>IF('Hide - VulnerabilityTable'!A148=0,"",'Hide - VulnerabilityTable'!B148)</f>
        <v/>
      </c>
      <c r="M151" s="117" t="str">
        <f>IF(L151="","",'Hide - VulnerabilityTable'!E148)</f>
        <v/>
      </c>
      <c r="N151" s="117" t="str">
        <f>IF($L151="","",'Hide - VulnerabilityTable'!C148)</f>
        <v/>
      </c>
      <c r="O151" s="117" t="str">
        <f>IF($L151="","",'Hide - VulnerabilityTable'!D148)</f>
        <v/>
      </c>
      <c r="P151" s="109">
        <f>'Hide - VulnerabilityTable'!A148</f>
        <v>0</v>
      </c>
    </row>
    <row r="152" spans="12:16" x14ac:dyDescent="0.2">
      <c r="L152" s="117" t="str">
        <f>IF('Hide - VulnerabilityTable'!A149=0,"",'Hide - VulnerabilityTable'!B149)</f>
        <v/>
      </c>
      <c r="M152" s="117" t="str">
        <f>IF(L152="","",'Hide - VulnerabilityTable'!E149)</f>
        <v/>
      </c>
      <c r="N152" s="117" t="str">
        <f>IF($L152="","",'Hide - VulnerabilityTable'!C149)</f>
        <v/>
      </c>
      <c r="O152" s="117" t="str">
        <f>IF($L152="","",'Hide - VulnerabilityTable'!D149)</f>
        <v/>
      </c>
      <c r="P152" s="109">
        <f>'Hide - VulnerabilityTable'!A149</f>
        <v>0</v>
      </c>
    </row>
    <row r="153" spans="12:16" x14ac:dyDescent="0.2">
      <c r="L153" s="110" t="str">
        <f>IF('Hide - VulnerabilityTable'!A150=0,"",'Hide - VulnerabilityTable'!B150)</f>
        <v/>
      </c>
      <c r="M153" s="110" t="str">
        <f>IF(L153="","",'Hide - VulnerabilityTable'!E150)</f>
        <v/>
      </c>
      <c r="N153" s="110" t="str">
        <f>IF($L153="","",'Hide - VulnerabilityTable'!C150)</f>
        <v/>
      </c>
      <c r="O153" s="110" t="str">
        <f>IF($L153="","",'Hide - VulnerabilityTable'!D150)</f>
        <v/>
      </c>
      <c r="P153" s="109">
        <f>'Hide - VulnerabilityTable'!A150</f>
        <v>0</v>
      </c>
    </row>
    <row r="154" spans="12:16" x14ac:dyDescent="0.2">
      <c r="L154" s="110" t="str">
        <f>IF('Hide - VulnerabilityTable'!A151=0,"",'Hide - VulnerabilityTable'!B151)</f>
        <v/>
      </c>
      <c r="M154" s="110" t="str">
        <f>IF(L154="","",'Hide - VulnerabilityTable'!E151)</f>
        <v/>
      </c>
      <c r="N154" s="110" t="str">
        <f>IF($L154="","",'Hide - VulnerabilityTable'!C151)</f>
        <v/>
      </c>
      <c r="O154" s="110" t="str">
        <f>IF($L154="","",'Hide - VulnerabilityTable'!D151)</f>
        <v/>
      </c>
      <c r="P154" s="109">
        <f>'Hide - VulnerabilityTable'!A151</f>
        <v>0</v>
      </c>
    </row>
    <row r="155" spans="12:16" x14ac:dyDescent="0.2">
      <c r="L155" s="110" t="str">
        <f>IF('Hide - VulnerabilityTable'!A152=0,"",'Hide - VulnerabilityTable'!B152)</f>
        <v/>
      </c>
      <c r="M155" s="110" t="str">
        <f>IF(L155="","",'Hide - VulnerabilityTable'!E152)</f>
        <v/>
      </c>
      <c r="N155" s="110" t="str">
        <f>IF($L155="","",'Hide - VulnerabilityTable'!C152)</f>
        <v/>
      </c>
      <c r="O155" s="110" t="str">
        <f>IF($L155="","",'Hide - VulnerabilityTable'!D152)</f>
        <v/>
      </c>
      <c r="P155" s="109">
        <f>'Hide - VulnerabilityTable'!A152</f>
        <v>0</v>
      </c>
    </row>
    <row r="156" spans="12:16" x14ac:dyDescent="0.2">
      <c r="L156" s="110" t="str">
        <f>IF('Hide - VulnerabilityTable'!A153=0,"",'Hide - VulnerabilityTable'!B153)</f>
        <v/>
      </c>
      <c r="M156" s="110" t="str">
        <f>IF(L156="","",'Hide - VulnerabilityTable'!E153)</f>
        <v/>
      </c>
      <c r="N156" s="110" t="str">
        <f>IF($L156="","",'Hide - VulnerabilityTable'!C153)</f>
        <v/>
      </c>
      <c r="O156" s="110" t="str">
        <f>IF($L156="","",'Hide - VulnerabilityTable'!D153)</f>
        <v/>
      </c>
      <c r="P156" s="109">
        <f>'Hide - VulnerabilityTable'!A153</f>
        <v>0</v>
      </c>
    </row>
    <row r="157" spans="12:16" x14ac:dyDescent="0.2">
      <c r="L157" s="110" t="str">
        <f>IF('Hide - VulnerabilityTable'!A154=0,"",'Hide - VulnerabilityTable'!B154)</f>
        <v/>
      </c>
      <c r="M157" s="110" t="str">
        <f>IF(L157="","",'Hide - VulnerabilityTable'!E154)</f>
        <v/>
      </c>
      <c r="N157" s="110" t="str">
        <f>IF($L157="","",'Hide - VulnerabilityTable'!C154)</f>
        <v/>
      </c>
      <c r="O157" s="110" t="str">
        <f>IF($L157="","",'Hide - VulnerabilityTable'!D154)</f>
        <v/>
      </c>
      <c r="P157" s="109">
        <f>'Hide - VulnerabilityTable'!A154</f>
        <v>0</v>
      </c>
    </row>
    <row r="158" spans="12:16" x14ac:dyDescent="0.2">
      <c r="L158" s="110" t="str">
        <f>IF('Hide - VulnerabilityTable'!A155=0,"",'Hide - VulnerabilityTable'!B155)</f>
        <v/>
      </c>
      <c r="M158" s="110" t="str">
        <f>IF(L158="","",'Hide - VulnerabilityTable'!E155)</f>
        <v/>
      </c>
      <c r="N158" s="110" t="str">
        <f>IF($L158="","",'Hide - VulnerabilityTable'!C155)</f>
        <v/>
      </c>
      <c r="O158" s="110" t="str">
        <f>IF($L158="","",'Hide - VulnerabilityTable'!D155)</f>
        <v/>
      </c>
      <c r="P158" s="109">
        <f>'Hide - VulnerabilityTable'!A155</f>
        <v>0</v>
      </c>
    </row>
    <row r="159" spans="12:16" x14ac:dyDescent="0.2">
      <c r="L159" s="110" t="str">
        <f>IF('Hide - VulnerabilityTable'!A156=0,"",'Hide - VulnerabilityTable'!B156)</f>
        <v/>
      </c>
      <c r="M159" s="110" t="str">
        <f>IF(L159="","",'Hide - VulnerabilityTable'!E156)</f>
        <v/>
      </c>
      <c r="N159" s="110" t="str">
        <f>IF($L159="","",'Hide - VulnerabilityTable'!C156)</f>
        <v/>
      </c>
      <c r="O159" s="110" t="str">
        <f>IF($L159="","",'Hide - VulnerabilityTable'!D156)</f>
        <v/>
      </c>
      <c r="P159" s="109">
        <f>'Hide - VulnerabilityTable'!A156</f>
        <v>0</v>
      </c>
    </row>
    <row r="160" spans="12:16" x14ac:dyDescent="0.2">
      <c r="L160" s="110" t="str">
        <f>IF('Hide - VulnerabilityTable'!A157=0,"",'Hide - VulnerabilityTable'!B157)</f>
        <v/>
      </c>
      <c r="M160" s="110" t="str">
        <f>IF(L160="","",'Hide - VulnerabilityTable'!E157)</f>
        <v/>
      </c>
      <c r="N160" s="110" t="str">
        <f>IF($L160="","",'Hide - VulnerabilityTable'!C157)</f>
        <v/>
      </c>
      <c r="O160" s="110" t="str">
        <f>IF($L160="","",'Hide - VulnerabilityTable'!D157)</f>
        <v/>
      </c>
      <c r="P160" s="109">
        <f>'Hide - VulnerabilityTable'!A157</f>
        <v>0</v>
      </c>
    </row>
    <row r="161" spans="12:16" x14ac:dyDescent="0.2">
      <c r="L161" s="110" t="str">
        <f>IF('Hide - VulnerabilityTable'!A158=0,"",'Hide - VulnerabilityTable'!B158)</f>
        <v/>
      </c>
      <c r="M161" s="110" t="str">
        <f>IF(L161="","",'Hide - VulnerabilityTable'!E158)</f>
        <v/>
      </c>
      <c r="N161" s="110" t="str">
        <f>IF($L161="","",'Hide - VulnerabilityTable'!C158)</f>
        <v/>
      </c>
      <c r="O161" s="110" t="str">
        <f>IF($L161="","",'Hide - VulnerabilityTable'!D158)</f>
        <v/>
      </c>
      <c r="P161" s="109">
        <f>'Hide - VulnerabilityTable'!A158</f>
        <v>0</v>
      </c>
    </row>
    <row r="162" spans="12:16" x14ac:dyDescent="0.2">
      <c r="L162" s="110" t="str">
        <f>IF('Hide - VulnerabilityTable'!A159=0,"",'Hide - VulnerabilityTable'!B159)</f>
        <v/>
      </c>
      <c r="M162" s="110" t="str">
        <f>IF(L162="","",'Hide - VulnerabilityTable'!E159)</f>
        <v/>
      </c>
      <c r="N162" s="110" t="str">
        <f>IF($L162="","",'Hide - VulnerabilityTable'!C159)</f>
        <v/>
      </c>
      <c r="O162" s="110" t="str">
        <f>IF($L162="","",'Hide - VulnerabilityTable'!D159)</f>
        <v/>
      </c>
      <c r="P162" s="109">
        <f>'Hide - VulnerabilityTable'!A159</f>
        <v>0</v>
      </c>
    </row>
    <row r="163" spans="12:16" x14ac:dyDescent="0.2">
      <c r="L163" s="110" t="str">
        <f>IF('Hide - VulnerabilityTable'!A160=0,"",'Hide - VulnerabilityTable'!B160)</f>
        <v/>
      </c>
      <c r="M163" s="110" t="str">
        <f>IF(L163="","",'Hide - VulnerabilityTable'!E160)</f>
        <v/>
      </c>
      <c r="N163" s="110" t="str">
        <f>IF($L163="","",'Hide - VulnerabilityTable'!C160)</f>
        <v/>
      </c>
      <c r="O163" s="110" t="str">
        <f>IF($L163="","",'Hide - VulnerabilityTable'!D160)</f>
        <v/>
      </c>
      <c r="P163" s="109">
        <f>'Hide - VulnerabilityTable'!A160</f>
        <v>0</v>
      </c>
    </row>
    <row r="164" spans="12:16" x14ac:dyDescent="0.2">
      <c r="L164" s="110" t="str">
        <f>IF('Hide - VulnerabilityTable'!A161=0,"",'Hide - VulnerabilityTable'!B161)</f>
        <v/>
      </c>
      <c r="M164" s="110" t="str">
        <f>IF(L164="","",'Hide - VulnerabilityTable'!E161)</f>
        <v/>
      </c>
      <c r="N164" s="110" t="str">
        <f>IF($L164="","",'Hide - VulnerabilityTable'!C161)</f>
        <v/>
      </c>
      <c r="O164" s="110" t="str">
        <f>IF($L164="","",'Hide - VulnerabilityTable'!D161)</f>
        <v/>
      </c>
      <c r="P164" s="109">
        <f>'Hide - VulnerabilityTable'!A161</f>
        <v>0</v>
      </c>
    </row>
    <row r="165" spans="12:16" x14ac:dyDescent="0.2">
      <c r="L165" s="110" t="str">
        <f>IF('Hide - VulnerabilityTable'!A162=0,"",'Hide - VulnerabilityTable'!B162)</f>
        <v/>
      </c>
      <c r="M165" s="110" t="str">
        <f>IF(L165="","",'Hide - VulnerabilityTable'!E162)</f>
        <v/>
      </c>
      <c r="N165" s="110" t="str">
        <f>IF($L165="","",'Hide - VulnerabilityTable'!C162)</f>
        <v/>
      </c>
      <c r="O165" s="110" t="str">
        <f>IF($L165="","",'Hide - VulnerabilityTable'!D162)</f>
        <v/>
      </c>
      <c r="P165" s="109">
        <f>'Hide - VulnerabilityTable'!A162</f>
        <v>0</v>
      </c>
    </row>
    <row r="166" spans="12:16" x14ac:dyDescent="0.2">
      <c r="L166" s="110" t="str">
        <f>IF('Hide - VulnerabilityTable'!A163=0,"",'Hide - VulnerabilityTable'!B163)</f>
        <v/>
      </c>
      <c r="M166" s="110" t="str">
        <f>IF(L166="","",'Hide - VulnerabilityTable'!E163)</f>
        <v/>
      </c>
      <c r="N166" s="110" t="str">
        <f>IF($L166="","",'Hide - VulnerabilityTable'!C163)</f>
        <v/>
      </c>
      <c r="O166" s="110" t="str">
        <f>IF($L166="","",'Hide - VulnerabilityTable'!D163)</f>
        <v/>
      </c>
      <c r="P166" s="109">
        <f>'Hide - VulnerabilityTable'!A163</f>
        <v>0</v>
      </c>
    </row>
    <row r="167" spans="12:16" x14ac:dyDescent="0.2">
      <c r="L167" s="110" t="str">
        <f>IF('Hide - VulnerabilityTable'!A164=0,"",'Hide - VulnerabilityTable'!B164)</f>
        <v/>
      </c>
      <c r="M167" s="110" t="str">
        <f>IF(L167="","",'Hide - VulnerabilityTable'!E164)</f>
        <v/>
      </c>
      <c r="N167" s="110" t="str">
        <f>IF($L167="","",'Hide - VulnerabilityTable'!C164)</f>
        <v/>
      </c>
      <c r="O167" s="110" t="str">
        <f>IF($L167="","",'Hide - VulnerabilityTable'!D164)</f>
        <v/>
      </c>
      <c r="P167" s="109">
        <f>'Hide - VulnerabilityTable'!A164</f>
        <v>0</v>
      </c>
    </row>
    <row r="168" spans="12:16" x14ac:dyDescent="0.2">
      <c r="L168" s="110" t="str">
        <f>IF('Hide - VulnerabilityTable'!A165=0,"",'Hide - VulnerabilityTable'!B165)</f>
        <v/>
      </c>
      <c r="M168" s="110" t="str">
        <f>IF(L168="","",'Hide - VulnerabilityTable'!E165)</f>
        <v/>
      </c>
      <c r="N168" s="110" t="str">
        <f>IF($L168="","",'Hide - VulnerabilityTable'!C165)</f>
        <v/>
      </c>
      <c r="O168" s="110" t="str">
        <f>IF($L168="","",'Hide - VulnerabilityTable'!D165)</f>
        <v/>
      </c>
      <c r="P168" s="109">
        <f>'Hide - VulnerabilityTable'!A165</f>
        <v>0</v>
      </c>
    </row>
    <row r="169" spans="12:16" x14ac:dyDescent="0.2">
      <c r="L169" s="110" t="str">
        <f>IF('Hide - VulnerabilityTable'!A166=0,"",'Hide - VulnerabilityTable'!B166)</f>
        <v/>
      </c>
      <c r="M169" s="110" t="str">
        <f>IF(L169="","",'Hide - VulnerabilityTable'!E166)</f>
        <v/>
      </c>
      <c r="N169" s="110" t="str">
        <f>IF($L169="","",'Hide - VulnerabilityTable'!C166)</f>
        <v/>
      </c>
      <c r="O169" s="110" t="str">
        <f>IF($L169="","",'Hide - VulnerabilityTable'!D166)</f>
        <v/>
      </c>
      <c r="P169" s="109">
        <f>'Hide - VulnerabilityTable'!A166</f>
        <v>0</v>
      </c>
    </row>
    <row r="170" spans="12:16" x14ac:dyDescent="0.2">
      <c r="L170" s="110" t="str">
        <f>IF('Hide - VulnerabilityTable'!A167=0,"",'Hide - VulnerabilityTable'!B167)</f>
        <v/>
      </c>
      <c r="M170" s="110" t="str">
        <f>IF(L170="","",'Hide - VulnerabilityTable'!E167)</f>
        <v/>
      </c>
      <c r="N170" s="110" t="str">
        <f>IF($L170="","",'Hide - VulnerabilityTable'!C167)</f>
        <v/>
      </c>
      <c r="O170" s="110" t="str">
        <f>IF($L170="","",'Hide - VulnerabilityTable'!D167)</f>
        <v/>
      </c>
      <c r="P170" s="109">
        <f>'Hide - VulnerabilityTable'!A167</f>
        <v>0</v>
      </c>
    </row>
    <row r="171" spans="12:16" x14ac:dyDescent="0.2">
      <c r="L171" s="110" t="str">
        <f>IF('Hide - VulnerabilityTable'!A168=0,"",'Hide - VulnerabilityTable'!B168)</f>
        <v/>
      </c>
      <c r="M171" s="110" t="str">
        <f>IF(L171="","",'Hide - VulnerabilityTable'!E168)</f>
        <v/>
      </c>
      <c r="N171" s="110" t="str">
        <f>IF($L171="","",'Hide - VulnerabilityTable'!C168)</f>
        <v/>
      </c>
      <c r="O171" s="110" t="str">
        <f>IF($L171="","",'Hide - VulnerabilityTable'!D168)</f>
        <v/>
      </c>
      <c r="P171" s="109">
        <f>'Hide - VulnerabilityTable'!A168</f>
        <v>0</v>
      </c>
    </row>
    <row r="172" spans="12:16" x14ac:dyDescent="0.2">
      <c r="L172" s="110" t="str">
        <f>IF('Hide - VulnerabilityTable'!A169=0,"",'Hide - VulnerabilityTable'!B169)</f>
        <v/>
      </c>
      <c r="M172" s="110" t="str">
        <f>IF(L172="","",'Hide - VulnerabilityTable'!E169)</f>
        <v/>
      </c>
      <c r="N172" s="110" t="str">
        <f>IF($L172="","",'Hide - VulnerabilityTable'!C169)</f>
        <v/>
      </c>
      <c r="O172" s="110" t="str">
        <f>IF($L172="","",'Hide - VulnerabilityTable'!D169)</f>
        <v/>
      </c>
      <c r="P172" s="109">
        <f>'Hide - VulnerabilityTable'!A169</f>
        <v>0</v>
      </c>
    </row>
    <row r="173" spans="12:16" x14ac:dyDescent="0.2">
      <c r="L173" s="110" t="str">
        <f>IF('Hide - VulnerabilityTable'!A170=0,"",'Hide - VulnerabilityTable'!B170)</f>
        <v/>
      </c>
      <c r="M173" s="110" t="str">
        <f>IF(L173="","",'Hide - VulnerabilityTable'!E170)</f>
        <v/>
      </c>
      <c r="N173" s="110" t="str">
        <f>IF($L173="","",'Hide - VulnerabilityTable'!C170)</f>
        <v/>
      </c>
      <c r="O173" s="110" t="str">
        <f>IF($L173="","",'Hide - VulnerabilityTable'!D170)</f>
        <v/>
      </c>
      <c r="P173" s="109">
        <f>'Hide - VulnerabilityTable'!A170</f>
        <v>0</v>
      </c>
    </row>
    <row r="174" spans="12:16" x14ac:dyDescent="0.2">
      <c r="L174" s="110" t="str">
        <f>IF('Hide - VulnerabilityTable'!A171=0,"",'Hide - VulnerabilityTable'!B171)</f>
        <v/>
      </c>
      <c r="M174" s="110" t="str">
        <f>IF(L174="","",'Hide - VulnerabilityTable'!E171)</f>
        <v/>
      </c>
      <c r="N174" s="110" t="str">
        <f>IF($L174="","",'Hide - VulnerabilityTable'!C171)</f>
        <v/>
      </c>
      <c r="O174" s="110" t="str">
        <f>IF($L174="","",'Hide - VulnerabilityTable'!D171)</f>
        <v/>
      </c>
      <c r="P174" s="109">
        <f>'Hide - VulnerabilityTable'!A171</f>
        <v>0</v>
      </c>
    </row>
    <row r="175" spans="12:16" x14ac:dyDescent="0.2">
      <c r="L175" s="110" t="str">
        <f>IF('Hide - VulnerabilityTable'!A172=0,"",'Hide - VulnerabilityTable'!B172)</f>
        <v/>
      </c>
      <c r="M175" s="110" t="str">
        <f>IF(L175="","",'Hide - VulnerabilityTable'!E172)</f>
        <v/>
      </c>
      <c r="N175" s="110" t="str">
        <f>IF($L175="","",'Hide - VulnerabilityTable'!C172)</f>
        <v/>
      </c>
      <c r="O175" s="110" t="str">
        <f>IF($L175="","",'Hide - VulnerabilityTable'!D172)</f>
        <v/>
      </c>
      <c r="P175" s="109">
        <f>'Hide - VulnerabilityTable'!A172</f>
        <v>0</v>
      </c>
    </row>
    <row r="176" spans="12:16" x14ac:dyDescent="0.2">
      <c r="L176" s="110" t="str">
        <f>IF('Hide - VulnerabilityTable'!A173=0,"",'Hide - VulnerabilityTable'!B173)</f>
        <v/>
      </c>
      <c r="M176" s="110" t="str">
        <f>IF(L176="","",'Hide - VulnerabilityTable'!E173)</f>
        <v/>
      </c>
      <c r="N176" s="110" t="str">
        <f>IF($L176="","",'Hide - VulnerabilityTable'!C173)</f>
        <v/>
      </c>
      <c r="O176" s="110" t="str">
        <f>IF($L176="","",'Hide - VulnerabilityTable'!D173)</f>
        <v/>
      </c>
      <c r="P176" s="109">
        <f>'Hide - VulnerabilityTable'!A173</f>
        <v>0</v>
      </c>
    </row>
    <row r="177" spans="12:16" x14ac:dyDescent="0.2">
      <c r="L177" s="110" t="str">
        <f>IF('Hide - VulnerabilityTable'!A174=0,"",'Hide - VulnerabilityTable'!B174)</f>
        <v/>
      </c>
      <c r="M177" s="110" t="str">
        <f>IF(L177="","",'Hide - VulnerabilityTable'!E174)</f>
        <v/>
      </c>
      <c r="N177" s="110" t="str">
        <f>IF($L177="","",'Hide - VulnerabilityTable'!C174)</f>
        <v/>
      </c>
      <c r="O177" s="110" t="str">
        <f>IF($L177="","",'Hide - VulnerabilityTable'!D174)</f>
        <v/>
      </c>
      <c r="P177" s="109">
        <f>'Hide - VulnerabilityTable'!A174</f>
        <v>0</v>
      </c>
    </row>
    <row r="178" spans="12:16" x14ac:dyDescent="0.2">
      <c r="L178" s="110" t="str">
        <f>IF('Hide - VulnerabilityTable'!A175=0,"",'Hide - VulnerabilityTable'!B175)</f>
        <v/>
      </c>
      <c r="M178" s="110" t="str">
        <f>IF(L178="","",'Hide - VulnerabilityTable'!E175)</f>
        <v/>
      </c>
      <c r="N178" s="110" t="str">
        <f>IF($L178="","",'Hide - VulnerabilityTable'!C175)</f>
        <v/>
      </c>
      <c r="O178" s="110" t="str">
        <f>IF($L178="","",'Hide - VulnerabilityTable'!D175)</f>
        <v/>
      </c>
      <c r="P178" s="109">
        <f>'Hide - VulnerabilityTable'!A175</f>
        <v>0</v>
      </c>
    </row>
    <row r="179" spans="12:16" x14ac:dyDescent="0.2">
      <c r="L179" s="110" t="str">
        <f>IF('Hide - VulnerabilityTable'!A176=0,"",'Hide - VulnerabilityTable'!B176)</f>
        <v/>
      </c>
      <c r="M179" s="110" t="str">
        <f>IF(L179="","",'Hide - VulnerabilityTable'!E176)</f>
        <v/>
      </c>
      <c r="N179" s="110" t="str">
        <f>IF($L179="","",'Hide - VulnerabilityTable'!C176)</f>
        <v/>
      </c>
      <c r="O179" s="110" t="str">
        <f>IF($L179="","",'Hide - VulnerabilityTable'!D176)</f>
        <v/>
      </c>
      <c r="P179" s="109">
        <f>'Hide - VulnerabilityTable'!A176</f>
        <v>0</v>
      </c>
    </row>
    <row r="180" spans="12:16" x14ac:dyDescent="0.2">
      <c r="L180" s="110" t="str">
        <f>IF('Hide - VulnerabilityTable'!A177=0,"",'Hide - VulnerabilityTable'!B177)</f>
        <v/>
      </c>
      <c r="M180" s="110" t="str">
        <f>IF(L180="","",'Hide - VulnerabilityTable'!E177)</f>
        <v/>
      </c>
      <c r="N180" s="110" t="str">
        <f>IF($L180="","",'Hide - VulnerabilityTable'!C177)</f>
        <v/>
      </c>
      <c r="O180" s="110" t="str">
        <f>IF($L180="","",'Hide - VulnerabilityTable'!D177)</f>
        <v/>
      </c>
      <c r="P180" s="109">
        <f>'Hide - VulnerabilityTable'!A177</f>
        <v>0</v>
      </c>
    </row>
    <row r="181" spans="12:16" x14ac:dyDescent="0.2">
      <c r="L181" s="110" t="str">
        <f>IF('Hide - VulnerabilityTable'!A178=0,"",'Hide - VulnerabilityTable'!B178)</f>
        <v/>
      </c>
      <c r="M181" s="110" t="str">
        <f>IF(L181="","",'Hide - VulnerabilityTable'!E178)</f>
        <v/>
      </c>
      <c r="N181" s="110" t="str">
        <f>IF($L181="","",'Hide - VulnerabilityTable'!C178)</f>
        <v/>
      </c>
      <c r="O181" s="110" t="str">
        <f>IF($L181="","",'Hide - VulnerabilityTable'!D178)</f>
        <v/>
      </c>
      <c r="P181" s="109">
        <f>'Hide - VulnerabilityTable'!A178</f>
        <v>0</v>
      </c>
    </row>
    <row r="182" spans="12:16" x14ac:dyDescent="0.2">
      <c r="L182" s="110" t="str">
        <f>IF('Hide - VulnerabilityTable'!A179=0,"",'Hide - VulnerabilityTable'!B179)</f>
        <v/>
      </c>
      <c r="M182" s="110" t="str">
        <f>IF(L182="","",'Hide - VulnerabilityTable'!E179)</f>
        <v/>
      </c>
      <c r="N182" s="110" t="str">
        <f>IF($L182="","",'Hide - VulnerabilityTable'!C179)</f>
        <v/>
      </c>
      <c r="O182" s="110" t="str">
        <f>IF($L182="","",'Hide - VulnerabilityTable'!D179)</f>
        <v/>
      </c>
      <c r="P182" s="109">
        <f>'Hide - VulnerabilityTable'!A179</f>
        <v>0</v>
      </c>
    </row>
    <row r="183" spans="12:16" x14ac:dyDescent="0.2">
      <c r="L183" s="110" t="str">
        <f>IF('Hide - VulnerabilityTable'!A180=0,"",'Hide - VulnerabilityTable'!B180)</f>
        <v/>
      </c>
      <c r="M183" s="110" t="str">
        <f>IF(L183="","",'Hide - VulnerabilityTable'!E180)</f>
        <v/>
      </c>
      <c r="N183" s="110" t="str">
        <f>IF($L183="","",'Hide - VulnerabilityTable'!C180)</f>
        <v/>
      </c>
      <c r="O183" s="110" t="str">
        <f>IF($L183="","",'Hide - VulnerabilityTable'!D180)</f>
        <v/>
      </c>
      <c r="P183" s="109">
        <f>'Hide - VulnerabilityTable'!A180</f>
        <v>0</v>
      </c>
    </row>
    <row r="184" spans="12:16" x14ac:dyDescent="0.2">
      <c r="L184" s="110" t="str">
        <f>IF('Hide - VulnerabilityTable'!A181=0,"",'Hide - VulnerabilityTable'!B181)</f>
        <v/>
      </c>
      <c r="M184" s="110" t="str">
        <f>IF(L184="","",'Hide - VulnerabilityTable'!E181)</f>
        <v/>
      </c>
      <c r="N184" s="110" t="str">
        <f>IF($L184="","",'Hide - VulnerabilityTable'!C181)</f>
        <v/>
      </c>
      <c r="O184" s="110" t="str">
        <f>IF($L184="","",'Hide - VulnerabilityTable'!D181)</f>
        <v/>
      </c>
      <c r="P184" s="109">
        <f>'Hide - VulnerabilityTable'!A181</f>
        <v>0</v>
      </c>
    </row>
    <row r="185" spans="12:16" x14ac:dyDescent="0.2">
      <c r="L185" s="110" t="str">
        <f>IF('Hide - VulnerabilityTable'!A182=0,"",'Hide - VulnerabilityTable'!B182)</f>
        <v/>
      </c>
      <c r="M185" s="110" t="str">
        <f>IF(L185="","",'Hide - VulnerabilityTable'!E182)</f>
        <v/>
      </c>
      <c r="N185" s="110" t="str">
        <f>IF($L185="","",'Hide - VulnerabilityTable'!C182)</f>
        <v/>
      </c>
      <c r="O185" s="110" t="str">
        <f>IF($L185="","",'Hide - VulnerabilityTable'!D182)</f>
        <v/>
      </c>
      <c r="P185" s="109">
        <f>'Hide - VulnerabilityTable'!A182</f>
        <v>0</v>
      </c>
    </row>
    <row r="186" spans="12:16" x14ac:dyDescent="0.2">
      <c r="L186" s="110" t="str">
        <f>IF('Hide - VulnerabilityTable'!A183=0,"",'Hide - VulnerabilityTable'!B183)</f>
        <v/>
      </c>
      <c r="M186" s="110" t="str">
        <f>IF(L186="","",'Hide - VulnerabilityTable'!E183)</f>
        <v/>
      </c>
      <c r="N186" s="110" t="str">
        <f>IF($L186="","",'Hide - VulnerabilityTable'!C183)</f>
        <v/>
      </c>
      <c r="O186" s="110" t="str">
        <f>IF($L186="","",'Hide - VulnerabilityTable'!D183)</f>
        <v/>
      </c>
      <c r="P186" s="109">
        <f>'Hide - VulnerabilityTable'!A183</f>
        <v>0</v>
      </c>
    </row>
    <row r="187" spans="12:16" x14ac:dyDescent="0.2">
      <c r="L187" s="110" t="str">
        <f>IF('Hide - VulnerabilityTable'!A184=0,"",'Hide - VulnerabilityTable'!B184)</f>
        <v/>
      </c>
      <c r="M187" s="110" t="str">
        <f>IF(L187="","",'Hide - VulnerabilityTable'!E184)</f>
        <v/>
      </c>
      <c r="N187" s="110" t="str">
        <f>IF($L187="","",'Hide - VulnerabilityTable'!C184)</f>
        <v/>
      </c>
      <c r="O187" s="110" t="str">
        <f>IF($L187="","",'Hide - VulnerabilityTable'!D184)</f>
        <v/>
      </c>
      <c r="P187" s="109">
        <f>'Hide - VulnerabilityTable'!A184</f>
        <v>0</v>
      </c>
    </row>
    <row r="188" spans="12:16" x14ac:dyDescent="0.2">
      <c r="L188" s="110" t="str">
        <f>IF('Hide - VulnerabilityTable'!A185=0,"",'Hide - VulnerabilityTable'!B185)</f>
        <v/>
      </c>
      <c r="M188" s="110" t="str">
        <f>IF(L188="","",'Hide - VulnerabilityTable'!E185)</f>
        <v/>
      </c>
      <c r="N188" s="110" t="str">
        <f>IF($L188="","",'Hide - VulnerabilityTable'!C185)</f>
        <v/>
      </c>
      <c r="O188" s="110" t="str">
        <f>IF($L188="","",'Hide - VulnerabilityTable'!D185)</f>
        <v/>
      </c>
      <c r="P188" s="109">
        <f>'Hide - VulnerabilityTable'!A185</f>
        <v>0</v>
      </c>
    </row>
    <row r="189" spans="12:16" x14ac:dyDescent="0.2">
      <c r="L189" s="110" t="str">
        <f>IF('Hide - VulnerabilityTable'!A186=0,"",'Hide - VulnerabilityTable'!B186)</f>
        <v/>
      </c>
      <c r="M189" s="110" t="str">
        <f>IF(L189="","",'Hide - VulnerabilityTable'!E186)</f>
        <v/>
      </c>
      <c r="N189" s="110" t="str">
        <f>IF($L189="","",'Hide - VulnerabilityTable'!C186)</f>
        <v/>
      </c>
      <c r="O189" s="110" t="str">
        <f>IF($L189="","",'Hide - VulnerabilityTable'!D186)</f>
        <v/>
      </c>
      <c r="P189" s="109">
        <f>'Hide - VulnerabilityTable'!A186</f>
        <v>0</v>
      </c>
    </row>
    <row r="190" spans="12:16" x14ac:dyDescent="0.2">
      <c r="L190" s="110" t="str">
        <f>IF('Hide - VulnerabilityTable'!A187=0,"",'Hide - VulnerabilityTable'!B187)</f>
        <v/>
      </c>
      <c r="M190" s="110" t="str">
        <f>IF(L190="","",'Hide - VulnerabilityTable'!E187)</f>
        <v/>
      </c>
      <c r="N190" s="110" t="str">
        <f>IF($L190="","",'Hide - VulnerabilityTable'!C187)</f>
        <v/>
      </c>
      <c r="O190" s="110" t="str">
        <f>IF($L190="","",'Hide - VulnerabilityTable'!D187)</f>
        <v/>
      </c>
      <c r="P190" s="109">
        <f>'Hide - VulnerabilityTable'!A187</f>
        <v>0</v>
      </c>
    </row>
    <row r="191" spans="12:16" x14ac:dyDescent="0.2">
      <c r="L191" s="110" t="str">
        <f>IF('Hide - VulnerabilityTable'!A188=0,"",'Hide - VulnerabilityTable'!B188)</f>
        <v/>
      </c>
      <c r="M191" s="110" t="str">
        <f>IF(L191="","",'Hide - VulnerabilityTable'!E188)</f>
        <v/>
      </c>
      <c r="N191" s="110" t="str">
        <f>IF($L191="","",'Hide - VulnerabilityTable'!C188)</f>
        <v/>
      </c>
      <c r="O191" s="110" t="str">
        <f>IF($L191="","",'Hide - VulnerabilityTable'!D188)</f>
        <v/>
      </c>
      <c r="P191" s="109">
        <f>'Hide - VulnerabilityTable'!A188</f>
        <v>0</v>
      </c>
    </row>
    <row r="192" spans="12:16" x14ac:dyDescent="0.2">
      <c r="L192" s="110" t="str">
        <f>IF('Hide - VulnerabilityTable'!A189=0,"",'Hide - VulnerabilityTable'!B189)</f>
        <v/>
      </c>
      <c r="M192" s="110" t="str">
        <f>IF(L192="","",'Hide - VulnerabilityTable'!E189)</f>
        <v/>
      </c>
      <c r="N192" s="110" t="str">
        <f>IF($L192="","",'Hide - VulnerabilityTable'!C189)</f>
        <v/>
      </c>
      <c r="O192" s="110" t="str">
        <f>IF($L192="","",'Hide - VulnerabilityTable'!D189)</f>
        <v/>
      </c>
      <c r="P192" s="109">
        <f>'Hide - VulnerabilityTable'!A189</f>
        <v>0</v>
      </c>
    </row>
    <row r="193" spans="12:16" x14ac:dyDescent="0.2">
      <c r="L193" s="110" t="str">
        <f>IF('Hide - VulnerabilityTable'!A190=0,"",'Hide - VulnerabilityTable'!B190)</f>
        <v/>
      </c>
      <c r="M193" s="110" t="str">
        <f>IF(L193="","",'Hide - VulnerabilityTable'!E190)</f>
        <v/>
      </c>
      <c r="N193" s="110" t="str">
        <f>IF($L193="","",'Hide - VulnerabilityTable'!C190)</f>
        <v/>
      </c>
      <c r="O193" s="110" t="str">
        <f>IF($L193="","",'Hide - VulnerabilityTable'!D190)</f>
        <v/>
      </c>
      <c r="P193" s="109">
        <f>'Hide - VulnerabilityTable'!A190</f>
        <v>0</v>
      </c>
    </row>
    <row r="194" spans="12:16" x14ac:dyDescent="0.2">
      <c r="L194" s="110" t="str">
        <f>IF('Hide - VulnerabilityTable'!A191=0,"",'Hide - VulnerabilityTable'!B191)</f>
        <v/>
      </c>
      <c r="M194" s="110" t="str">
        <f>IF(L194="","",'Hide - VulnerabilityTable'!E191)</f>
        <v/>
      </c>
      <c r="N194" s="110" t="str">
        <f>IF($L194="","",'Hide - VulnerabilityTable'!C191)</f>
        <v/>
      </c>
      <c r="O194" s="110" t="str">
        <f>IF($L194="","",'Hide - VulnerabilityTable'!D191)</f>
        <v/>
      </c>
      <c r="P194" s="109">
        <f>'Hide - VulnerabilityTable'!A191</f>
        <v>0</v>
      </c>
    </row>
    <row r="195" spans="12:16" x14ac:dyDescent="0.2">
      <c r="L195" s="110" t="str">
        <f>IF('Hide - VulnerabilityTable'!A192=0,"",'Hide - VulnerabilityTable'!B192)</f>
        <v/>
      </c>
      <c r="M195" s="110" t="str">
        <f>IF(L195="","",'Hide - VulnerabilityTable'!E192)</f>
        <v/>
      </c>
      <c r="N195" s="110" t="str">
        <f>IF($L195="","",'Hide - VulnerabilityTable'!C192)</f>
        <v/>
      </c>
      <c r="O195" s="110" t="str">
        <f>IF($L195="","",'Hide - VulnerabilityTable'!D192)</f>
        <v/>
      </c>
      <c r="P195" s="109">
        <f>'Hide - VulnerabilityTable'!A192</f>
        <v>0</v>
      </c>
    </row>
    <row r="196" spans="12:16" x14ac:dyDescent="0.2">
      <c r="L196" s="110" t="str">
        <f>IF('Hide - VulnerabilityTable'!A193=0,"",'Hide - VulnerabilityTable'!B193)</f>
        <v/>
      </c>
      <c r="M196" s="110" t="str">
        <f>IF(L196="","",'Hide - VulnerabilityTable'!E193)</f>
        <v/>
      </c>
      <c r="N196" s="110" t="str">
        <f>IF($L196="","",'Hide - VulnerabilityTable'!C193)</f>
        <v/>
      </c>
      <c r="O196" s="110" t="str">
        <f>IF($L196="","",'Hide - VulnerabilityTable'!D193)</f>
        <v/>
      </c>
      <c r="P196" s="109">
        <f>'Hide - VulnerabilityTable'!A193</f>
        <v>0</v>
      </c>
    </row>
    <row r="197" spans="12:16" x14ac:dyDescent="0.2">
      <c r="L197" s="110" t="str">
        <f>IF('Hide - VulnerabilityTable'!A194=0,"",'Hide - VulnerabilityTable'!B194)</f>
        <v/>
      </c>
      <c r="M197" s="110" t="str">
        <f>IF(L197="","",'Hide - VulnerabilityTable'!E194)</f>
        <v/>
      </c>
      <c r="N197" s="110" t="str">
        <f>IF($L197="","",'Hide - VulnerabilityTable'!C194)</f>
        <v/>
      </c>
      <c r="O197" s="110" t="str">
        <f>IF($L197="","",'Hide - VulnerabilityTable'!D194)</f>
        <v/>
      </c>
      <c r="P197" s="109">
        <f>'Hide - VulnerabilityTable'!A194</f>
        <v>0</v>
      </c>
    </row>
    <row r="198" spans="12:16" x14ac:dyDescent="0.2">
      <c r="L198" s="110" t="str">
        <f>IF('Hide - VulnerabilityTable'!A195=0,"",'Hide - VulnerabilityTable'!B195)</f>
        <v/>
      </c>
      <c r="M198" s="110" t="str">
        <f>IF(L198="","",'Hide - VulnerabilityTable'!E195)</f>
        <v/>
      </c>
      <c r="N198" s="110" t="str">
        <f>IF($L198="","",'Hide - VulnerabilityTable'!C195)</f>
        <v/>
      </c>
      <c r="O198" s="110" t="str">
        <f>IF($L198="","",'Hide - VulnerabilityTable'!D195)</f>
        <v/>
      </c>
      <c r="P198" s="109">
        <f>'Hide - VulnerabilityTable'!A195</f>
        <v>0</v>
      </c>
    </row>
    <row r="199" spans="12:16" x14ac:dyDescent="0.2">
      <c r="L199" s="110" t="str">
        <f>IF('Hide - VulnerabilityTable'!A196=0,"",'Hide - VulnerabilityTable'!B196)</f>
        <v/>
      </c>
      <c r="M199" s="110" t="str">
        <f>IF(L199="","",'Hide - VulnerabilityTable'!E196)</f>
        <v/>
      </c>
      <c r="N199" s="110" t="str">
        <f>IF($L199="","",'Hide - VulnerabilityTable'!C196)</f>
        <v/>
      </c>
      <c r="O199" s="110" t="str">
        <f>IF($L199="","",'Hide - VulnerabilityTable'!D196)</f>
        <v/>
      </c>
      <c r="P199" s="109">
        <f>'Hide - VulnerabilityTable'!A196</f>
        <v>0</v>
      </c>
    </row>
    <row r="200" spans="12:16" x14ac:dyDescent="0.2">
      <c r="L200" s="110" t="str">
        <f>IF('Hide - VulnerabilityTable'!A197=0,"",'Hide - VulnerabilityTable'!B197)</f>
        <v/>
      </c>
      <c r="M200" s="110" t="str">
        <f>IF(L200="","",'Hide - VulnerabilityTable'!E197)</f>
        <v/>
      </c>
      <c r="N200" s="110" t="str">
        <f>IF($L200="","",'Hide - VulnerabilityTable'!C197)</f>
        <v/>
      </c>
      <c r="O200" s="110" t="str">
        <f>IF($L200="","",'Hide - VulnerabilityTable'!D197)</f>
        <v/>
      </c>
      <c r="P200" s="109">
        <f>'Hide - VulnerabilityTable'!A197</f>
        <v>0</v>
      </c>
    </row>
    <row r="201" spans="12:16" x14ac:dyDescent="0.2">
      <c r="L201" s="110" t="str">
        <f>IF('Hide - VulnerabilityTable'!A198=0,"",'Hide - VulnerabilityTable'!B198)</f>
        <v/>
      </c>
      <c r="M201" s="110" t="str">
        <f>IF(L201="","",'Hide - VulnerabilityTable'!E198)</f>
        <v/>
      </c>
      <c r="N201" s="110" t="str">
        <f>IF($L201="","",'Hide - VulnerabilityTable'!C198)</f>
        <v/>
      </c>
      <c r="O201" s="110" t="str">
        <f>IF($L201="","",'Hide - VulnerabilityTable'!D198)</f>
        <v/>
      </c>
      <c r="P201" s="109">
        <f>'Hide - VulnerabilityTable'!A198</f>
        <v>0</v>
      </c>
    </row>
  </sheetData>
  <mergeCells count="5">
    <mergeCell ref="F31:J46"/>
    <mergeCell ref="B4:O4"/>
    <mergeCell ref="B5:O5"/>
    <mergeCell ref="B2:P2"/>
    <mergeCell ref="B3:L3"/>
  </mergeCells>
  <conditionalFormatting sqref="L7:O201">
    <cfRule type="expression" dxfId="9" priority="1">
      <formula>AND($P7&gt;2.9,$P7&lt;5.9)</formula>
    </cfRule>
    <cfRule type="expression" dxfId="8" priority="2">
      <formula>$P7&gt;5.9</formula>
    </cfRule>
  </conditionalFormatting>
  <pageMargins left="0.7" right="0.7" top="0.75" bottom="0.75" header="0.3" footer="0.3"/>
  <pageSetup orientation="portrait"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34"/>
  <sheetViews>
    <sheetView zoomScaleNormal="100" workbookViewId="0"/>
  </sheetViews>
  <sheetFormatPr defaultRowHeight="15" x14ac:dyDescent="0.25"/>
  <cols>
    <col min="1" max="1" width="4.5703125" customWidth="1"/>
    <col min="2" max="2" width="56.140625" bestFit="1" customWidth="1"/>
    <col min="3" max="3" width="125.7109375" bestFit="1" customWidth="1"/>
    <col min="4" max="4" width="56.140625" bestFit="1" customWidth="1"/>
  </cols>
  <sheetData>
    <row r="1" spans="2:3" x14ac:dyDescent="0.25">
      <c r="B1" s="28" t="s">
        <v>184</v>
      </c>
    </row>
    <row r="2" spans="2:3" x14ac:dyDescent="0.25">
      <c r="B2" s="36" t="s">
        <v>107</v>
      </c>
      <c r="C2" s="36" t="s">
        <v>186</v>
      </c>
    </row>
    <row r="3" spans="2:3" x14ac:dyDescent="0.25">
      <c r="B3" t="s">
        <v>226</v>
      </c>
      <c r="C3" t="s">
        <v>223</v>
      </c>
    </row>
    <row r="4" spans="2:3" x14ac:dyDescent="0.25">
      <c r="B4" t="s">
        <v>227</v>
      </c>
      <c r="C4" t="s">
        <v>223</v>
      </c>
    </row>
    <row r="5" spans="2:3" x14ac:dyDescent="0.25">
      <c r="B5" t="s">
        <v>228</v>
      </c>
      <c r="C5" t="s">
        <v>223</v>
      </c>
    </row>
    <row r="6" spans="2:3" x14ac:dyDescent="0.25">
      <c r="B6" t="s">
        <v>168</v>
      </c>
      <c r="C6" t="s">
        <v>220</v>
      </c>
    </row>
    <row r="7" spans="2:3" x14ac:dyDescent="0.25">
      <c r="B7" t="s">
        <v>169</v>
      </c>
      <c r="C7" t="s">
        <v>220</v>
      </c>
    </row>
    <row r="8" spans="2:3" x14ac:dyDescent="0.25">
      <c r="B8" t="s">
        <v>113</v>
      </c>
      <c r="C8" t="s">
        <v>206</v>
      </c>
    </row>
    <row r="9" spans="2:3" x14ac:dyDescent="0.25">
      <c r="B9" t="s">
        <v>220</v>
      </c>
      <c r="C9" t="s">
        <v>271</v>
      </c>
    </row>
    <row r="10" spans="2:3" x14ac:dyDescent="0.25">
      <c r="B10" t="s">
        <v>229</v>
      </c>
      <c r="C10" t="s">
        <v>220</v>
      </c>
    </row>
    <row r="11" spans="2:3" x14ac:dyDescent="0.25">
      <c r="B11" t="s">
        <v>114</v>
      </c>
      <c r="C11" t="s">
        <v>220</v>
      </c>
    </row>
    <row r="12" spans="2:3" x14ac:dyDescent="0.25">
      <c r="B12" t="s">
        <v>115</v>
      </c>
      <c r="C12" t="s">
        <v>220</v>
      </c>
    </row>
    <row r="13" spans="2:3" x14ac:dyDescent="0.25">
      <c r="B13" t="s">
        <v>230</v>
      </c>
      <c r="C13" t="s">
        <v>151</v>
      </c>
    </row>
    <row r="14" spans="2:3" x14ac:dyDescent="0.25">
      <c r="B14" t="s">
        <v>231</v>
      </c>
      <c r="C14" t="s">
        <v>151</v>
      </c>
    </row>
    <row r="15" spans="2:3" x14ac:dyDescent="0.25">
      <c r="B15" t="s">
        <v>152</v>
      </c>
      <c r="C15" t="s">
        <v>151</v>
      </c>
    </row>
    <row r="16" spans="2:3" x14ac:dyDescent="0.25">
      <c r="B16" t="s">
        <v>89</v>
      </c>
      <c r="C16" t="s">
        <v>224</v>
      </c>
    </row>
    <row r="17" spans="2:3" x14ac:dyDescent="0.25">
      <c r="B17" t="s">
        <v>116</v>
      </c>
      <c r="C17" t="s">
        <v>89</v>
      </c>
    </row>
    <row r="18" spans="2:3" x14ac:dyDescent="0.25">
      <c r="B18" t="s">
        <v>232</v>
      </c>
      <c r="C18" t="s">
        <v>89</v>
      </c>
    </row>
    <row r="19" spans="2:3" x14ac:dyDescent="0.25">
      <c r="B19" t="s">
        <v>211</v>
      </c>
      <c r="C19" t="s">
        <v>220</v>
      </c>
    </row>
    <row r="20" spans="2:3" x14ac:dyDescent="0.25">
      <c r="B20" t="s">
        <v>170</v>
      </c>
      <c r="C20" t="s">
        <v>220</v>
      </c>
    </row>
    <row r="21" spans="2:3" x14ac:dyDescent="0.25">
      <c r="B21" t="s">
        <v>222</v>
      </c>
      <c r="C21" t="s">
        <v>221</v>
      </c>
    </row>
    <row r="22" spans="2:3" x14ac:dyDescent="0.25">
      <c r="B22" t="s">
        <v>233</v>
      </c>
      <c r="C22" t="s">
        <v>224</v>
      </c>
    </row>
    <row r="23" spans="2:3" x14ac:dyDescent="0.25">
      <c r="B23" t="s">
        <v>234</v>
      </c>
      <c r="C23" t="s">
        <v>220</v>
      </c>
    </row>
    <row r="24" spans="2:3" x14ac:dyDescent="0.25">
      <c r="B24" t="s">
        <v>235</v>
      </c>
      <c r="C24" t="s">
        <v>225</v>
      </c>
    </row>
    <row r="25" spans="2:3" x14ac:dyDescent="0.25">
      <c r="B25" t="s">
        <v>236</v>
      </c>
      <c r="C25" t="s">
        <v>225</v>
      </c>
    </row>
    <row r="26" spans="2:3" x14ac:dyDescent="0.25">
      <c r="B26" t="s">
        <v>237</v>
      </c>
      <c r="C26" t="s">
        <v>225</v>
      </c>
    </row>
    <row r="27" spans="2:3" x14ac:dyDescent="0.25">
      <c r="B27" t="s">
        <v>117</v>
      </c>
      <c r="C27" t="s">
        <v>91</v>
      </c>
    </row>
    <row r="28" spans="2:3" x14ac:dyDescent="0.25">
      <c r="B28" t="s">
        <v>118</v>
      </c>
      <c r="C28" t="s">
        <v>91</v>
      </c>
    </row>
    <row r="29" spans="2:3" x14ac:dyDescent="0.25">
      <c r="B29" t="s">
        <v>119</v>
      </c>
      <c r="C29" t="s">
        <v>91</v>
      </c>
    </row>
    <row r="30" spans="2:3" x14ac:dyDescent="0.25">
      <c r="B30" t="s">
        <v>171</v>
      </c>
      <c r="C30" t="s">
        <v>220</v>
      </c>
    </row>
    <row r="31" spans="2:3" x14ac:dyDescent="0.25">
      <c r="B31" t="s">
        <v>153</v>
      </c>
      <c r="C31" t="s">
        <v>167</v>
      </c>
    </row>
    <row r="32" spans="2:3" x14ac:dyDescent="0.25">
      <c r="B32" t="s">
        <v>238</v>
      </c>
      <c r="C32" t="s">
        <v>220</v>
      </c>
    </row>
    <row r="33" spans="2:3" x14ac:dyDescent="0.25">
      <c r="B33" t="s">
        <v>120</v>
      </c>
      <c r="C33" t="s">
        <v>167</v>
      </c>
    </row>
    <row r="34" spans="2:3" x14ac:dyDescent="0.25">
      <c r="B34" t="s">
        <v>154</v>
      </c>
      <c r="C34" t="s">
        <v>167</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4"/>
  <sheetViews>
    <sheetView zoomScaleNormal="100" workbookViewId="0"/>
  </sheetViews>
  <sheetFormatPr defaultRowHeight="15" x14ac:dyDescent="0.25"/>
  <cols>
    <col min="1" max="1" width="2.85546875" customWidth="1"/>
    <col min="2" max="2" width="27.28515625" bestFit="1" customWidth="1"/>
  </cols>
  <sheetData>
    <row r="2" spans="2:2" x14ac:dyDescent="0.25">
      <c r="B2" s="36" t="s">
        <v>107</v>
      </c>
    </row>
    <row r="3" spans="2:2" x14ac:dyDescent="0.25">
      <c r="B3" t="s">
        <v>226</v>
      </c>
    </row>
    <row r="4" spans="2:2" x14ac:dyDescent="0.25">
      <c r="B4" t="s">
        <v>227</v>
      </c>
    </row>
    <row r="5" spans="2:2" x14ac:dyDescent="0.25">
      <c r="B5" t="s">
        <v>228</v>
      </c>
    </row>
    <row r="6" spans="2:2" x14ac:dyDescent="0.25">
      <c r="B6" t="s">
        <v>168</v>
      </c>
    </row>
    <row r="7" spans="2:2" x14ac:dyDescent="0.25">
      <c r="B7" t="s">
        <v>169</v>
      </c>
    </row>
    <row r="8" spans="2:2" x14ac:dyDescent="0.25">
      <c r="B8" t="s">
        <v>113</v>
      </c>
    </row>
    <row r="9" spans="2:2" x14ac:dyDescent="0.25">
      <c r="B9" t="s">
        <v>220</v>
      </c>
    </row>
    <row r="10" spans="2:2" x14ac:dyDescent="0.25">
      <c r="B10" t="s">
        <v>229</v>
      </c>
    </row>
    <row r="11" spans="2:2" x14ac:dyDescent="0.25">
      <c r="B11" t="s">
        <v>114</v>
      </c>
    </row>
    <row r="12" spans="2:2" x14ac:dyDescent="0.25">
      <c r="B12" t="s">
        <v>115</v>
      </c>
    </row>
    <row r="13" spans="2:2" x14ac:dyDescent="0.25">
      <c r="B13" t="s">
        <v>230</v>
      </c>
    </row>
    <row r="14" spans="2:2" x14ac:dyDescent="0.25">
      <c r="B14" t="s">
        <v>231</v>
      </c>
    </row>
    <row r="15" spans="2:2" x14ac:dyDescent="0.25">
      <c r="B15" t="s">
        <v>152</v>
      </c>
    </row>
    <row r="16" spans="2:2" x14ac:dyDescent="0.25">
      <c r="B16" t="s">
        <v>89</v>
      </c>
    </row>
    <row r="17" spans="2:2" x14ac:dyDescent="0.25">
      <c r="B17" t="s">
        <v>116</v>
      </c>
    </row>
    <row r="18" spans="2:2" x14ac:dyDescent="0.25">
      <c r="B18" t="s">
        <v>232</v>
      </c>
    </row>
    <row r="19" spans="2:2" x14ac:dyDescent="0.25">
      <c r="B19" t="s">
        <v>211</v>
      </c>
    </row>
    <row r="20" spans="2:2" x14ac:dyDescent="0.25">
      <c r="B20" t="s">
        <v>170</v>
      </c>
    </row>
    <row r="21" spans="2:2" x14ac:dyDescent="0.25">
      <c r="B21" t="s">
        <v>222</v>
      </c>
    </row>
    <row r="22" spans="2:2" x14ac:dyDescent="0.25">
      <c r="B22" t="s">
        <v>233</v>
      </c>
    </row>
    <row r="23" spans="2:2" x14ac:dyDescent="0.25">
      <c r="B23" t="s">
        <v>234</v>
      </c>
    </row>
    <row r="24" spans="2:2" x14ac:dyDescent="0.25">
      <c r="B24" t="s">
        <v>235</v>
      </c>
    </row>
    <row r="25" spans="2:2" x14ac:dyDescent="0.25">
      <c r="B25" t="s">
        <v>236</v>
      </c>
    </row>
    <row r="26" spans="2:2" x14ac:dyDescent="0.25">
      <c r="B26" t="s">
        <v>237</v>
      </c>
    </row>
    <row r="27" spans="2:2" x14ac:dyDescent="0.25">
      <c r="B27" t="s">
        <v>117</v>
      </c>
    </row>
    <row r="28" spans="2:2" x14ac:dyDescent="0.25">
      <c r="B28" t="s">
        <v>118</v>
      </c>
    </row>
    <row r="29" spans="2:2" x14ac:dyDescent="0.25">
      <c r="B29" t="s">
        <v>119</v>
      </c>
    </row>
    <row r="30" spans="2:2" x14ac:dyDescent="0.25">
      <c r="B30" t="s">
        <v>171</v>
      </c>
    </row>
    <row r="31" spans="2:2" x14ac:dyDescent="0.25">
      <c r="B31" t="s">
        <v>153</v>
      </c>
    </row>
    <row r="32" spans="2:2" x14ac:dyDescent="0.25">
      <c r="B32" t="s">
        <v>238</v>
      </c>
    </row>
    <row r="33" spans="2:2" x14ac:dyDescent="0.25">
      <c r="B33" t="s">
        <v>120</v>
      </c>
    </row>
    <row r="34" spans="2:2" x14ac:dyDescent="0.25">
      <c r="B34" t="s">
        <v>154</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M78"/>
  <sheetViews>
    <sheetView zoomScaleNormal="100" workbookViewId="0"/>
  </sheetViews>
  <sheetFormatPr defaultColWidth="0" defaultRowHeight="15" customHeight="1" zeroHeight="1" x14ac:dyDescent="0.25"/>
  <cols>
    <col min="1" max="1" width="1.7109375" style="2" customWidth="1"/>
    <col min="2" max="2" width="15.5703125" style="2" customWidth="1"/>
    <col min="3" max="3" width="14.42578125" style="2" customWidth="1"/>
    <col min="4" max="4" width="12" style="2" customWidth="1"/>
    <col min="5" max="5" width="2" style="2" customWidth="1"/>
    <col min="6" max="6" width="14.5703125" style="2" hidden="1" customWidth="1"/>
    <col min="7" max="7" width="3.5703125" style="2" hidden="1" customWidth="1"/>
    <col min="8" max="8" width="10" style="2" hidden="1" customWidth="1"/>
    <col min="9" max="9" width="7.7109375" style="2" hidden="1" customWidth="1"/>
    <col min="10" max="10" width="2" style="2" hidden="1" customWidth="1"/>
    <col min="11" max="12" width="7.7109375" style="2" hidden="1" customWidth="1"/>
    <col min="13" max="13" width="2" style="2" hidden="1" customWidth="1"/>
    <col min="14" max="15" width="7.7109375" style="2" hidden="1" customWidth="1"/>
    <col min="16" max="16" width="2" style="2" hidden="1" customWidth="1"/>
    <col min="17" max="18" width="7.7109375" style="2" hidden="1" customWidth="1"/>
    <col min="19" max="19" width="1.85546875" style="2" customWidth="1"/>
    <col min="20" max="20" width="14" style="2" customWidth="1"/>
    <col min="21" max="21" width="14.140625" style="2" customWidth="1"/>
    <col min="22" max="22" width="4.140625" style="2" customWidth="1"/>
    <col min="23" max="23" width="14" style="2" customWidth="1"/>
    <col min="24" max="24" width="14.5703125" style="2" customWidth="1"/>
    <col min="25" max="27" width="5.5703125" style="2" customWidth="1"/>
    <col min="28" max="33" width="9.140625" style="2" customWidth="1"/>
    <col min="34" max="34" width="3.7109375" style="2" customWidth="1"/>
    <col min="35" max="35" width="14" style="2" customWidth="1"/>
    <col min="36" max="36" width="15.28515625" style="2" customWidth="1"/>
    <col min="37" max="37" width="5.85546875" style="2" customWidth="1"/>
    <col min="38" max="39" width="14.5703125" style="2" hidden="1" customWidth="1"/>
    <col min="40" max="16384" width="9.140625" style="2" hidden="1"/>
  </cols>
  <sheetData>
    <row r="1" spans="2:36" x14ac:dyDescent="0.25"/>
    <row r="2" spans="2:36" ht="30" x14ac:dyDescent="0.25">
      <c r="B2" s="3"/>
      <c r="C2" s="4" t="s">
        <v>1</v>
      </c>
      <c r="D2" s="4" t="s">
        <v>2</v>
      </c>
      <c r="AI2" s="204" t="s">
        <v>3</v>
      </c>
      <c r="AJ2" s="205"/>
    </row>
    <row r="3" spans="2:36" x14ac:dyDescent="0.25">
      <c r="B3" s="3" t="s">
        <v>4</v>
      </c>
      <c r="C3" s="3">
        <v>8</v>
      </c>
      <c r="D3" s="3">
        <v>6</v>
      </c>
      <c r="AI3" s="3" t="s">
        <v>5</v>
      </c>
      <c r="AJ3" s="3" t="s">
        <v>6</v>
      </c>
    </row>
    <row r="4" spans="2:36" x14ac:dyDescent="0.25">
      <c r="B4" s="3" t="s">
        <v>7</v>
      </c>
      <c r="C4" s="3">
        <v>0</v>
      </c>
      <c r="D4" s="3">
        <v>0</v>
      </c>
      <c r="AI4" s="3" t="s">
        <v>8</v>
      </c>
      <c r="AJ4" s="3" t="s">
        <v>9</v>
      </c>
    </row>
    <row r="5" spans="2:36" x14ac:dyDescent="0.25">
      <c r="B5" s="3" t="s">
        <v>10</v>
      </c>
      <c r="C5" s="5">
        <f>AVERAGE(C3:C4)</f>
        <v>4</v>
      </c>
      <c r="D5" s="5">
        <f>AVERAGE(D3:D4)</f>
        <v>3</v>
      </c>
      <c r="AI5" s="3" t="s">
        <v>11</v>
      </c>
      <c r="AJ5" s="3" t="s">
        <v>12</v>
      </c>
    </row>
    <row r="6" spans="2:36" x14ac:dyDescent="0.25">
      <c r="AI6" s="3" t="s">
        <v>13</v>
      </c>
      <c r="AJ6" s="3" t="s">
        <v>14</v>
      </c>
    </row>
    <row r="7" spans="2:36" x14ac:dyDescent="0.25"/>
    <row r="8" spans="2:36" x14ac:dyDescent="0.25"/>
    <row r="9" spans="2:36" x14ac:dyDescent="0.25"/>
    <row r="10" spans="2:36" x14ac:dyDescent="0.25"/>
    <row r="11" spans="2:36" x14ac:dyDescent="0.25"/>
    <row r="12" spans="2:36" x14ac:dyDescent="0.25"/>
    <row r="13" spans="2:36" x14ac:dyDescent="0.25"/>
    <row r="14" spans="2:36" x14ac:dyDescent="0.25"/>
    <row r="15" spans="2:36" x14ac:dyDescent="0.25"/>
    <row r="16" spans="2:36" ht="30" customHeight="1" x14ac:dyDescent="0.25">
      <c r="H16" s="206" t="s">
        <v>15</v>
      </c>
      <c r="I16" s="206"/>
      <c r="J16" s="6"/>
      <c r="K16" s="206" t="s">
        <v>16</v>
      </c>
      <c r="L16" s="206"/>
      <c r="M16" s="6"/>
      <c r="N16" s="206" t="s">
        <v>17</v>
      </c>
      <c r="O16" s="206"/>
      <c r="P16" s="6"/>
      <c r="Q16" s="206" t="s">
        <v>18</v>
      </c>
      <c r="R16" s="206"/>
      <c r="S16" s="6"/>
      <c r="T16" s="207" t="s">
        <v>19</v>
      </c>
      <c r="U16" s="207"/>
    </row>
    <row r="17" spans="2:38" s="7" customFormat="1" ht="37.5" customHeight="1" x14ac:dyDescent="0.25">
      <c r="B17" s="4" t="s">
        <v>20</v>
      </c>
      <c r="C17" s="4" t="s">
        <v>21</v>
      </c>
      <c r="D17" s="4" t="s">
        <v>22</v>
      </c>
      <c r="F17" s="4" t="s">
        <v>23</v>
      </c>
      <c r="H17" s="4" t="s">
        <v>21</v>
      </c>
      <c r="I17" s="4" t="s">
        <v>22</v>
      </c>
      <c r="K17" s="4" t="s">
        <v>21</v>
      </c>
      <c r="L17" s="4" t="s">
        <v>22</v>
      </c>
      <c r="N17" s="4" t="s">
        <v>21</v>
      </c>
      <c r="O17" s="4" t="s">
        <v>22</v>
      </c>
      <c r="Q17" s="4" t="s">
        <v>21</v>
      </c>
      <c r="R17" s="4" t="s">
        <v>22</v>
      </c>
      <c r="T17" s="4" t="s">
        <v>24</v>
      </c>
      <c r="U17" s="4" t="s">
        <v>25</v>
      </c>
      <c r="AI17" s="8" t="s">
        <v>25</v>
      </c>
      <c r="AJ17" s="8" t="s">
        <v>20</v>
      </c>
      <c r="AL17" s="8" t="s">
        <v>26</v>
      </c>
    </row>
    <row r="18" spans="2:38" x14ac:dyDescent="0.25">
      <c r="B18" s="9" t="s">
        <v>27</v>
      </c>
      <c r="C18" s="3">
        <v>4</v>
      </c>
      <c r="D18" s="3">
        <v>0</v>
      </c>
      <c r="F18" s="5" t="str">
        <f>IF(OR(C18="",D18=""),NA(),IF(AND(C18&gt;=$C$5,D18&gt;=$D$5),"TOP RIGHT",IF(AND(C18&gt;$C$5,D18&lt;$D$5),"BOTTOM RIGHT",IF(AND(C18&lt;$C$5,D18&gt;$D$5),"TOP LEFT",IF(AND(C18&lt;=$C$5,D18&lt;=$D$5),"BOTTOM LEFT",NA())))))</f>
        <v>BOTTOM LEFT</v>
      </c>
      <c r="H18" s="5" t="e">
        <f>IF($F18="TOP RIGHT",C18,NA())</f>
        <v>#N/A</v>
      </c>
      <c r="I18" s="5" t="e">
        <f>IF($F18="TOP RIGHT",D18,NA())</f>
        <v>#N/A</v>
      </c>
      <c r="K18" s="5" t="e">
        <f>IF($F18="BOTTOM RIGHT",C18,NA())</f>
        <v>#N/A</v>
      </c>
      <c r="L18" s="5" t="e">
        <f>IF($F18="BOTTOM RIGHT",D18,NA())</f>
        <v>#N/A</v>
      </c>
      <c r="N18" s="5" t="e">
        <f>IF($F18="TOP LEFT",C18,NA())</f>
        <v>#N/A</v>
      </c>
      <c r="O18" s="5" t="e">
        <f>IF($F18="TOP LEFT",D18,NA())</f>
        <v>#N/A</v>
      </c>
      <c r="Q18" s="5">
        <f>IF($F18="BOTTOM LEFT",C18,NA())</f>
        <v>4</v>
      </c>
      <c r="R18" s="5">
        <f>IF($F18="BOTTOM LEFT",D18,NA())</f>
        <v>0</v>
      </c>
      <c r="T18" s="5">
        <f t="shared" ref="T18:T67" si="0">IF(F18=$AJ$3,(100-(C18+D18)),IF(F18=$AJ$4,(100-(C18+D18))+100,IF(F18=$AJ$5,(100-(C18+D18))+200,IF(F18=$AJ$6,(100-(C18+D18))+300,""))))</f>
        <v>396</v>
      </c>
      <c r="U18" s="5">
        <f>RANK(T18,$T$18:$T$67,1)+COUNTIF(T18:$T$67,T18)-1</f>
        <v>47</v>
      </c>
      <c r="AI18" s="9">
        <v>1</v>
      </c>
      <c r="AJ18" s="9" t="str">
        <f>INDEX($B$18:$B$67,MATCH(AI18,$U$18:$U$67,0))</f>
        <v>#41</v>
      </c>
      <c r="AL18" s="3" t="str">
        <f>INDEX($F$18:$F$67,MATCH(AJ18,$B$18:$B$67,0))</f>
        <v>TOP RIGHT</v>
      </c>
    </row>
    <row r="19" spans="2:38" x14ac:dyDescent="0.25">
      <c r="B19" s="9" t="s">
        <v>28</v>
      </c>
      <c r="C19" s="3">
        <v>5</v>
      </c>
      <c r="D19" s="3">
        <v>0</v>
      </c>
      <c r="F19" s="5" t="str">
        <f t="shared" ref="F19:F67" si="1">IF(OR(C19="",D19=""),NA(),IF(AND(C19&gt;=$C$5,D19&gt;=$D$5),"TOP RIGHT",IF(AND(C19&gt;$C$5,D19&lt;$D$5),"BOTTOM RIGHT",IF(AND(C19&lt;$C$5,D19&gt;$D$5),"TOP LEFT",IF(AND(C19&lt;=$C$5,D19&lt;=$D$5),"BOTTOM LEFT",NA())))))</f>
        <v>BOTTOM RIGHT</v>
      </c>
      <c r="H19" s="5" t="e">
        <f t="shared" ref="H19:I67" si="2">IF($F19="TOP RIGHT",C19,NA())</f>
        <v>#N/A</v>
      </c>
      <c r="I19" s="5" t="e">
        <f t="shared" si="2"/>
        <v>#N/A</v>
      </c>
      <c r="K19" s="5">
        <f t="shared" ref="K19:L67" si="3">IF($F19="BOTTOM RIGHT",C19,NA())</f>
        <v>5</v>
      </c>
      <c r="L19" s="5">
        <f t="shared" si="3"/>
        <v>0</v>
      </c>
      <c r="N19" s="5" t="e">
        <f t="shared" ref="N19:O67" si="4">IF($F19="TOP LEFT",C19,NA())</f>
        <v>#N/A</v>
      </c>
      <c r="O19" s="5" t="e">
        <f t="shared" si="4"/>
        <v>#N/A</v>
      </c>
      <c r="Q19" s="5" t="e">
        <f t="shared" ref="Q19:R67" si="5">IF($F19="BOTTOM LEFT",C19,NA())</f>
        <v>#N/A</v>
      </c>
      <c r="R19" s="5" t="e">
        <f t="shared" si="5"/>
        <v>#N/A</v>
      </c>
      <c r="T19" s="5">
        <f t="shared" si="0"/>
        <v>195</v>
      </c>
      <c r="U19" s="5">
        <f>RANK(T19,$T$18:$T$67,1)+COUNTIF(T19:$T$67,T19)-1</f>
        <v>31</v>
      </c>
      <c r="AI19" s="9">
        <v>2</v>
      </c>
      <c r="AJ19" s="9" t="str">
        <f t="shared" ref="AJ19:AJ67" si="6">INDEX($B$18:$B$67,MATCH(AI19,$U$18:$U$67,0))</f>
        <v>#28</v>
      </c>
      <c r="AL19" s="3" t="str">
        <f t="shared" ref="AL19:AL67" si="7">INDEX($F$18:$F$67,MATCH(AJ19,$B$18:$B$67,0))</f>
        <v>TOP RIGHT</v>
      </c>
    </row>
    <row r="20" spans="2:38" x14ac:dyDescent="0.25">
      <c r="B20" s="9" t="s">
        <v>29</v>
      </c>
      <c r="C20" s="3">
        <v>4</v>
      </c>
      <c r="D20" s="3">
        <v>1</v>
      </c>
      <c r="F20" s="5" t="str">
        <f t="shared" si="1"/>
        <v>BOTTOM LEFT</v>
      </c>
      <c r="H20" s="5" t="e">
        <f t="shared" si="2"/>
        <v>#N/A</v>
      </c>
      <c r="I20" s="5" t="e">
        <f t="shared" si="2"/>
        <v>#N/A</v>
      </c>
      <c r="K20" s="5" t="e">
        <f t="shared" si="3"/>
        <v>#N/A</v>
      </c>
      <c r="L20" s="5" t="e">
        <f t="shared" si="3"/>
        <v>#N/A</v>
      </c>
      <c r="N20" s="5" t="e">
        <f t="shared" si="4"/>
        <v>#N/A</v>
      </c>
      <c r="O20" s="5" t="e">
        <f t="shared" si="4"/>
        <v>#N/A</v>
      </c>
      <c r="Q20" s="5">
        <f t="shared" si="5"/>
        <v>4</v>
      </c>
      <c r="R20" s="5">
        <f t="shared" si="5"/>
        <v>1</v>
      </c>
      <c r="T20" s="5">
        <f t="shared" si="0"/>
        <v>395</v>
      </c>
      <c r="U20" s="5">
        <f>RANK(T20,$T$18:$T$67,1)+COUNTIF(T20:$T$67,T20)-1</f>
        <v>41</v>
      </c>
      <c r="AI20" s="9">
        <v>3</v>
      </c>
      <c r="AJ20" s="9" t="str">
        <f t="shared" si="6"/>
        <v>#14</v>
      </c>
      <c r="AL20" s="3" t="str">
        <f t="shared" si="7"/>
        <v>TOP RIGHT</v>
      </c>
    </row>
    <row r="21" spans="2:38" x14ac:dyDescent="0.25">
      <c r="B21" s="9" t="s">
        <v>30</v>
      </c>
      <c r="C21" s="3">
        <v>2</v>
      </c>
      <c r="D21" s="3">
        <v>2</v>
      </c>
      <c r="F21" s="5" t="str">
        <f t="shared" si="1"/>
        <v>BOTTOM LEFT</v>
      </c>
      <c r="H21" s="5" t="e">
        <f t="shared" si="2"/>
        <v>#N/A</v>
      </c>
      <c r="I21" s="5" t="e">
        <f t="shared" si="2"/>
        <v>#N/A</v>
      </c>
      <c r="K21" s="5" t="e">
        <f t="shared" si="3"/>
        <v>#N/A</v>
      </c>
      <c r="L21" s="5" t="e">
        <f t="shared" si="3"/>
        <v>#N/A</v>
      </c>
      <c r="N21" s="5" t="e">
        <f t="shared" si="4"/>
        <v>#N/A</v>
      </c>
      <c r="O21" s="5" t="e">
        <f t="shared" si="4"/>
        <v>#N/A</v>
      </c>
      <c r="Q21" s="5">
        <f t="shared" si="5"/>
        <v>2</v>
      </c>
      <c r="R21" s="5">
        <f t="shared" si="5"/>
        <v>2</v>
      </c>
      <c r="T21" s="5">
        <f t="shared" si="0"/>
        <v>396</v>
      </c>
      <c r="U21" s="5">
        <f>RANK(T21,$T$18:$T$67,1)+COUNTIF(T21:$T$67,T21)-1</f>
        <v>46</v>
      </c>
      <c r="AI21" s="9">
        <v>4</v>
      </c>
      <c r="AJ21" s="9" t="str">
        <f t="shared" si="6"/>
        <v>#25</v>
      </c>
      <c r="AL21" s="3" t="str">
        <f t="shared" si="7"/>
        <v>TOP RIGHT</v>
      </c>
    </row>
    <row r="22" spans="2:38" x14ac:dyDescent="0.25">
      <c r="B22" s="9" t="s">
        <v>31</v>
      </c>
      <c r="C22" s="3">
        <v>5</v>
      </c>
      <c r="D22" s="3">
        <v>4</v>
      </c>
      <c r="F22" s="5" t="str">
        <f t="shared" si="1"/>
        <v>TOP RIGHT</v>
      </c>
      <c r="H22" s="5">
        <f t="shared" si="2"/>
        <v>5</v>
      </c>
      <c r="I22" s="5">
        <f t="shared" si="2"/>
        <v>4</v>
      </c>
      <c r="K22" s="5" t="e">
        <f t="shared" si="3"/>
        <v>#N/A</v>
      </c>
      <c r="L22" s="5" t="e">
        <f t="shared" si="3"/>
        <v>#N/A</v>
      </c>
      <c r="N22" s="5" t="e">
        <f t="shared" si="4"/>
        <v>#N/A</v>
      </c>
      <c r="O22" s="5" t="e">
        <f t="shared" si="4"/>
        <v>#N/A</v>
      </c>
      <c r="Q22" s="5" t="e">
        <f t="shared" si="5"/>
        <v>#N/A</v>
      </c>
      <c r="R22" s="5" t="e">
        <f t="shared" si="5"/>
        <v>#N/A</v>
      </c>
      <c r="T22" s="5">
        <f t="shared" si="0"/>
        <v>91</v>
      </c>
      <c r="U22" s="5">
        <f>RANK(T22,$T$18:$T$67,1)+COUNTIF(T22:$T$67,T22)-1</f>
        <v>10</v>
      </c>
      <c r="AI22" s="9">
        <v>5</v>
      </c>
      <c r="AJ22" s="9" t="str">
        <f t="shared" si="6"/>
        <v>#30</v>
      </c>
      <c r="AL22" s="3" t="str">
        <f t="shared" si="7"/>
        <v>TOP RIGHT</v>
      </c>
    </row>
    <row r="23" spans="2:38" x14ac:dyDescent="0.25">
      <c r="B23" s="9" t="s">
        <v>32</v>
      </c>
      <c r="C23" s="3">
        <v>2</v>
      </c>
      <c r="D23" s="3">
        <v>6</v>
      </c>
      <c r="F23" s="5" t="str">
        <f t="shared" si="1"/>
        <v>TOP LEFT</v>
      </c>
      <c r="H23" s="5" t="e">
        <f t="shared" si="2"/>
        <v>#N/A</v>
      </c>
      <c r="I23" s="5" t="e">
        <f t="shared" si="2"/>
        <v>#N/A</v>
      </c>
      <c r="K23" s="5" t="e">
        <f t="shared" si="3"/>
        <v>#N/A</v>
      </c>
      <c r="L23" s="5" t="e">
        <f t="shared" si="3"/>
        <v>#N/A</v>
      </c>
      <c r="N23" s="5">
        <f t="shared" si="4"/>
        <v>2</v>
      </c>
      <c r="O23" s="5">
        <f t="shared" si="4"/>
        <v>6</v>
      </c>
      <c r="Q23" s="5" t="e">
        <f t="shared" si="5"/>
        <v>#N/A</v>
      </c>
      <c r="R23" s="5" t="e">
        <f t="shared" si="5"/>
        <v>#N/A</v>
      </c>
      <c r="T23" s="5">
        <f t="shared" si="0"/>
        <v>292</v>
      </c>
      <c r="U23" s="5">
        <f>RANK(T23,$T$18:$T$67,1)+COUNTIF(T23:$T$67,T23)-1</f>
        <v>33</v>
      </c>
      <c r="AI23" s="9">
        <v>6</v>
      </c>
      <c r="AJ23" s="9" t="str">
        <f t="shared" si="6"/>
        <v>#22</v>
      </c>
      <c r="AL23" s="3" t="str">
        <f t="shared" si="7"/>
        <v>TOP RIGHT</v>
      </c>
    </row>
    <row r="24" spans="2:38" x14ac:dyDescent="0.25">
      <c r="B24" s="9" t="s">
        <v>33</v>
      </c>
      <c r="C24" s="3">
        <v>7</v>
      </c>
      <c r="D24" s="3">
        <v>4</v>
      </c>
      <c r="F24" s="5" t="str">
        <f t="shared" si="1"/>
        <v>TOP RIGHT</v>
      </c>
      <c r="H24" s="5">
        <f t="shared" si="2"/>
        <v>7</v>
      </c>
      <c r="I24" s="5">
        <f t="shared" si="2"/>
        <v>4</v>
      </c>
      <c r="K24" s="5" t="e">
        <f t="shared" si="3"/>
        <v>#N/A</v>
      </c>
      <c r="L24" s="5" t="e">
        <f t="shared" si="3"/>
        <v>#N/A</v>
      </c>
      <c r="N24" s="5" t="e">
        <f t="shared" si="4"/>
        <v>#N/A</v>
      </c>
      <c r="O24" s="5" t="e">
        <f t="shared" si="4"/>
        <v>#N/A</v>
      </c>
      <c r="Q24" s="5" t="e">
        <f t="shared" si="5"/>
        <v>#N/A</v>
      </c>
      <c r="R24" s="5" t="e">
        <f t="shared" si="5"/>
        <v>#N/A</v>
      </c>
      <c r="T24" s="5">
        <f t="shared" si="0"/>
        <v>89</v>
      </c>
      <c r="U24" s="5">
        <f>RANK(T24,$T$18:$T$67,1)+COUNTIF(T24:$T$67,T24)-1</f>
        <v>7</v>
      </c>
      <c r="AI24" s="9">
        <v>7</v>
      </c>
      <c r="AJ24" s="9" t="str">
        <f t="shared" si="6"/>
        <v>#7</v>
      </c>
      <c r="AL24" s="3" t="str">
        <f t="shared" si="7"/>
        <v>TOP RIGHT</v>
      </c>
    </row>
    <row r="25" spans="2:38" x14ac:dyDescent="0.25">
      <c r="B25" s="9" t="s">
        <v>34</v>
      </c>
      <c r="C25" s="3">
        <v>8</v>
      </c>
      <c r="D25" s="3">
        <v>1</v>
      </c>
      <c r="F25" s="5" t="str">
        <f t="shared" si="1"/>
        <v>BOTTOM RIGHT</v>
      </c>
      <c r="H25" s="5" t="e">
        <f t="shared" si="2"/>
        <v>#N/A</v>
      </c>
      <c r="I25" s="5" t="e">
        <f t="shared" si="2"/>
        <v>#N/A</v>
      </c>
      <c r="K25" s="5">
        <f t="shared" si="3"/>
        <v>8</v>
      </c>
      <c r="L25" s="5">
        <f t="shared" si="3"/>
        <v>1</v>
      </c>
      <c r="N25" s="5" t="e">
        <f t="shared" si="4"/>
        <v>#N/A</v>
      </c>
      <c r="O25" s="5" t="e">
        <f t="shared" si="4"/>
        <v>#N/A</v>
      </c>
      <c r="Q25" s="5" t="e">
        <f t="shared" si="5"/>
        <v>#N/A</v>
      </c>
      <c r="R25" s="5" t="e">
        <f t="shared" si="5"/>
        <v>#N/A</v>
      </c>
      <c r="T25" s="5">
        <f t="shared" si="0"/>
        <v>191</v>
      </c>
      <c r="U25" s="5">
        <f>RANK(T25,$T$18:$T$67,1)+COUNTIF(T25:$T$67,T25)-1</f>
        <v>17</v>
      </c>
      <c r="AI25" s="9">
        <v>8</v>
      </c>
      <c r="AJ25" s="9" t="str">
        <f t="shared" si="6"/>
        <v>#20</v>
      </c>
      <c r="AL25" s="3" t="str">
        <f t="shared" si="7"/>
        <v>TOP RIGHT</v>
      </c>
    </row>
    <row r="26" spans="2:38" x14ac:dyDescent="0.25">
      <c r="B26" s="9" t="s">
        <v>35</v>
      </c>
      <c r="C26" s="3">
        <v>6</v>
      </c>
      <c r="D26" s="3">
        <v>4</v>
      </c>
      <c r="F26" s="5" t="str">
        <f t="shared" si="1"/>
        <v>TOP RIGHT</v>
      </c>
      <c r="H26" s="5">
        <f t="shared" si="2"/>
        <v>6</v>
      </c>
      <c r="I26" s="5">
        <f t="shared" si="2"/>
        <v>4</v>
      </c>
      <c r="K26" s="5" t="e">
        <f t="shared" si="3"/>
        <v>#N/A</v>
      </c>
      <c r="L26" s="5" t="e">
        <f t="shared" si="3"/>
        <v>#N/A</v>
      </c>
      <c r="N26" s="5" t="e">
        <f t="shared" si="4"/>
        <v>#N/A</v>
      </c>
      <c r="O26" s="5" t="e">
        <f t="shared" si="4"/>
        <v>#N/A</v>
      </c>
      <c r="Q26" s="5" t="e">
        <f t="shared" si="5"/>
        <v>#N/A</v>
      </c>
      <c r="R26" s="5" t="e">
        <f t="shared" si="5"/>
        <v>#N/A</v>
      </c>
      <c r="T26" s="5">
        <f t="shared" si="0"/>
        <v>90</v>
      </c>
      <c r="U26" s="5">
        <f>RANK(T26,$T$18:$T$67,1)+COUNTIF(T26:$T$67,T26)-1</f>
        <v>9</v>
      </c>
      <c r="AI26" s="9">
        <v>9</v>
      </c>
      <c r="AJ26" s="9" t="str">
        <f t="shared" si="6"/>
        <v>#9</v>
      </c>
      <c r="AL26" s="3" t="str">
        <f t="shared" si="7"/>
        <v>TOP RIGHT</v>
      </c>
    </row>
    <row r="27" spans="2:38" x14ac:dyDescent="0.25">
      <c r="B27" s="9" t="s">
        <v>36</v>
      </c>
      <c r="C27" s="3">
        <v>4</v>
      </c>
      <c r="D27" s="3">
        <v>3</v>
      </c>
      <c r="F27" s="5" t="str">
        <f t="shared" si="1"/>
        <v>TOP RIGHT</v>
      </c>
      <c r="H27" s="5">
        <f t="shared" si="2"/>
        <v>4</v>
      </c>
      <c r="I27" s="5">
        <f t="shared" si="2"/>
        <v>3</v>
      </c>
      <c r="K27" s="5" t="e">
        <f t="shared" si="3"/>
        <v>#N/A</v>
      </c>
      <c r="L27" s="5" t="e">
        <f t="shared" si="3"/>
        <v>#N/A</v>
      </c>
      <c r="N27" s="5" t="e">
        <f t="shared" si="4"/>
        <v>#N/A</v>
      </c>
      <c r="O27" s="5" t="e">
        <f t="shared" si="4"/>
        <v>#N/A</v>
      </c>
      <c r="Q27" s="5" t="e">
        <f t="shared" si="5"/>
        <v>#N/A</v>
      </c>
      <c r="R27" s="5" t="e">
        <f t="shared" si="5"/>
        <v>#N/A</v>
      </c>
      <c r="T27" s="5">
        <f t="shared" si="0"/>
        <v>93</v>
      </c>
      <c r="U27" s="5">
        <f>RANK(T27,$T$18:$T$67,1)+COUNTIF(T27:$T$67,T27)-1</f>
        <v>13</v>
      </c>
      <c r="AI27" s="9">
        <v>10</v>
      </c>
      <c r="AJ27" s="9" t="str">
        <f t="shared" si="6"/>
        <v>#5</v>
      </c>
      <c r="AL27" s="3" t="str">
        <f t="shared" si="7"/>
        <v>TOP RIGHT</v>
      </c>
    </row>
    <row r="28" spans="2:38" x14ac:dyDescent="0.25">
      <c r="B28" s="9" t="s">
        <v>37</v>
      </c>
      <c r="C28" s="3">
        <v>1</v>
      </c>
      <c r="D28" s="3">
        <v>1</v>
      </c>
      <c r="F28" s="5" t="str">
        <f t="shared" si="1"/>
        <v>BOTTOM LEFT</v>
      </c>
      <c r="H28" s="5" t="e">
        <f t="shared" si="2"/>
        <v>#N/A</v>
      </c>
      <c r="I28" s="5" t="e">
        <f t="shared" si="2"/>
        <v>#N/A</v>
      </c>
      <c r="K28" s="5" t="e">
        <f t="shared" si="3"/>
        <v>#N/A</v>
      </c>
      <c r="L28" s="5" t="e">
        <f t="shared" si="3"/>
        <v>#N/A</v>
      </c>
      <c r="N28" s="5" t="e">
        <f t="shared" si="4"/>
        <v>#N/A</v>
      </c>
      <c r="O28" s="5" t="e">
        <f t="shared" si="4"/>
        <v>#N/A</v>
      </c>
      <c r="Q28" s="5">
        <f t="shared" si="5"/>
        <v>1</v>
      </c>
      <c r="R28" s="5">
        <f t="shared" si="5"/>
        <v>1</v>
      </c>
      <c r="T28" s="5">
        <f t="shared" si="0"/>
        <v>398</v>
      </c>
      <c r="U28" s="5">
        <f>RANK(T28,$T$18:$T$67,1)+COUNTIF(T28:$T$67,T28)-1</f>
        <v>49</v>
      </c>
      <c r="AI28" s="9">
        <v>11</v>
      </c>
      <c r="AJ28" s="9" t="str">
        <f t="shared" si="6"/>
        <v>#50</v>
      </c>
      <c r="AL28" s="3" t="str">
        <f t="shared" si="7"/>
        <v>TOP RIGHT</v>
      </c>
    </row>
    <row r="29" spans="2:38" x14ac:dyDescent="0.25">
      <c r="B29" s="9" t="s">
        <v>38</v>
      </c>
      <c r="C29" s="3">
        <v>2</v>
      </c>
      <c r="D29" s="3">
        <v>5</v>
      </c>
      <c r="F29" s="5" t="str">
        <f t="shared" si="1"/>
        <v>TOP LEFT</v>
      </c>
      <c r="H29" s="5" t="e">
        <f t="shared" si="2"/>
        <v>#N/A</v>
      </c>
      <c r="I29" s="5" t="e">
        <f t="shared" si="2"/>
        <v>#N/A</v>
      </c>
      <c r="K29" s="5" t="e">
        <f t="shared" si="3"/>
        <v>#N/A</v>
      </c>
      <c r="L29" s="5" t="e">
        <f t="shared" si="3"/>
        <v>#N/A</v>
      </c>
      <c r="N29" s="5">
        <f t="shared" si="4"/>
        <v>2</v>
      </c>
      <c r="O29" s="5">
        <f t="shared" si="4"/>
        <v>5</v>
      </c>
      <c r="Q29" s="5" t="e">
        <f t="shared" si="5"/>
        <v>#N/A</v>
      </c>
      <c r="R29" s="5" t="e">
        <f t="shared" si="5"/>
        <v>#N/A</v>
      </c>
      <c r="T29" s="5">
        <f t="shared" si="0"/>
        <v>293</v>
      </c>
      <c r="U29" s="5">
        <f>RANK(T29,$T$18:$T$67,1)+COUNTIF(T29:$T$67,T29)-1</f>
        <v>35</v>
      </c>
      <c r="AI29" s="9">
        <v>12</v>
      </c>
      <c r="AJ29" s="9" t="str">
        <f t="shared" si="6"/>
        <v>#26</v>
      </c>
      <c r="AL29" s="3" t="str">
        <f t="shared" si="7"/>
        <v>TOP RIGHT</v>
      </c>
    </row>
    <row r="30" spans="2:38" x14ac:dyDescent="0.25">
      <c r="B30" s="9" t="s">
        <v>39</v>
      </c>
      <c r="C30" s="3">
        <v>1</v>
      </c>
      <c r="D30" s="3">
        <v>1</v>
      </c>
      <c r="F30" s="5" t="str">
        <f t="shared" si="1"/>
        <v>BOTTOM LEFT</v>
      </c>
      <c r="H30" s="5" t="e">
        <f t="shared" si="2"/>
        <v>#N/A</v>
      </c>
      <c r="I30" s="5" t="e">
        <f t="shared" si="2"/>
        <v>#N/A</v>
      </c>
      <c r="K30" s="5" t="e">
        <f t="shared" si="3"/>
        <v>#N/A</v>
      </c>
      <c r="L30" s="5" t="e">
        <f t="shared" si="3"/>
        <v>#N/A</v>
      </c>
      <c r="N30" s="5" t="e">
        <f t="shared" si="4"/>
        <v>#N/A</v>
      </c>
      <c r="O30" s="5" t="e">
        <f t="shared" si="4"/>
        <v>#N/A</v>
      </c>
      <c r="Q30" s="5">
        <f t="shared" si="5"/>
        <v>1</v>
      </c>
      <c r="R30" s="5">
        <f t="shared" si="5"/>
        <v>1</v>
      </c>
      <c r="T30" s="5">
        <f t="shared" si="0"/>
        <v>398</v>
      </c>
      <c r="U30" s="5">
        <f>RANK(T30,$T$18:$T$67,1)+COUNTIF(T30:$T$67,T30)-1</f>
        <v>48</v>
      </c>
      <c r="AI30" s="9">
        <v>13</v>
      </c>
      <c r="AJ30" s="9" t="str">
        <f t="shared" si="6"/>
        <v>#10</v>
      </c>
      <c r="AL30" s="3" t="str">
        <f t="shared" si="7"/>
        <v>TOP RIGHT</v>
      </c>
    </row>
    <row r="31" spans="2:38" x14ac:dyDescent="0.25">
      <c r="B31" s="9" t="s">
        <v>40</v>
      </c>
      <c r="C31" s="3">
        <v>7</v>
      </c>
      <c r="D31" s="3">
        <v>6</v>
      </c>
      <c r="F31" s="5" t="str">
        <f t="shared" si="1"/>
        <v>TOP RIGHT</v>
      </c>
      <c r="H31" s="5">
        <f t="shared" si="2"/>
        <v>7</v>
      </c>
      <c r="I31" s="5">
        <f t="shared" si="2"/>
        <v>6</v>
      </c>
      <c r="K31" s="5" t="e">
        <f t="shared" si="3"/>
        <v>#N/A</v>
      </c>
      <c r="L31" s="5" t="e">
        <f t="shared" si="3"/>
        <v>#N/A</v>
      </c>
      <c r="N31" s="5" t="e">
        <f t="shared" si="4"/>
        <v>#N/A</v>
      </c>
      <c r="O31" s="5" t="e">
        <f t="shared" si="4"/>
        <v>#N/A</v>
      </c>
      <c r="Q31" s="5" t="e">
        <f t="shared" si="5"/>
        <v>#N/A</v>
      </c>
      <c r="R31" s="5" t="e">
        <f t="shared" si="5"/>
        <v>#N/A</v>
      </c>
      <c r="T31" s="5">
        <f t="shared" si="0"/>
        <v>87</v>
      </c>
      <c r="U31" s="5">
        <f>RANK(T31,$T$18:$T$67,1)+COUNTIF(T31:$T$67,T31)-1</f>
        <v>3</v>
      </c>
      <c r="AI31" s="9">
        <v>14</v>
      </c>
      <c r="AJ31" s="9" t="str">
        <f t="shared" si="6"/>
        <v>#49</v>
      </c>
      <c r="AL31" s="3" t="str">
        <f t="shared" si="7"/>
        <v>BOTTOM RIGHT</v>
      </c>
    </row>
    <row r="32" spans="2:38" x14ac:dyDescent="0.25">
      <c r="B32" s="9" t="s">
        <v>41</v>
      </c>
      <c r="C32" s="3">
        <v>4</v>
      </c>
      <c r="D32" s="3">
        <v>0</v>
      </c>
      <c r="F32" s="5" t="str">
        <f t="shared" si="1"/>
        <v>BOTTOM LEFT</v>
      </c>
      <c r="H32" s="5" t="e">
        <f t="shared" si="2"/>
        <v>#N/A</v>
      </c>
      <c r="I32" s="5" t="e">
        <f t="shared" si="2"/>
        <v>#N/A</v>
      </c>
      <c r="K32" s="5" t="e">
        <f t="shared" si="3"/>
        <v>#N/A</v>
      </c>
      <c r="L32" s="5" t="e">
        <f t="shared" si="3"/>
        <v>#N/A</v>
      </c>
      <c r="N32" s="5" t="e">
        <f t="shared" si="4"/>
        <v>#N/A</v>
      </c>
      <c r="O32" s="5" t="e">
        <f t="shared" si="4"/>
        <v>#N/A</v>
      </c>
      <c r="Q32" s="5">
        <f t="shared" si="5"/>
        <v>4</v>
      </c>
      <c r="R32" s="5">
        <f t="shared" si="5"/>
        <v>0</v>
      </c>
      <c r="T32" s="5">
        <f t="shared" si="0"/>
        <v>396</v>
      </c>
      <c r="U32" s="5">
        <f>RANK(T32,$T$18:$T$67,1)+COUNTIF(T32:$T$67,T32)-1</f>
        <v>45</v>
      </c>
      <c r="AI32" s="9">
        <v>15</v>
      </c>
      <c r="AJ32" s="9" t="str">
        <f t="shared" si="6"/>
        <v>#19</v>
      </c>
      <c r="AL32" s="3" t="str">
        <f t="shared" si="7"/>
        <v>BOTTOM RIGHT</v>
      </c>
    </row>
    <row r="33" spans="2:38" x14ac:dyDescent="0.25">
      <c r="B33" s="9" t="s">
        <v>42</v>
      </c>
      <c r="C33" s="3">
        <v>5</v>
      </c>
      <c r="D33" s="3">
        <v>1</v>
      </c>
      <c r="F33" s="5" t="str">
        <f t="shared" si="1"/>
        <v>BOTTOM RIGHT</v>
      </c>
      <c r="H33" s="5" t="e">
        <f t="shared" si="2"/>
        <v>#N/A</v>
      </c>
      <c r="I33" s="5" t="e">
        <f t="shared" si="2"/>
        <v>#N/A</v>
      </c>
      <c r="K33" s="5">
        <f t="shared" si="3"/>
        <v>5</v>
      </c>
      <c r="L33" s="5">
        <f t="shared" si="3"/>
        <v>1</v>
      </c>
      <c r="N33" s="5" t="e">
        <f t="shared" si="4"/>
        <v>#N/A</v>
      </c>
      <c r="O33" s="5" t="e">
        <f t="shared" si="4"/>
        <v>#N/A</v>
      </c>
      <c r="Q33" s="5" t="e">
        <f t="shared" si="5"/>
        <v>#N/A</v>
      </c>
      <c r="R33" s="5" t="e">
        <f t="shared" si="5"/>
        <v>#N/A</v>
      </c>
      <c r="T33" s="5">
        <f t="shared" si="0"/>
        <v>194</v>
      </c>
      <c r="U33" s="5">
        <f>RANK(T33,$T$18:$T$67,1)+COUNTIF(T33:$T$67,T33)-1</f>
        <v>30</v>
      </c>
      <c r="AI33" s="9">
        <v>16</v>
      </c>
      <c r="AJ33" s="9" t="str">
        <f t="shared" si="6"/>
        <v>#39</v>
      </c>
      <c r="AL33" s="3" t="str">
        <f t="shared" si="7"/>
        <v>BOTTOM RIGHT</v>
      </c>
    </row>
    <row r="34" spans="2:38" x14ac:dyDescent="0.25">
      <c r="B34" s="9" t="s">
        <v>43</v>
      </c>
      <c r="C34" s="3">
        <v>2</v>
      </c>
      <c r="D34" s="3">
        <v>4</v>
      </c>
      <c r="F34" s="5" t="str">
        <f t="shared" si="1"/>
        <v>TOP LEFT</v>
      </c>
      <c r="H34" s="5" t="e">
        <f t="shared" si="2"/>
        <v>#N/A</v>
      </c>
      <c r="I34" s="5" t="e">
        <f t="shared" si="2"/>
        <v>#N/A</v>
      </c>
      <c r="K34" s="5" t="e">
        <f t="shared" si="3"/>
        <v>#N/A</v>
      </c>
      <c r="L34" s="5" t="e">
        <f t="shared" si="3"/>
        <v>#N/A</v>
      </c>
      <c r="N34" s="5">
        <f t="shared" si="4"/>
        <v>2</v>
      </c>
      <c r="O34" s="5">
        <f t="shared" si="4"/>
        <v>4</v>
      </c>
      <c r="Q34" s="5" t="e">
        <f t="shared" si="5"/>
        <v>#N/A</v>
      </c>
      <c r="R34" s="5" t="e">
        <f t="shared" si="5"/>
        <v>#N/A</v>
      </c>
      <c r="T34" s="5">
        <f t="shared" si="0"/>
        <v>294</v>
      </c>
      <c r="U34" s="5">
        <f>RANK(T34,$T$18:$T$67,1)+COUNTIF(T34:$T$67,T34)-1</f>
        <v>38</v>
      </c>
      <c r="AI34" s="9">
        <v>17</v>
      </c>
      <c r="AJ34" s="9" t="str">
        <f t="shared" si="6"/>
        <v>#8</v>
      </c>
      <c r="AL34" s="3" t="str">
        <f t="shared" si="7"/>
        <v>BOTTOM RIGHT</v>
      </c>
    </row>
    <row r="35" spans="2:38" x14ac:dyDescent="0.25">
      <c r="B35" s="9" t="s">
        <v>44</v>
      </c>
      <c r="C35" s="3">
        <v>1</v>
      </c>
      <c r="D35" s="3">
        <v>3</v>
      </c>
      <c r="F35" s="5" t="str">
        <f t="shared" si="1"/>
        <v>BOTTOM LEFT</v>
      </c>
      <c r="H35" s="5" t="e">
        <f t="shared" si="2"/>
        <v>#N/A</v>
      </c>
      <c r="I35" s="5" t="e">
        <f t="shared" si="2"/>
        <v>#N/A</v>
      </c>
      <c r="K35" s="5" t="e">
        <f t="shared" si="3"/>
        <v>#N/A</v>
      </c>
      <c r="L35" s="5" t="e">
        <f t="shared" si="3"/>
        <v>#N/A</v>
      </c>
      <c r="N35" s="5" t="e">
        <f t="shared" si="4"/>
        <v>#N/A</v>
      </c>
      <c r="O35" s="5" t="e">
        <f t="shared" si="4"/>
        <v>#N/A</v>
      </c>
      <c r="Q35" s="5">
        <f t="shared" si="5"/>
        <v>1</v>
      </c>
      <c r="R35" s="5">
        <f t="shared" si="5"/>
        <v>3</v>
      </c>
      <c r="T35" s="5">
        <f t="shared" si="0"/>
        <v>396</v>
      </c>
      <c r="U35" s="5">
        <f>RANK(T35,$T$18:$T$67,1)+COUNTIF(T35:$T$67,T35)-1</f>
        <v>44</v>
      </c>
      <c r="AI35" s="9">
        <v>18</v>
      </c>
      <c r="AJ35" s="9" t="str">
        <f t="shared" si="6"/>
        <v>#47</v>
      </c>
      <c r="AL35" s="3" t="str">
        <f t="shared" si="7"/>
        <v>BOTTOM RIGHT</v>
      </c>
    </row>
    <row r="36" spans="2:38" x14ac:dyDescent="0.25">
      <c r="B36" s="9" t="s">
        <v>45</v>
      </c>
      <c r="C36" s="3">
        <v>8</v>
      </c>
      <c r="D36" s="3">
        <v>2</v>
      </c>
      <c r="F36" s="5" t="str">
        <f t="shared" si="1"/>
        <v>BOTTOM RIGHT</v>
      </c>
      <c r="H36" s="5" t="e">
        <f t="shared" si="2"/>
        <v>#N/A</v>
      </c>
      <c r="I36" s="5" t="e">
        <f t="shared" si="2"/>
        <v>#N/A</v>
      </c>
      <c r="K36" s="5">
        <f t="shared" si="3"/>
        <v>8</v>
      </c>
      <c r="L36" s="5">
        <f t="shared" si="3"/>
        <v>2</v>
      </c>
      <c r="N36" s="5" t="e">
        <f t="shared" si="4"/>
        <v>#N/A</v>
      </c>
      <c r="O36" s="5" t="e">
        <f t="shared" si="4"/>
        <v>#N/A</v>
      </c>
      <c r="Q36" s="5" t="e">
        <f t="shared" si="5"/>
        <v>#N/A</v>
      </c>
      <c r="R36" s="5" t="e">
        <f t="shared" si="5"/>
        <v>#N/A</v>
      </c>
      <c r="T36" s="5">
        <f t="shared" si="0"/>
        <v>190</v>
      </c>
      <c r="U36" s="5">
        <f>RANK(T36,$T$18:$T$67,1)+COUNTIF(T36:$T$67,T36)-1</f>
        <v>15</v>
      </c>
      <c r="AI36" s="9">
        <v>19</v>
      </c>
      <c r="AJ36" s="9" t="str">
        <f t="shared" si="6"/>
        <v>#40</v>
      </c>
      <c r="AL36" s="3" t="str">
        <f t="shared" si="7"/>
        <v>BOTTOM RIGHT</v>
      </c>
    </row>
    <row r="37" spans="2:38" x14ac:dyDescent="0.25">
      <c r="B37" s="9" t="s">
        <v>46</v>
      </c>
      <c r="C37" s="3">
        <v>6</v>
      </c>
      <c r="D37" s="3">
        <v>4</v>
      </c>
      <c r="F37" s="5" t="str">
        <f t="shared" si="1"/>
        <v>TOP RIGHT</v>
      </c>
      <c r="H37" s="5">
        <f t="shared" si="2"/>
        <v>6</v>
      </c>
      <c r="I37" s="5">
        <f t="shared" si="2"/>
        <v>4</v>
      </c>
      <c r="K37" s="5" t="e">
        <f t="shared" si="3"/>
        <v>#N/A</v>
      </c>
      <c r="L37" s="5" t="e">
        <f t="shared" si="3"/>
        <v>#N/A</v>
      </c>
      <c r="N37" s="5" t="e">
        <f t="shared" si="4"/>
        <v>#N/A</v>
      </c>
      <c r="O37" s="5" t="e">
        <f t="shared" si="4"/>
        <v>#N/A</v>
      </c>
      <c r="Q37" s="5" t="e">
        <f t="shared" si="5"/>
        <v>#N/A</v>
      </c>
      <c r="R37" s="5" t="e">
        <f t="shared" si="5"/>
        <v>#N/A</v>
      </c>
      <c r="T37" s="5">
        <f t="shared" si="0"/>
        <v>90</v>
      </c>
      <c r="U37" s="5">
        <f>RANK(T37,$T$18:$T$67,1)+COUNTIF(T37:$T$67,T37)-1</f>
        <v>8</v>
      </c>
      <c r="AI37" s="9">
        <v>20</v>
      </c>
      <c r="AJ37" s="9" t="str">
        <f t="shared" si="6"/>
        <v>#35</v>
      </c>
      <c r="AL37" s="3" t="str">
        <f t="shared" si="7"/>
        <v>BOTTOM RIGHT</v>
      </c>
    </row>
    <row r="38" spans="2:38" x14ac:dyDescent="0.25">
      <c r="B38" s="9" t="s">
        <v>47</v>
      </c>
      <c r="C38" s="3">
        <v>7</v>
      </c>
      <c r="D38" s="3">
        <v>0</v>
      </c>
      <c r="F38" s="5" t="str">
        <f t="shared" si="1"/>
        <v>BOTTOM RIGHT</v>
      </c>
      <c r="H38" s="5" t="e">
        <f t="shared" si="2"/>
        <v>#N/A</v>
      </c>
      <c r="I38" s="5" t="e">
        <f t="shared" si="2"/>
        <v>#N/A</v>
      </c>
      <c r="K38" s="5">
        <f t="shared" si="3"/>
        <v>7</v>
      </c>
      <c r="L38" s="5">
        <f t="shared" si="3"/>
        <v>0</v>
      </c>
      <c r="N38" s="5" t="e">
        <f t="shared" si="4"/>
        <v>#N/A</v>
      </c>
      <c r="O38" s="5" t="e">
        <f t="shared" si="4"/>
        <v>#N/A</v>
      </c>
      <c r="Q38" s="5" t="e">
        <f t="shared" si="5"/>
        <v>#N/A</v>
      </c>
      <c r="R38" s="5" t="e">
        <f t="shared" si="5"/>
        <v>#N/A</v>
      </c>
      <c r="T38" s="5">
        <f t="shared" si="0"/>
        <v>193</v>
      </c>
      <c r="U38" s="5">
        <f>RANK(T38,$T$18:$T$67,1)+COUNTIF(T38:$T$67,T38)-1</f>
        <v>27</v>
      </c>
      <c r="AI38" s="9">
        <v>21</v>
      </c>
      <c r="AJ38" s="9" t="str">
        <f t="shared" si="6"/>
        <v>#24</v>
      </c>
      <c r="AL38" s="3" t="str">
        <f t="shared" si="7"/>
        <v>BOTTOM RIGHT</v>
      </c>
    </row>
    <row r="39" spans="2:38" x14ac:dyDescent="0.25">
      <c r="B39" s="9" t="s">
        <v>48</v>
      </c>
      <c r="C39" s="3">
        <v>8</v>
      </c>
      <c r="D39" s="3">
        <v>3</v>
      </c>
      <c r="F39" s="5" t="str">
        <f t="shared" si="1"/>
        <v>TOP RIGHT</v>
      </c>
      <c r="H39" s="5">
        <f t="shared" si="2"/>
        <v>8</v>
      </c>
      <c r="I39" s="5">
        <f t="shared" si="2"/>
        <v>3</v>
      </c>
      <c r="K39" s="5" t="e">
        <f t="shared" si="3"/>
        <v>#N/A</v>
      </c>
      <c r="L39" s="5" t="e">
        <f t="shared" si="3"/>
        <v>#N/A</v>
      </c>
      <c r="N39" s="5" t="e">
        <f t="shared" si="4"/>
        <v>#N/A</v>
      </c>
      <c r="O39" s="5" t="e">
        <f t="shared" si="4"/>
        <v>#N/A</v>
      </c>
      <c r="Q39" s="5" t="e">
        <f t="shared" si="5"/>
        <v>#N/A</v>
      </c>
      <c r="R39" s="5" t="e">
        <f t="shared" si="5"/>
        <v>#N/A</v>
      </c>
      <c r="T39" s="5">
        <f t="shared" si="0"/>
        <v>89</v>
      </c>
      <c r="U39" s="5">
        <f>RANK(T39,$T$18:$T$67,1)+COUNTIF(T39:$T$67,T39)-1</f>
        <v>6</v>
      </c>
      <c r="AI39" s="9">
        <v>22</v>
      </c>
      <c r="AJ39" s="9" t="str">
        <f t="shared" si="6"/>
        <v>#46</v>
      </c>
      <c r="AL39" s="3" t="str">
        <f t="shared" si="7"/>
        <v>BOTTOM RIGHT</v>
      </c>
    </row>
    <row r="40" spans="2:38" x14ac:dyDescent="0.25">
      <c r="B40" s="9" t="s">
        <v>49</v>
      </c>
      <c r="C40" s="3">
        <v>6</v>
      </c>
      <c r="D40" s="3">
        <v>1</v>
      </c>
      <c r="F40" s="5" t="str">
        <f t="shared" si="1"/>
        <v>BOTTOM RIGHT</v>
      </c>
      <c r="H40" s="5" t="e">
        <f t="shared" si="2"/>
        <v>#N/A</v>
      </c>
      <c r="I40" s="5" t="e">
        <f t="shared" si="2"/>
        <v>#N/A</v>
      </c>
      <c r="K40" s="5">
        <f t="shared" si="3"/>
        <v>6</v>
      </c>
      <c r="L40" s="5">
        <f t="shared" si="3"/>
        <v>1</v>
      </c>
      <c r="N40" s="5" t="e">
        <f t="shared" si="4"/>
        <v>#N/A</v>
      </c>
      <c r="O40" s="5" t="e">
        <f t="shared" si="4"/>
        <v>#N/A</v>
      </c>
      <c r="Q40" s="5" t="e">
        <f t="shared" si="5"/>
        <v>#N/A</v>
      </c>
      <c r="R40" s="5" t="e">
        <f t="shared" si="5"/>
        <v>#N/A</v>
      </c>
      <c r="T40" s="5">
        <f t="shared" si="0"/>
        <v>193</v>
      </c>
      <c r="U40" s="5">
        <f>RANK(T40,$T$18:$T$67,1)+COUNTIF(T40:$T$67,T40)-1</f>
        <v>26</v>
      </c>
      <c r="AI40" s="9">
        <v>23</v>
      </c>
      <c r="AJ40" s="9" t="str">
        <f t="shared" si="6"/>
        <v>#38</v>
      </c>
      <c r="AL40" s="3" t="str">
        <f t="shared" si="7"/>
        <v>BOTTOM RIGHT</v>
      </c>
    </row>
    <row r="41" spans="2:38" x14ac:dyDescent="0.25">
      <c r="B41" s="9" t="s">
        <v>50</v>
      </c>
      <c r="C41" s="3">
        <v>7</v>
      </c>
      <c r="D41" s="3">
        <v>1</v>
      </c>
      <c r="F41" s="5" t="str">
        <f t="shared" si="1"/>
        <v>BOTTOM RIGHT</v>
      </c>
      <c r="H41" s="5" t="e">
        <f t="shared" si="2"/>
        <v>#N/A</v>
      </c>
      <c r="I41" s="5" t="e">
        <f t="shared" si="2"/>
        <v>#N/A</v>
      </c>
      <c r="K41" s="5">
        <f t="shared" si="3"/>
        <v>7</v>
      </c>
      <c r="L41" s="5">
        <f t="shared" si="3"/>
        <v>1</v>
      </c>
      <c r="N41" s="5" t="e">
        <f t="shared" si="4"/>
        <v>#N/A</v>
      </c>
      <c r="O41" s="5" t="e">
        <f t="shared" si="4"/>
        <v>#N/A</v>
      </c>
      <c r="Q41" s="5" t="e">
        <f t="shared" si="5"/>
        <v>#N/A</v>
      </c>
      <c r="R41" s="5" t="e">
        <f t="shared" si="5"/>
        <v>#N/A</v>
      </c>
      <c r="T41" s="5">
        <f t="shared" si="0"/>
        <v>192</v>
      </c>
      <c r="U41" s="5">
        <f>RANK(T41,$T$18:$T$67,1)+COUNTIF(T41:$T$67,T41)-1</f>
        <v>21</v>
      </c>
      <c r="AI41" s="9">
        <v>24</v>
      </c>
      <c r="AJ41" s="9" t="str">
        <f t="shared" si="6"/>
        <v>#32</v>
      </c>
      <c r="AL41" s="3" t="str">
        <f t="shared" si="7"/>
        <v>BOTTOM RIGHT</v>
      </c>
    </row>
    <row r="42" spans="2:38" x14ac:dyDescent="0.25">
      <c r="B42" s="9" t="s">
        <v>51</v>
      </c>
      <c r="C42" s="3">
        <v>7</v>
      </c>
      <c r="D42" s="3">
        <v>5</v>
      </c>
      <c r="F42" s="5" t="str">
        <f t="shared" si="1"/>
        <v>TOP RIGHT</v>
      </c>
      <c r="H42" s="5">
        <f t="shared" si="2"/>
        <v>7</v>
      </c>
      <c r="I42" s="5">
        <f t="shared" si="2"/>
        <v>5</v>
      </c>
      <c r="K42" s="5" t="e">
        <f t="shared" si="3"/>
        <v>#N/A</v>
      </c>
      <c r="L42" s="5" t="e">
        <f t="shared" si="3"/>
        <v>#N/A</v>
      </c>
      <c r="N42" s="5" t="e">
        <f t="shared" si="4"/>
        <v>#N/A</v>
      </c>
      <c r="O42" s="5" t="e">
        <f t="shared" si="4"/>
        <v>#N/A</v>
      </c>
      <c r="Q42" s="5" t="e">
        <f t="shared" si="5"/>
        <v>#N/A</v>
      </c>
      <c r="R42" s="5" t="e">
        <f t="shared" si="5"/>
        <v>#N/A</v>
      </c>
      <c r="T42" s="5">
        <f t="shared" si="0"/>
        <v>88</v>
      </c>
      <c r="U42" s="5">
        <f>RANK(T42,$T$18:$T$67,1)+COUNTIF(T42:$T$67,T42)-1</f>
        <v>4</v>
      </c>
      <c r="AI42" s="9">
        <v>25</v>
      </c>
      <c r="AJ42" s="9" t="str">
        <f t="shared" si="6"/>
        <v>#29</v>
      </c>
      <c r="AL42" s="3" t="str">
        <f t="shared" si="7"/>
        <v>BOTTOM RIGHT</v>
      </c>
    </row>
    <row r="43" spans="2:38" x14ac:dyDescent="0.25">
      <c r="B43" s="9" t="s">
        <v>52</v>
      </c>
      <c r="C43" s="3">
        <v>5</v>
      </c>
      <c r="D43" s="3">
        <v>3</v>
      </c>
      <c r="F43" s="5" t="str">
        <f t="shared" si="1"/>
        <v>TOP RIGHT</v>
      </c>
      <c r="H43" s="5">
        <f t="shared" si="2"/>
        <v>5</v>
      </c>
      <c r="I43" s="5">
        <f t="shared" si="2"/>
        <v>3</v>
      </c>
      <c r="K43" s="5" t="e">
        <f t="shared" si="3"/>
        <v>#N/A</v>
      </c>
      <c r="L43" s="5" t="e">
        <f t="shared" si="3"/>
        <v>#N/A</v>
      </c>
      <c r="N43" s="5" t="e">
        <f t="shared" si="4"/>
        <v>#N/A</v>
      </c>
      <c r="O43" s="5" t="e">
        <f t="shared" si="4"/>
        <v>#N/A</v>
      </c>
      <c r="Q43" s="5" t="e">
        <f t="shared" si="5"/>
        <v>#N/A</v>
      </c>
      <c r="R43" s="5" t="e">
        <f t="shared" si="5"/>
        <v>#N/A</v>
      </c>
      <c r="T43" s="5">
        <f t="shared" si="0"/>
        <v>92</v>
      </c>
      <c r="U43" s="5">
        <f>RANK(T43,$T$18:$T$67,1)+COUNTIF(T43:$T$67,T43)-1</f>
        <v>12</v>
      </c>
      <c r="AI43" s="9">
        <v>26</v>
      </c>
      <c r="AJ43" s="9" t="str">
        <f t="shared" si="6"/>
        <v>#23</v>
      </c>
      <c r="AL43" s="3" t="str">
        <f t="shared" si="7"/>
        <v>BOTTOM RIGHT</v>
      </c>
    </row>
    <row r="44" spans="2:38" x14ac:dyDescent="0.25">
      <c r="B44" s="9" t="s">
        <v>53</v>
      </c>
      <c r="C44" s="3">
        <v>5</v>
      </c>
      <c r="D44" s="3">
        <v>1</v>
      </c>
      <c r="F44" s="5" t="str">
        <f t="shared" si="1"/>
        <v>BOTTOM RIGHT</v>
      </c>
      <c r="H44" s="5" t="e">
        <f t="shared" si="2"/>
        <v>#N/A</v>
      </c>
      <c r="I44" s="5" t="e">
        <f t="shared" si="2"/>
        <v>#N/A</v>
      </c>
      <c r="K44" s="5">
        <f t="shared" si="3"/>
        <v>5</v>
      </c>
      <c r="L44" s="5">
        <f t="shared" si="3"/>
        <v>1</v>
      </c>
      <c r="N44" s="5" t="e">
        <f t="shared" si="4"/>
        <v>#N/A</v>
      </c>
      <c r="O44" s="5" t="e">
        <f t="shared" si="4"/>
        <v>#N/A</v>
      </c>
      <c r="Q44" s="5" t="e">
        <f t="shared" si="5"/>
        <v>#N/A</v>
      </c>
      <c r="R44" s="5" t="e">
        <f t="shared" si="5"/>
        <v>#N/A</v>
      </c>
      <c r="T44" s="5">
        <f t="shared" si="0"/>
        <v>194</v>
      </c>
      <c r="U44" s="5">
        <f>RANK(T44,$T$18:$T$67,1)+COUNTIF(T44:$T$67,T44)-1</f>
        <v>29</v>
      </c>
      <c r="AI44" s="9">
        <v>27</v>
      </c>
      <c r="AJ44" s="9" t="str">
        <f t="shared" si="6"/>
        <v>#21</v>
      </c>
      <c r="AL44" s="3" t="str">
        <f t="shared" si="7"/>
        <v>BOTTOM RIGHT</v>
      </c>
    </row>
    <row r="45" spans="2:38" x14ac:dyDescent="0.25">
      <c r="B45" s="9" t="s">
        <v>54</v>
      </c>
      <c r="C45" s="3">
        <v>7</v>
      </c>
      <c r="D45" s="3">
        <v>6</v>
      </c>
      <c r="F45" s="5" t="str">
        <f t="shared" si="1"/>
        <v>TOP RIGHT</v>
      </c>
      <c r="H45" s="5">
        <f t="shared" si="2"/>
        <v>7</v>
      </c>
      <c r="I45" s="5">
        <f t="shared" si="2"/>
        <v>6</v>
      </c>
      <c r="K45" s="5" t="e">
        <f t="shared" si="3"/>
        <v>#N/A</v>
      </c>
      <c r="L45" s="5" t="e">
        <f t="shared" si="3"/>
        <v>#N/A</v>
      </c>
      <c r="N45" s="5" t="e">
        <f t="shared" si="4"/>
        <v>#N/A</v>
      </c>
      <c r="O45" s="5" t="e">
        <f t="shared" si="4"/>
        <v>#N/A</v>
      </c>
      <c r="Q45" s="5" t="e">
        <f t="shared" si="5"/>
        <v>#N/A</v>
      </c>
      <c r="R45" s="5" t="e">
        <f t="shared" si="5"/>
        <v>#N/A</v>
      </c>
      <c r="T45" s="5">
        <f t="shared" si="0"/>
        <v>87</v>
      </c>
      <c r="U45" s="5">
        <f>RANK(T45,$T$18:$T$67,1)+COUNTIF(T45:$T$67,T45)-1</f>
        <v>2</v>
      </c>
      <c r="AI45" s="9">
        <v>28</v>
      </c>
      <c r="AJ45" s="9" t="str">
        <f t="shared" si="6"/>
        <v>#45</v>
      </c>
      <c r="AL45" s="3" t="str">
        <f t="shared" si="7"/>
        <v>BOTTOM RIGHT</v>
      </c>
    </row>
    <row r="46" spans="2:38" x14ac:dyDescent="0.25">
      <c r="B46" s="9" t="s">
        <v>55</v>
      </c>
      <c r="C46" s="3">
        <v>6</v>
      </c>
      <c r="D46" s="3">
        <v>1</v>
      </c>
      <c r="F46" s="5" t="str">
        <f t="shared" si="1"/>
        <v>BOTTOM RIGHT</v>
      </c>
      <c r="H46" s="5" t="e">
        <f t="shared" si="2"/>
        <v>#N/A</v>
      </c>
      <c r="I46" s="5" t="e">
        <f t="shared" si="2"/>
        <v>#N/A</v>
      </c>
      <c r="K46" s="5">
        <f t="shared" si="3"/>
        <v>6</v>
      </c>
      <c r="L46" s="5">
        <f t="shared" si="3"/>
        <v>1</v>
      </c>
      <c r="N46" s="5" t="e">
        <f t="shared" si="4"/>
        <v>#N/A</v>
      </c>
      <c r="O46" s="5" t="e">
        <f t="shared" si="4"/>
        <v>#N/A</v>
      </c>
      <c r="Q46" s="5" t="e">
        <f t="shared" si="5"/>
        <v>#N/A</v>
      </c>
      <c r="R46" s="5" t="e">
        <f t="shared" si="5"/>
        <v>#N/A</v>
      </c>
      <c r="T46" s="5">
        <f t="shared" si="0"/>
        <v>193</v>
      </c>
      <c r="U46" s="5">
        <f>RANK(T46,$T$18:$T$67,1)+COUNTIF(T46:$T$67,T46)-1</f>
        <v>25</v>
      </c>
      <c r="AI46" s="9">
        <v>29</v>
      </c>
      <c r="AJ46" s="9" t="str">
        <f t="shared" si="6"/>
        <v>#27</v>
      </c>
      <c r="AL46" s="3" t="str">
        <f t="shared" si="7"/>
        <v>BOTTOM RIGHT</v>
      </c>
    </row>
    <row r="47" spans="2:38" x14ac:dyDescent="0.25">
      <c r="B47" s="9" t="s">
        <v>56</v>
      </c>
      <c r="C47" s="3">
        <v>8</v>
      </c>
      <c r="D47" s="3">
        <v>3</v>
      </c>
      <c r="F47" s="5" t="str">
        <f t="shared" si="1"/>
        <v>TOP RIGHT</v>
      </c>
      <c r="H47" s="5">
        <f t="shared" si="2"/>
        <v>8</v>
      </c>
      <c r="I47" s="5">
        <f t="shared" si="2"/>
        <v>3</v>
      </c>
      <c r="K47" s="5" t="e">
        <f t="shared" si="3"/>
        <v>#N/A</v>
      </c>
      <c r="L47" s="5" t="e">
        <f t="shared" si="3"/>
        <v>#N/A</v>
      </c>
      <c r="N47" s="5" t="e">
        <f t="shared" si="4"/>
        <v>#N/A</v>
      </c>
      <c r="O47" s="5" t="e">
        <f t="shared" si="4"/>
        <v>#N/A</v>
      </c>
      <c r="Q47" s="5" t="e">
        <f t="shared" si="5"/>
        <v>#N/A</v>
      </c>
      <c r="R47" s="5" t="e">
        <f t="shared" si="5"/>
        <v>#N/A</v>
      </c>
      <c r="T47" s="5">
        <f t="shared" si="0"/>
        <v>89</v>
      </c>
      <c r="U47" s="5">
        <f>RANK(T47,$T$18:$T$67,1)+COUNTIF(T47:$T$67,T47)-1</f>
        <v>5</v>
      </c>
      <c r="AI47" s="9">
        <v>30</v>
      </c>
      <c r="AJ47" s="9" t="str">
        <f t="shared" si="6"/>
        <v>#16</v>
      </c>
      <c r="AL47" s="3" t="str">
        <f t="shared" si="7"/>
        <v>BOTTOM RIGHT</v>
      </c>
    </row>
    <row r="48" spans="2:38" x14ac:dyDescent="0.25">
      <c r="B48" s="9" t="s">
        <v>57</v>
      </c>
      <c r="C48" s="3">
        <v>1</v>
      </c>
      <c r="D48" s="3">
        <v>6</v>
      </c>
      <c r="F48" s="5" t="str">
        <f t="shared" si="1"/>
        <v>TOP LEFT</v>
      </c>
      <c r="H48" s="5" t="e">
        <f t="shared" si="2"/>
        <v>#N/A</v>
      </c>
      <c r="I48" s="5" t="e">
        <f t="shared" si="2"/>
        <v>#N/A</v>
      </c>
      <c r="K48" s="5" t="e">
        <f t="shared" si="3"/>
        <v>#N/A</v>
      </c>
      <c r="L48" s="5" t="e">
        <f t="shared" si="3"/>
        <v>#N/A</v>
      </c>
      <c r="N48" s="5">
        <f t="shared" si="4"/>
        <v>1</v>
      </c>
      <c r="O48" s="5">
        <f t="shared" si="4"/>
        <v>6</v>
      </c>
      <c r="Q48" s="5" t="e">
        <f t="shared" si="5"/>
        <v>#N/A</v>
      </c>
      <c r="R48" s="5" t="e">
        <f t="shared" si="5"/>
        <v>#N/A</v>
      </c>
      <c r="T48" s="5">
        <f t="shared" si="0"/>
        <v>293</v>
      </c>
      <c r="U48" s="5">
        <f>RANK(T48,$T$18:$T$67,1)+COUNTIF(T48:$T$67,T48)-1</f>
        <v>34</v>
      </c>
      <c r="AI48" s="9">
        <v>31</v>
      </c>
      <c r="AJ48" s="9" t="str">
        <f t="shared" si="6"/>
        <v>#2</v>
      </c>
      <c r="AL48" s="3" t="str">
        <f t="shared" si="7"/>
        <v>BOTTOM RIGHT</v>
      </c>
    </row>
    <row r="49" spans="2:38" x14ac:dyDescent="0.25">
      <c r="B49" s="9" t="s">
        <v>58</v>
      </c>
      <c r="C49" s="3">
        <v>6</v>
      </c>
      <c r="D49" s="3">
        <v>1</v>
      </c>
      <c r="F49" s="5" t="str">
        <f t="shared" si="1"/>
        <v>BOTTOM RIGHT</v>
      </c>
      <c r="H49" s="5" t="e">
        <f t="shared" si="2"/>
        <v>#N/A</v>
      </c>
      <c r="I49" s="5" t="e">
        <f t="shared" si="2"/>
        <v>#N/A</v>
      </c>
      <c r="K49" s="5">
        <f t="shared" si="3"/>
        <v>6</v>
      </c>
      <c r="L49" s="5">
        <f t="shared" si="3"/>
        <v>1</v>
      </c>
      <c r="N49" s="5" t="e">
        <f t="shared" si="4"/>
        <v>#N/A</v>
      </c>
      <c r="O49" s="5" t="e">
        <f t="shared" si="4"/>
        <v>#N/A</v>
      </c>
      <c r="Q49" s="5" t="e">
        <f t="shared" si="5"/>
        <v>#N/A</v>
      </c>
      <c r="R49" s="5" t="e">
        <f t="shared" si="5"/>
        <v>#N/A</v>
      </c>
      <c r="T49" s="5">
        <f t="shared" si="0"/>
        <v>193</v>
      </c>
      <c r="U49" s="5">
        <f>RANK(T49,$T$18:$T$67,1)+COUNTIF(T49:$T$67,T49)-1</f>
        <v>24</v>
      </c>
      <c r="AI49" s="9">
        <v>32</v>
      </c>
      <c r="AJ49" s="9" t="str">
        <f t="shared" si="6"/>
        <v>#36</v>
      </c>
      <c r="AL49" s="3" t="str">
        <f t="shared" si="7"/>
        <v>TOP LEFT</v>
      </c>
    </row>
    <row r="50" spans="2:38" x14ac:dyDescent="0.25">
      <c r="B50" s="9" t="s">
        <v>59</v>
      </c>
      <c r="C50" s="3">
        <v>3</v>
      </c>
      <c r="D50" s="3">
        <v>1</v>
      </c>
      <c r="F50" s="5" t="str">
        <f t="shared" si="1"/>
        <v>BOTTOM LEFT</v>
      </c>
      <c r="H50" s="5" t="e">
        <f t="shared" si="2"/>
        <v>#N/A</v>
      </c>
      <c r="I50" s="5" t="e">
        <f t="shared" si="2"/>
        <v>#N/A</v>
      </c>
      <c r="K50" s="5" t="e">
        <f t="shared" si="3"/>
        <v>#N/A</v>
      </c>
      <c r="L50" s="5" t="e">
        <f t="shared" si="3"/>
        <v>#N/A</v>
      </c>
      <c r="N50" s="5" t="e">
        <f t="shared" si="4"/>
        <v>#N/A</v>
      </c>
      <c r="O50" s="5" t="e">
        <f t="shared" si="4"/>
        <v>#N/A</v>
      </c>
      <c r="Q50" s="5">
        <f t="shared" si="5"/>
        <v>3</v>
      </c>
      <c r="R50" s="5">
        <f t="shared" si="5"/>
        <v>1</v>
      </c>
      <c r="T50" s="5">
        <f t="shared" si="0"/>
        <v>396</v>
      </c>
      <c r="U50" s="5">
        <f>RANK(T50,$T$18:$T$67,1)+COUNTIF(T50:$T$67,T50)-1</f>
        <v>43</v>
      </c>
      <c r="AI50" s="9">
        <v>33</v>
      </c>
      <c r="AJ50" s="9" t="str">
        <f t="shared" si="6"/>
        <v>#6</v>
      </c>
      <c r="AL50" s="3" t="str">
        <f t="shared" si="7"/>
        <v>TOP LEFT</v>
      </c>
    </row>
    <row r="51" spans="2:38" x14ac:dyDescent="0.25">
      <c r="B51" s="9" t="s">
        <v>60</v>
      </c>
      <c r="C51" s="3">
        <v>1</v>
      </c>
      <c r="D51" s="3">
        <v>0</v>
      </c>
      <c r="F51" s="5" t="str">
        <f t="shared" si="1"/>
        <v>BOTTOM LEFT</v>
      </c>
      <c r="H51" s="5" t="e">
        <f t="shared" si="2"/>
        <v>#N/A</v>
      </c>
      <c r="I51" s="5" t="e">
        <f t="shared" si="2"/>
        <v>#N/A</v>
      </c>
      <c r="K51" s="5" t="e">
        <f t="shared" si="3"/>
        <v>#N/A</v>
      </c>
      <c r="L51" s="5" t="e">
        <f t="shared" si="3"/>
        <v>#N/A</v>
      </c>
      <c r="N51" s="5" t="e">
        <f t="shared" si="4"/>
        <v>#N/A</v>
      </c>
      <c r="O51" s="5" t="e">
        <f t="shared" si="4"/>
        <v>#N/A</v>
      </c>
      <c r="Q51" s="5">
        <f t="shared" si="5"/>
        <v>1</v>
      </c>
      <c r="R51" s="5">
        <f t="shared" si="5"/>
        <v>0</v>
      </c>
      <c r="T51" s="5">
        <f t="shared" si="0"/>
        <v>399</v>
      </c>
      <c r="U51" s="5">
        <f>RANK(T51,$T$18:$T$67,1)+COUNTIF(T51:$T$67,T51)-1</f>
        <v>50</v>
      </c>
      <c r="AI51" s="9">
        <v>34</v>
      </c>
      <c r="AJ51" s="9" t="str">
        <f t="shared" si="6"/>
        <v>#31</v>
      </c>
      <c r="AL51" s="3" t="str">
        <f t="shared" si="7"/>
        <v>TOP LEFT</v>
      </c>
    </row>
    <row r="52" spans="2:38" x14ac:dyDescent="0.25">
      <c r="B52" s="9" t="s">
        <v>61</v>
      </c>
      <c r="C52" s="3">
        <v>7</v>
      </c>
      <c r="D52" s="3">
        <v>1</v>
      </c>
      <c r="F52" s="5" t="str">
        <f t="shared" si="1"/>
        <v>BOTTOM RIGHT</v>
      </c>
      <c r="H52" s="5" t="e">
        <f t="shared" si="2"/>
        <v>#N/A</v>
      </c>
      <c r="I52" s="5" t="e">
        <f t="shared" si="2"/>
        <v>#N/A</v>
      </c>
      <c r="K52" s="5">
        <f t="shared" si="3"/>
        <v>7</v>
      </c>
      <c r="L52" s="5">
        <f t="shared" si="3"/>
        <v>1</v>
      </c>
      <c r="N52" s="5" t="e">
        <f t="shared" si="4"/>
        <v>#N/A</v>
      </c>
      <c r="O52" s="5" t="e">
        <f t="shared" si="4"/>
        <v>#N/A</v>
      </c>
      <c r="Q52" s="5" t="e">
        <f t="shared" si="5"/>
        <v>#N/A</v>
      </c>
      <c r="R52" s="5" t="e">
        <f t="shared" si="5"/>
        <v>#N/A</v>
      </c>
      <c r="T52" s="5">
        <f t="shared" si="0"/>
        <v>192</v>
      </c>
      <c r="U52" s="5">
        <f>RANK(T52,$T$18:$T$67,1)+COUNTIF(T52:$T$67,T52)-1</f>
        <v>20</v>
      </c>
      <c r="AI52" s="9">
        <v>35</v>
      </c>
      <c r="AJ52" s="9" t="str">
        <f t="shared" si="6"/>
        <v>#12</v>
      </c>
      <c r="AL52" s="3" t="str">
        <f t="shared" si="7"/>
        <v>TOP LEFT</v>
      </c>
    </row>
    <row r="53" spans="2:38" x14ac:dyDescent="0.25">
      <c r="B53" s="9" t="s">
        <v>62</v>
      </c>
      <c r="C53" s="3">
        <v>3</v>
      </c>
      <c r="D53" s="3">
        <v>6</v>
      </c>
      <c r="F53" s="5" t="str">
        <f t="shared" si="1"/>
        <v>TOP LEFT</v>
      </c>
      <c r="H53" s="5" t="e">
        <f t="shared" si="2"/>
        <v>#N/A</v>
      </c>
      <c r="I53" s="5" t="e">
        <f t="shared" si="2"/>
        <v>#N/A</v>
      </c>
      <c r="K53" s="5" t="e">
        <f t="shared" si="3"/>
        <v>#N/A</v>
      </c>
      <c r="L53" s="5" t="e">
        <f t="shared" si="3"/>
        <v>#N/A</v>
      </c>
      <c r="N53" s="5">
        <f t="shared" si="4"/>
        <v>3</v>
      </c>
      <c r="O53" s="5">
        <f t="shared" si="4"/>
        <v>6</v>
      </c>
      <c r="Q53" s="5" t="e">
        <f t="shared" si="5"/>
        <v>#N/A</v>
      </c>
      <c r="R53" s="5" t="e">
        <f t="shared" si="5"/>
        <v>#N/A</v>
      </c>
      <c r="T53" s="5">
        <f t="shared" si="0"/>
        <v>291</v>
      </c>
      <c r="U53" s="5">
        <f>RANK(T53,$T$18:$T$67,1)+COUNTIF(T53:$T$67,T53)-1</f>
        <v>32</v>
      </c>
      <c r="AI53" s="9">
        <v>36</v>
      </c>
      <c r="AJ53" s="9" t="str">
        <f t="shared" si="6"/>
        <v>#44</v>
      </c>
      <c r="AL53" s="3" t="str">
        <f t="shared" si="7"/>
        <v>TOP LEFT</v>
      </c>
    </row>
    <row r="54" spans="2:38" x14ac:dyDescent="0.25">
      <c r="B54" s="9" t="s">
        <v>63</v>
      </c>
      <c r="C54" s="3">
        <v>2</v>
      </c>
      <c r="D54" s="3">
        <v>4</v>
      </c>
      <c r="F54" s="5" t="str">
        <f t="shared" si="1"/>
        <v>TOP LEFT</v>
      </c>
      <c r="H54" s="5" t="e">
        <f t="shared" si="2"/>
        <v>#N/A</v>
      </c>
      <c r="I54" s="5" t="e">
        <f t="shared" si="2"/>
        <v>#N/A</v>
      </c>
      <c r="K54" s="5" t="e">
        <f t="shared" si="3"/>
        <v>#N/A</v>
      </c>
      <c r="L54" s="5" t="e">
        <f t="shared" si="3"/>
        <v>#N/A</v>
      </c>
      <c r="N54" s="5">
        <f t="shared" si="4"/>
        <v>2</v>
      </c>
      <c r="O54" s="5">
        <f t="shared" si="4"/>
        <v>4</v>
      </c>
      <c r="Q54" s="5" t="e">
        <f t="shared" si="5"/>
        <v>#N/A</v>
      </c>
      <c r="R54" s="5" t="e">
        <f t="shared" si="5"/>
        <v>#N/A</v>
      </c>
      <c r="T54" s="5">
        <f t="shared" si="0"/>
        <v>294</v>
      </c>
      <c r="U54" s="5">
        <f>RANK(T54,$T$18:$T$67,1)+COUNTIF(T54:$T$67,T54)-1</f>
        <v>37</v>
      </c>
      <c r="AI54" s="9">
        <v>37</v>
      </c>
      <c r="AJ54" s="9" t="str">
        <f t="shared" si="6"/>
        <v>#37</v>
      </c>
      <c r="AL54" s="3" t="str">
        <f t="shared" si="7"/>
        <v>TOP LEFT</v>
      </c>
    </row>
    <row r="55" spans="2:38" x14ac:dyDescent="0.25">
      <c r="B55" s="9" t="s">
        <v>64</v>
      </c>
      <c r="C55" s="3">
        <v>6</v>
      </c>
      <c r="D55" s="3">
        <v>1</v>
      </c>
      <c r="F55" s="5" t="str">
        <f t="shared" si="1"/>
        <v>BOTTOM RIGHT</v>
      </c>
      <c r="H55" s="5" t="e">
        <f t="shared" si="2"/>
        <v>#N/A</v>
      </c>
      <c r="I55" s="5" t="e">
        <f t="shared" si="2"/>
        <v>#N/A</v>
      </c>
      <c r="K55" s="5">
        <f t="shared" si="3"/>
        <v>6</v>
      </c>
      <c r="L55" s="5">
        <f t="shared" si="3"/>
        <v>1</v>
      </c>
      <c r="N55" s="5" t="e">
        <f t="shared" si="4"/>
        <v>#N/A</v>
      </c>
      <c r="O55" s="5" t="e">
        <f t="shared" si="4"/>
        <v>#N/A</v>
      </c>
      <c r="Q55" s="5" t="e">
        <f t="shared" si="5"/>
        <v>#N/A</v>
      </c>
      <c r="R55" s="5" t="e">
        <f t="shared" si="5"/>
        <v>#N/A</v>
      </c>
      <c r="T55" s="5">
        <f t="shared" si="0"/>
        <v>193</v>
      </c>
      <c r="U55" s="5">
        <f>RANK(T55,$T$18:$T$67,1)+COUNTIF(T55:$T$67,T55)-1</f>
        <v>23</v>
      </c>
      <c r="AI55" s="9">
        <v>38</v>
      </c>
      <c r="AJ55" s="9" t="str">
        <f t="shared" si="6"/>
        <v>#17</v>
      </c>
      <c r="AL55" s="3" t="str">
        <f t="shared" si="7"/>
        <v>TOP LEFT</v>
      </c>
    </row>
    <row r="56" spans="2:38" x14ac:dyDescent="0.25">
      <c r="B56" s="9" t="s">
        <v>65</v>
      </c>
      <c r="C56" s="3">
        <v>8</v>
      </c>
      <c r="D56" s="3">
        <v>1</v>
      </c>
      <c r="F56" s="5" t="str">
        <f t="shared" si="1"/>
        <v>BOTTOM RIGHT</v>
      </c>
      <c r="H56" s="5" t="e">
        <f t="shared" si="2"/>
        <v>#N/A</v>
      </c>
      <c r="I56" s="5" t="e">
        <f t="shared" si="2"/>
        <v>#N/A</v>
      </c>
      <c r="K56" s="5">
        <f t="shared" si="3"/>
        <v>8</v>
      </c>
      <c r="L56" s="5">
        <f t="shared" si="3"/>
        <v>1</v>
      </c>
      <c r="N56" s="5" t="e">
        <f t="shared" si="4"/>
        <v>#N/A</v>
      </c>
      <c r="O56" s="5" t="e">
        <f t="shared" si="4"/>
        <v>#N/A</v>
      </c>
      <c r="Q56" s="5" t="e">
        <f t="shared" si="5"/>
        <v>#N/A</v>
      </c>
      <c r="R56" s="5" t="e">
        <f t="shared" si="5"/>
        <v>#N/A</v>
      </c>
      <c r="T56" s="5">
        <f t="shared" si="0"/>
        <v>191</v>
      </c>
      <c r="U56" s="5">
        <f>RANK(T56,$T$18:$T$67,1)+COUNTIF(T56:$T$67,T56)-1</f>
        <v>16</v>
      </c>
      <c r="AI56" s="9">
        <v>39</v>
      </c>
      <c r="AJ56" s="9" t="str">
        <f t="shared" si="6"/>
        <v>#43</v>
      </c>
      <c r="AL56" s="3" t="str">
        <f t="shared" si="7"/>
        <v>BOTTOM LEFT</v>
      </c>
    </row>
    <row r="57" spans="2:38" x14ac:dyDescent="0.25">
      <c r="B57" s="9" t="s">
        <v>66</v>
      </c>
      <c r="C57" s="3">
        <v>6</v>
      </c>
      <c r="D57" s="3">
        <v>2</v>
      </c>
      <c r="F57" s="5" t="str">
        <f t="shared" si="1"/>
        <v>BOTTOM RIGHT</v>
      </c>
      <c r="H57" s="5" t="e">
        <f t="shared" si="2"/>
        <v>#N/A</v>
      </c>
      <c r="I57" s="5" t="e">
        <f t="shared" si="2"/>
        <v>#N/A</v>
      </c>
      <c r="K57" s="5">
        <f t="shared" si="3"/>
        <v>6</v>
      </c>
      <c r="L57" s="5">
        <f t="shared" si="3"/>
        <v>2</v>
      </c>
      <c r="N57" s="5" t="e">
        <f t="shared" si="4"/>
        <v>#N/A</v>
      </c>
      <c r="O57" s="5" t="e">
        <f t="shared" si="4"/>
        <v>#N/A</v>
      </c>
      <c r="Q57" s="5" t="e">
        <f t="shared" si="5"/>
        <v>#N/A</v>
      </c>
      <c r="R57" s="5" t="e">
        <f t="shared" si="5"/>
        <v>#N/A</v>
      </c>
      <c r="T57" s="5">
        <f t="shared" si="0"/>
        <v>192</v>
      </c>
      <c r="U57" s="5">
        <f>RANK(T57,$T$18:$T$67,1)+COUNTIF(T57:$T$67,T57)-1</f>
        <v>19</v>
      </c>
      <c r="AI57" s="9">
        <v>40</v>
      </c>
      <c r="AJ57" s="9" t="str">
        <f t="shared" si="6"/>
        <v>#42</v>
      </c>
      <c r="AL57" s="3" t="str">
        <f t="shared" si="7"/>
        <v>BOTTOM LEFT</v>
      </c>
    </row>
    <row r="58" spans="2:38" x14ac:dyDescent="0.25">
      <c r="B58" s="9" t="s">
        <v>67</v>
      </c>
      <c r="C58" s="3">
        <v>8</v>
      </c>
      <c r="D58" s="3">
        <v>6</v>
      </c>
      <c r="F58" s="5" t="str">
        <f t="shared" si="1"/>
        <v>TOP RIGHT</v>
      </c>
      <c r="H58" s="5">
        <f t="shared" si="2"/>
        <v>8</v>
      </c>
      <c r="I58" s="5">
        <f t="shared" si="2"/>
        <v>6</v>
      </c>
      <c r="K58" s="5" t="e">
        <f t="shared" si="3"/>
        <v>#N/A</v>
      </c>
      <c r="L58" s="5" t="e">
        <f t="shared" si="3"/>
        <v>#N/A</v>
      </c>
      <c r="N58" s="5" t="e">
        <f t="shared" si="4"/>
        <v>#N/A</v>
      </c>
      <c r="O58" s="5" t="e">
        <f t="shared" si="4"/>
        <v>#N/A</v>
      </c>
      <c r="Q58" s="5" t="e">
        <f t="shared" si="5"/>
        <v>#N/A</v>
      </c>
      <c r="R58" s="5" t="e">
        <f t="shared" si="5"/>
        <v>#N/A</v>
      </c>
      <c r="T58" s="5">
        <f t="shared" si="0"/>
        <v>86</v>
      </c>
      <c r="U58" s="5">
        <f>RANK(T58,$T$18:$T$67,1)+COUNTIF(T58:$T$67,T58)-1</f>
        <v>1</v>
      </c>
      <c r="AI58" s="9">
        <v>41</v>
      </c>
      <c r="AJ58" s="9" t="str">
        <f t="shared" si="6"/>
        <v>#3</v>
      </c>
      <c r="AL58" s="3" t="str">
        <f t="shared" si="7"/>
        <v>BOTTOM LEFT</v>
      </c>
    </row>
    <row r="59" spans="2:38" x14ac:dyDescent="0.25">
      <c r="B59" s="9" t="s">
        <v>68</v>
      </c>
      <c r="C59" s="3">
        <v>3</v>
      </c>
      <c r="D59" s="3">
        <v>2</v>
      </c>
      <c r="F59" s="5" t="str">
        <f t="shared" si="1"/>
        <v>BOTTOM LEFT</v>
      </c>
      <c r="H59" s="5" t="e">
        <f t="shared" si="2"/>
        <v>#N/A</v>
      </c>
      <c r="I59" s="5" t="e">
        <f t="shared" si="2"/>
        <v>#N/A</v>
      </c>
      <c r="K59" s="5" t="e">
        <f t="shared" si="3"/>
        <v>#N/A</v>
      </c>
      <c r="L59" s="5" t="e">
        <f t="shared" si="3"/>
        <v>#N/A</v>
      </c>
      <c r="N59" s="5" t="e">
        <f t="shared" si="4"/>
        <v>#N/A</v>
      </c>
      <c r="O59" s="5" t="e">
        <f t="shared" si="4"/>
        <v>#N/A</v>
      </c>
      <c r="Q59" s="5">
        <f t="shared" si="5"/>
        <v>3</v>
      </c>
      <c r="R59" s="5">
        <f t="shared" si="5"/>
        <v>2</v>
      </c>
      <c r="T59" s="5">
        <f t="shared" si="0"/>
        <v>395</v>
      </c>
      <c r="U59" s="5">
        <f>RANK(T59,$T$18:$T$67,1)+COUNTIF(T59:$T$67,T59)-1</f>
        <v>40</v>
      </c>
      <c r="AI59" s="9">
        <v>42</v>
      </c>
      <c r="AJ59" s="9" t="str">
        <f t="shared" si="6"/>
        <v>#48</v>
      </c>
      <c r="AL59" s="3" t="str">
        <f t="shared" si="7"/>
        <v>BOTTOM LEFT</v>
      </c>
    </row>
    <row r="60" spans="2:38" x14ac:dyDescent="0.25">
      <c r="B60" s="9" t="s">
        <v>69</v>
      </c>
      <c r="C60" s="3">
        <v>2</v>
      </c>
      <c r="D60" s="3">
        <v>3</v>
      </c>
      <c r="F60" s="5" t="str">
        <f t="shared" si="1"/>
        <v>BOTTOM LEFT</v>
      </c>
      <c r="H60" s="5" t="e">
        <f t="shared" si="2"/>
        <v>#N/A</v>
      </c>
      <c r="I60" s="5" t="e">
        <f t="shared" si="2"/>
        <v>#N/A</v>
      </c>
      <c r="K60" s="5" t="e">
        <f t="shared" si="3"/>
        <v>#N/A</v>
      </c>
      <c r="L60" s="5" t="e">
        <f t="shared" si="3"/>
        <v>#N/A</v>
      </c>
      <c r="N60" s="5" t="e">
        <f t="shared" si="4"/>
        <v>#N/A</v>
      </c>
      <c r="O60" s="5" t="e">
        <f t="shared" si="4"/>
        <v>#N/A</v>
      </c>
      <c r="Q60" s="5">
        <f t="shared" si="5"/>
        <v>2</v>
      </c>
      <c r="R60" s="5">
        <f t="shared" si="5"/>
        <v>3</v>
      </c>
      <c r="T60" s="5">
        <f t="shared" si="0"/>
        <v>395</v>
      </c>
      <c r="U60" s="5">
        <f>RANK(T60,$T$18:$T$67,1)+COUNTIF(T60:$T$67,T60)-1</f>
        <v>39</v>
      </c>
      <c r="AI60" s="9">
        <v>43</v>
      </c>
      <c r="AJ60" s="9" t="str">
        <f t="shared" si="6"/>
        <v>#33</v>
      </c>
      <c r="AL60" s="3" t="str">
        <f t="shared" si="7"/>
        <v>BOTTOM LEFT</v>
      </c>
    </row>
    <row r="61" spans="2:38" x14ac:dyDescent="0.25">
      <c r="B61" s="9" t="s">
        <v>70</v>
      </c>
      <c r="C61" s="3">
        <v>2</v>
      </c>
      <c r="D61" s="3">
        <v>4</v>
      </c>
      <c r="F61" s="5" t="str">
        <f t="shared" si="1"/>
        <v>TOP LEFT</v>
      </c>
      <c r="H61" s="5" t="e">
        <f t="shared" si="2"/>
        <v>#N/A</v>
      </c>
      <c r="I61" s="5" t="e">
        <f t="shared" si="2"/>
        <v>#N/A</v>
      </c>
      <c r="K61" s="5" t="e">
        <f t="shared" si="3"/>
        <v>#N/A</v>
      </c>
      <c r="L61" s="5" t="e">
        <f t="shared" si="3"/>
        <v>#N/A</v>
      </c>
      <c r="N61" s="5">
        <f t="shared" si="4"/>
        <v>2</v>
      </c>
      <c r="O61" s="5">
        <f t="shared" si="4"/>
        <v>4</v>
      </c>
      <c r="Q61" s="5" t="e">
        <f t="shared" si="5"/>
        <v>#N/A</v>
      </c>
      <c r="R61" s="5" t="e">
        <f t="shared" si="5"/>
        <v>#N/A</v>
      </c>
      <c r="T61" s="5">
        <f t="shared" si="0"/>
        <v>294</v>
      </c>
      <c r="U61" s="5">
        <f>RANK(T61,$T$18:$T$67,1)+COUNTIF(T61:$T$67,T61)-1</f>
        <v>36</v>
      </c>
      <c r="AI61" s="9">
        <v>44</v>
      </c>
      <c r="AJ61" s="9" t="str">
        <f t="shared" si="6"/>
        <v>#18</v>
      </c>
      <c r="AL61" s="3" t="str">
        <f t="shared" si="7"/>
        <v>BOTTOM LEFT</v>
      </c>
    </row>
    <row r="62" spans="2:38" x14ac:dyDescent="0.25">
      <c r="B62" s="9" t="s">
        <v>71</v>
      </c>
      <c r="C62" s="3">
        <v>6</v>
      </c>
      <c r="D62" s="3">
        <v>0</v>
      </c>
      <c r="F62" s="5" t="str">
        <f t="shared" si="1"/>
        <v>BOTTOM RIGHT</v>
      </c>
      <c r="H62" s="5" t="e">
        <f t="shared" si="2"/>
        <v>#N/A</v>
      </c>
      <c r="I62" s="5" t="e">
        <f t="shared" si="2"/>
        <v>#N/A</v>
      </c>
      <c r="K62" s="5">
        <f t="shared" si="3"/>
        <v>6</v>
      </c>
      <c r="L62" s="5">
        <f t="shared" si="3"/>
        <v>0</v>
      </c>
      <c r="N62" s="5" t="e">
        <f t="shared" si="4"/>
        <v>#N/A</v>
      </c>
      <c r="O62" s="5" t="e">
        <f t="shared" si="4"/>
        <v>#N/A</v>
      </c>
      <c r="Q62" s="5" t="e">
        <f t="shared" si="5"/>
        <v>#N/A</v>
      </c>
      <c r="R62" s="5" t="e">
        <f t="shared" si="5"/>
        <v>#N/A</v>
      </c>
      <c r="T62" s="5">
        <f t="shared" si="0"/>
        <v>194</v>
      </c>
      <c r="U62" s="5">
        <f>RANK(T62,$T$18:$T$67,1)+COUNTIF(T62:$T$67,T62)-1</f>
        <v>28</v>
      </c>
      <c r="AI62" s="9">
        <v>45</v>
      </c>
      <c r="AJ62" s="9" t="str">
        <f t="shared" si="6"/>
        <v>#15</v>
      </c>
      <c r="AL62" s="3" t="str">
        <f t="shared" si="7"/>
        <v>BOTTOM LEFT</v>
      </c>
    </row>
    <row r="63" spans="2:38" x14ac:dyDescent="0.25">
      <c r="B63" s="9" t="s">
        <v>72</v>
      </c>
      <c r="C63" s="3">
        <v>7</v>
      </c>
      <c r="D63" s="3">
        <v>0</v>
      </c>
      <c r="F63" s="5" t="str">
        <f t="shared" si="1"/>
        <v>BOTTOM RIGHT</v>
      </c>
      <c r="H63" s="5" t="e">
        <f t="shared" si="2"/>
        <v>#N/A</v>
      </c>
      <c r="I63" s="5" t="e">
        <f t="shared" si="2"/>
        <v>#N/A</v>
      </c>
      <c r="K63" s="5">
        <f t="shared" si="3"/>
        <v>7</v>
      </c>
      <c r="L63" s="5">
        <f t="shared" si="3"/>
        <v>0</v>
      </c>
      <c r="N63" s="5" t="e">
        <f t="shared" si="4"/>
        <v>#N/A</v>
      </c>
      <c r="O63" s="5" t="e">
        <f t="shared" si="4"/>
        <v>#N/A</v>
      </c>
      <c r="Q63" s="5" t="e">
        <f t="shared" si="5"/>
        <v>#N/A</v>
      </c>
      <c r="R63" s="5" t="e">
        <f t="shared" si="5"/>
        <v>#N/A</v>
      </c>
      <c r="T63" s="5">
        <f t="shared" si="0"/>
        <v>193</v>
      </c>
      <c r="U63" s="5">
        <f>RANK(T63,$T$18:$T$67,1)+COUNTIF(T63:$T$67,T63)-1</f>
        <v>22</v>
      </c>
      <c r="AI63" s="9">
        <v>46</v>
      </c>
      <c r="AJ63" s="9" t="str">
        <f t="shared" si="6"/>
        <v>#4</v>
      </c>
      <c r="AL63" s="3" t="str">
        <f t="shared" si="7"/>
        <v>BOTTOM LEFT</v>
      </c>
    </row>
    <row r="64" spans="2:38" x14ac:dyDescent="0.25">
      <c r="B64" s="9" t="s">
        <v>73</v>
      </c>
      <c r="C64" s="3">
        <v>7</v>
      </c>
      <c r="D64" s="3">
        <v>1</v>
      </c>
      <c r="F64" s="5" t="str">
        <f t="shared" si="1"/>
        <v>BOTTOM RIGHT</v>
      </c>
      <c r="H64" s="5" t="e">
        <f t="shared" si="2"/>
        <v>#N/A</v>
      </c>
      <c r="I64" s="5" t="e">
        <f t="shared" si="2"/>
        <v>#N/A</v>
      </c>
      <c r="K64" s="5">
        <f t="shared" si="3"/>
        <v>7</v>
      </c>
      <c r="L64" s="5">
        <f t="shared" si="3"/>
        <v>1</v>
      </c>
      <c r="N64" s="5" t="e">
        <f t="shared" si="4"/>
        <v>#N/A</v>
      </c>
      <c r="O64" s="5" t="e">
        <f t="shared" si="4"/>
        <v>#N/A</v>
      </c>
      <c r="Q64" s="5" t="e">
        <f t="shared" si="5"/>
        <v>#N/A</v>
      </c>
      <c r="R64" s="5" t="e">
        <f t="shared" si="5"/>
        <v>#N/A</v>
      </c>
      <c r="T64" s="5">
        <f t="shared" si="0"/>
        <v>192</v>
      </c>
      <c r="U64" s="5">
        <f>RANK(T64,$T$18:$T$67,1)+COUNTIF(T64:$T$67,T64)-1</f>
        <v>18</v>
      </c>
      <c r="AI64" s="9">
        <v>47</v>
      </c>
      <c r="AJ64" s="9" t="str">
        <f t="shared" si="6"/>
        <v>#1</v>
      </c>
      <c r="AL64" s="3" t="str">
        <f t="shared" si="7"/>
        <v>BOTTOM LEFT</v>
      </c>
    </row>
    <row r="65" spans="2:38" x14ac:dyDescent="0.25">
      <c r="B65" s="9" t="s">
        <v>74</v>
      </c>
      <c r="C65" s="3">
        <v>3</v>
      </c>
      <c r="D65" s="3">
        <v>1</v>
      </c>
      <c r="F65" s="5" t="str">
        <f t="shared" si="1"/>
        <v>BOTTOM LEFT</v>
      </c>
      <c r="H65" s="5" t="e">
        <f t="shared" si="2"/>
        <v>#N/A</v>
      </c>
      <c r="I65" s="5" t="e">
        <f t="shared" si="2"/>
        <v>#N/A</v>
      </c>
      <c r="K65" s="5" t="e">
        <f t="shared" si="3"/>
        <v>#N/A</v>
      </c>
      <c r="L65" s="5" t="e">
        <f t="shared" si="3"/>
        <v>#N/A</v>
      </c>
      <c r="N65" s="5" t="e">
        <f t="shared" si="4"/>
        <v>#N/A</v>
      </c>
      <c r="O65" s="5" t="e">
        <f t="shared" si="4"/>
        <v>#N/A</v>
      </c>
      <c r="Q65" s="5">
        <f t="shared" si="5"/>
        <v>3</v>
      </c>
      <c r="R65" s="5">
        <f t="shared" si="5"/>
        <v>1</v>
      </c>
      <c r="T65" s="5">
        <f t="shared" si="0"/>
        <v>396</v>
      </c>
      <c r="U65" s="5">
        <f>RANK(T65,$T$18:$T$67,1)+COUNTIF(T65:$T$67,T65)-1</f>
        <v>42</v>
      </c>
      <c r="AI65" s="9">
        <v>48</v>
      </c>
      <c r="AJ65" s="9" t="str">
        <f t="shared" si="6"/>
        <v>#13</v>
      </c>
      <c r="AL65" s="3" t="str">
        <f t="shared" si="7"/>
        <v>BOTTOM LEFT</v>
      </c>
    </row>
    <row r="66" spans="2:38" x14ac:dyDescent="0.25">
      <c r="B66" s="9" t="s">
        <v>75</v>
      </c>
      <c r="C66" s="3">
        <v>8</v>
      </c>
      <c r="D66" s="3">
        <v>2</v>
      </c>
      <c r="F66" s="5" t="str">
        <f t="shared" si="1"/>
        <v>BOTTOM RIGHT</v>
      </c>
      <c r="H66" s="5" t="e">
        <f t="shared" si="2"/>
        <v>#N/A</v>
      </c>
      <c r="I66" s="5" t="e">
        <f t="shared" si="2"/>
        <v>#N/A</v>
      </c>
      <c r="K66" s="5">
        <f t="shared" si="3"/>
        <v>8</v>
      </c>
      <c r="L66" s="5">
        <f t="shared" si="3"/>
        <v>2</v>
      </c>
      <c r="N66" s="5" t="e">
        <f t="shared" si="4"/>
        <v>#N/A</v>
      </c>
      <c r="O66" s="5" t="e">
        <f t="shared" si="4"/>
        <v>#N/A</v>
      </c>
      <c r="Q66" s="5" t="e">
        <f t="shared" si="5"/>
        <v>#N/A</v>
      </c>
      <c r="R66" s="5" t="e">
        <f t="shared" si="5"/>
        <v>#N/A</v>
      </c>
      <c r="T66" s="5">
        <f t="shared" si="0"/>
        <v>190</v>
      </c>
      <c r="U66" s="5">
        <f>RANK(T66,$T$18:$T$67,1)+COUNTIF(T66:$T$67,T66)-1</f>
        <v>14</v>
      </c>
      <c r="AI66" s="9">
        <v>49</v>
      </c>
      <c r="AJ66" s="9" t="str">
        <f t="shared" si="6"/>
        <v>#11</v>
      </c>
      <c r="AL66" s="3" t="str">
        <f t="shared" si="7"/>
        <v>BOTTOM LEFT</v>
      </c>
    </row>
    <row r="67" spans="2:38" x14ac:dyDescent="0.25">
      <c r="B67" s="9" t="s">
        <v>76</v>
      </c>
      <c r="C67" s="3">
        <v>4</v>
      </c>
      <c r="D67" s="3">
        <v>4</v>
      </c>
      <c r="F67" s="5" t="str">
        <f t="shared" si="1"/>
        <v>TOP RIGHT</v>
      </c>
      <c r="H67" s="5">
        <f t="shared" si="2"/>
        <v>4</v>
      </c>
      <c r="I67" s="5">
        <f t="shared" si="2"/>
        <v>4</v>
      </c>
      <c r="K67" s="5" t="e">
        <f t="shared" si="3"/>
        <v>#N/A</v>
      </c>
      <c r="L67" s="5" t="e">
        <f t="shared" si="3"/>
        <v>#N/A</v>
      </c>
      <c r="N67" s="5" t="e">
        <f t="shared" si="4"/>
        <v>#N/A</v>
      </c>
      <c r="O67" s="5" t="e">
        <f t="shared" si="4"/>
        <v>#N/A</v>
      </c>
      <c r="Q67" s="5" t="e">
        <f t="shared" si="5"/>
        <v>#N/A</v>
      </c>
      <c r="R67" s="5" t="e">
        <f t="shared" si="5"/>
        <v>#N/A</v>
      </c>
      <c r="T67" s="5">
        <f t="shared" si="0"/>
        <v>92</v>
      </c>
      <c r="U67" s="5">
        <f>RANK(T67,$T$18:$T$67,1)+COUNTIF(T67:$T$67,T67)-1</f>
        <v>11</v>
      </c>
      <c r="AI67" s="9">
        <v>50</v>
      </c>
      <c r="AJ67" s="9" t="str">
        <f t="shared" si="6"/>
        <v>#34</v>
      </c>
      <c r="AL67" s="3" t="str">
        <f t="shared" si="7"/>
        <v>BOTTOM LEFT</v>
      </c>
    </row>
    <row r="68" spans="2:38" x14ac:dyDescent="0.25"/>
    <row r="69" spans="2:38" x14ac:dyDescent="0.25"/>
    <row r="70" spans="2:38" x14ac:dyDescent="0.25"/>
    <row r="71" spans="2:38" x14ac:dyDescent="0.25"/>
    <row r="72" spans="2:38" x14ac:dyDescent="0.25"/>
    <row r="73" spans="2:38" x14ac:dyDescent="0.25"/>
    <row r="74" spans="2:38" x14ac:dyDescent="0.25"/>
    <row r="75" spans="2:38" x14ac:dyDescent="0.25"/>
    <row r="76" spans="2:38" x14ac:dyDescent="0.25"/>
    <row r="77" spans="2:38" x14ac:dyDescent="0.25"/>
    <row r="78" spans="2:38" x14ac:dyDescent="0.25"/>
  </sheetData>
  <mergeCells count="6">
    <mergeCell ref="AI2:AJ2"/>
    <mergeCell ref="H16:I16"/>
    <mergeCell ref="K16:L16"/>
    <mergeCell ref="N16:O16"/>
    <mergeCell ref="Q16:R16"/>
    <mergeCell ref="T16:U16"/>
  </mergeCells>
  <conditionalFormatting sqref="AI18:AI67">
    <cfRule type="expression" dxfId="7" priority="1">
      <formula>AL18=$AJ$3</formula>
    </cfRule>
    <cfRule type="expression" dxfId="6" priority="2">
      <formula>AL18=$AJ$4</formula>
    </cfRule>
    <cfRule type="expression" dxfId="5" priority="3">
      <formula>AL18=$AJ$5</formula>
    </cfRule>
    <cfRule type="expression" dxfId="4" priority="4">
      <formula>AL18=$AJ$6</formula>
    </cfRule>
  </conditionalFormatting>
  <conditionalFormatting sqref="AJ18:AJ67">
    <cfRule type="expression" dxfId="3" priority="5">
      <formula>AL18=$AJ$6</formula>
    </cfRule>
    <cfRule type="expression" dxfId="2" priority="6">
      <formula>AL18=$AJ$5</formula>
    </cfRule>
    <cfRule type="expression" dxfId="1" priority="7">
      <formula>AL18=$AJ$4</formula>
    </cfRule>
    <cfRule type="expression" dxfId="0" priority="8">
      <formula>AL18=$AJ$3</formula>
    </cfRule>
  </conditionalFormatting>
  <dataValidations count="1">
    <dataValidation type="list" allowBlank="1" showInputMessage="1" showErrorMessage="1" sqref="AJ3:AJ6">
      <formula1>"TOP RIGHT,BOTTOM RIGHT,TOP LEFT,BOTTOM LEFT"</formula1>
    </dataValidation>
  </dataValidations>
  <pageMargins left="0.7" right="0.7" top="0.75" bottom="0.75" header="0.3" footer="0.3"/>
  <pageSetup orientation="portrait" horizontalDpi="1200"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xml version="1.0" encoding="utf-8"?>
<?mso-contentType ?>
<FormTemplates xmlns="http://schemas.microsoft.com/sharepoint/v3/contenttype/forms">
  <Display>DocumentLibraryForm</Display>
  <Edit>DocumentLibraryForm</Edit>
  <New>DocumentLibraryForm</New>
</FormTemplates>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xml version="1.0" encoding="utf-8"?>
<ct:contentTypeSchema xmlns:ct="http://schemas.microsoft.com/office/2006/metadata/contentType" xmlns:ma="http://schemas.microsoft.com/office/2006/metadata/properties/metaAttributes" ct:_="" ma:_="" ma:contentTypeName="Document" ma:contentTypeID="0x01010053D32FBA6CE60C4584292FE359750181" ma:contentTypeVersion="11" ma:contentTypeDescription="Create a new document." ma:contentTypeScope="" ma:versionID="6d767eed6305cf41ed3b6bb33365cb10">
  <xsd:schema xmlns:xsd="http://www.w3.org/2001/XMLSchema" xmlns:xs="http://www.w3.org/2001/XMLSchema" xmlns:p="http://schemas.microsoft.com/office/2006/metadata/properties" xmlns:ns3="cd790eb5-6170-4883-8a14-ad682f6668a8" xmlns:ns4="70f644ea-ddef-4bb7-b066-55bb027d0f15" targetNamespace="http://schemas.microsoft.com/office/2006/metadata/properties" ma:root="true" ma:fieldsID="c3bcf3bdd12f06ec7e241f8e7e585378" ns3:_="" ns4:_="">
    <xsd:import namespace="cd790eb5-6170-4883-8a14-ad682f6668a8"/>
    <xsd:import namespace="70f644ea-ddef-4bb7-b066-55bb027d0f1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DateTaken" minOccurs="0"/>
                <xsd:element ref="ns3:MediaServiceLocation" minOccurs="0"/>
                <xsd:element ref="ns3:MediaServiceOCR"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790eb5-6170-4883-8a14-ad682f6668a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0f644ea-ddef-4bb7-b066-55bb027d0f1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4.xml>��
</file>

<file path=customXml/item25.xml>��
</file>

<file path=customXml/item26.xml>��
</file>

<file path=customXml/item27.xml>��
</file>

<file path=customXml/item28.xml>��
</file>

<file path=customXml/item29.xml>��
</file>

<file path=customXml/item30.xml><?xml version="1.0" encoding="utf-8"?>
<p:properties xmlns:p="http://schemas.microsoft.com/office/2006/metadata/properties" xmlns:xsi="http://www.w3.org/2001/XMLSchema-instance" xmlns:pc="http://schemas.microsoft.com/office/infopath/2007/PartnerControls">
  <documentManagement/>
</p:properties>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D7178453-974F-46B7-AF9E-230499C628F4}">
  <ds:schemaRefs/>
</ds:datastoreItem>
</file>

<file path=customXml/itemProps2.xml><?xml version="1.0" encoding="utf-8"?>
<ds:datastoreItem xmlns:ds="http://schemas.openxmlformats.org/officeDocument/2006/customXml" ds:itemID="{26DD8A26-7B67-49C1-AA48-6363C9D2C4F1}">
  <ds:schemaRefs/>
</ds:datastoreItem>
</file>

<file path=customXml/itemProps3.xml><?xml version="1.0" encoding="utf-8"?>
<ds:datastoreItem xmlns:ds="http://schemas.openxmlformats.org/officeDocument/2006/customXml" ds:itemID="{1B4DBA57-DBC6-4A2B-A7E7-5633F795B86E}">
  <ds:schemaRefs/>
</ds:datastoreItem>
</file>

<file path=customXml/itemProps4.xml><?xml version="1.0" encoding="utf-8"?>
<ds:datastoreItem xmlns:ds="http://schemas.openxmlformats.org/officeDocument/2006/customXml" ds:itemID="{309D9D33-8105-4902-B20C-F09FA777943A}">
  <ds:schemaRefs/>
</ds:datastoreItem>
</file>

<file path=customXml/itemProps5.xml><?xml version="1.0" encoding="utf-8"?>
<ds:datastoreItem xmlns:ds="http://schemas.openxmlformats.org/officeDocument/2006/customXml" ds:itemID="{CFC27D21-90D0-48CF-A5DD-938DA86222F9}">
  <ds:schemaRefs/>
</ds:datastoreItem>
</file>

<file path=customXml/itemProps6.xml><?xml version="1.0" encoding="utf-8"?>
<ds:datastoreItem xmlns:ds="http://schemas.openxmlformats.org/officeDocument/2006/customXml" ds:itemID="{8B571FDE-07FC-41F5-BBAE-8A7AECFB9352}">
  <ds:schemaRefs/>
</ds:datastoreItem>
</file>

<file path=customXml/itemProps7.xml><?xml version="1.0" encoding="utf-8"?>
<ds:datastoreItem xmlns:ds="http://schemas.openxmlformats.org/officeDocument/2006/customXml" ds:itemID="{6344019A-F56D-45E0-9923-7426A889D71D}">
  <ds:schemaRefs/>
</ds:datastoreItem>
</file>

<file path=customXml/itemProps8.xml><?xml version="1.0" encoding="utf-8"?>
<ds:datastoreItem xmlns:ds="http://schemas.openxmlformats.org/officeDocument/2006/customXml" ds:itemID="{EBD582B5-3ED8-4B18-BF20-DFBA9CDFCA04}">
  <ds:schemaRefs/>
</ds:datastoreItem>
</file>

<file path=customXml/itemProps9.xml><?xml version="1.0" encoding="utf-8"?>
<ds:datastoreItem xmlns:ds="http://schemas.openxmlformats.org/officeDocument/2006/customXml" ds:itemID="{CE5CE8E2-B8D0-4C6B-855E-E6DEED792F1B}">
  <ds:schemaRefs/>
</ds:datastoreItem>
</file>

<file path=customXml/itemProps10.xml><?xml version="1.0" encoding="utf-8"?>
<ds:datastoreItem xmlns:ds="http://schemas.openxmlformats.org/officeDocument/2006/customXml" ds:itemID="{B1430717-4605-4B6D-BEB0-136022DE7B72}">
  <ds:schemaRefs/>
</ds:datastoreItem>
</file>

<file path=customXml/itemProps11.xml><?xml version="1.0" encoding="utf-8"?>
<ds:datastoreItem xmlns:ds="http://schemas.openxmlformats.org/officeDocument/2006/customXml" ds:itemID="{61B716D9-6E93-48C1-AEF2-E2BE744513B0}">
  <ds:schemaRefs/>
</ds:datastoreItem>
</file>

<file path=customXml/itemProps12.xml><?xml version="1.0" encoding="utf-8"?>
<ds:datastoreItem xmlns:ds="http://schemas.openxmlformats.org/officeDocument/2006/customXml" ds:itemID="{9097F14D-2A77-4D04-9990-BF831A46F7FD}">
  <ds:schemaRefs/>
</ds:datastoreItem>
</file>

<file path=customXml/itemProps13.xml><?xml version="1.0" encoding="utf-8"?>
<ds:datastoreItem xmlns:ds="http://schemas.openxmlformats.org/officeDocument/2006/customXml" ds:itemID="{8116BFD8-797C-4904-A282-81681DB931F0}">
  <ds:schemaRefs/>
</ds:datastoreItem>
</file>

<file path=customXml/itemProps14.xml><?xml version="1.0" encoding="utf-8"?>
<ds:datastoreItem xmlns:ds="http://schemas.openxmlformats.org/officeDocument/2006/customXml" ds:itemID="{D427F6F2-FA6B-45B0-A420-1EC458FFC366}">
  <ds:schemaRefs>
    <ds:schemaRef ds:uri="http://schemas.microsoft.com/sharepoint/v3/contenttype/forms"/>
  </ds:schemaRefs>
</ds:datastoreItem>
</file>

<file path=customXml/itemProps15.xml><?xml version="1.0" encoding="utf-8"?>
<ds:datastoreItem xmlns:ds="http://schemas.openxmlformats.org/officeDocument/2006/customXml" ds:itemID="{BD203A07-9F7B-4DC3-BB34-70C2F79D135A}">
  <ds:schemaRefs/>
</ds:datastoreItem>
</file>

<file path=customXml/itemProps16.xml><?xml version="1.0" encoding="utf-8"?>
<ds:datastoreItem xmlns:ds="http://schemas.openxmlformats.org/officeDocument/2006/customXml" ds:itemID="{99AB02CF-ADBA-4BC1-8E5F-550C18B97624}">
  <ds:schemaRefs/>
</ds:datastoreItem>
</file>

<file path=customXml/itemProps17.xml><?xml version="1.0" encoding="utf-8"?>
<ds:datastoreItem xmlns:ds="http://schemas.openxmlformats.org/officeDocument/2006/customXml" ds:itemID="{9C4CD41A-EB4B-4400-B43D-297949757333}">
  <ds:schemaRefs/>
</ds:datastoreItem>
</file>

<file path=customXml/itemProps18.xml><?xml version="1.0" encoding="utf-8"?>
<ds:datastoreItem xmlns:ds="http://schemas.openxmlformats.org/officeDocument/2006/customXml" ds:itemID="{BD4F1A5C-DAB8-48F2-8541-C3CFEE71331E}">
  <ds:schemaRefs/>
</ds:datastoreItem>
</file>

<file path=customXml/itemProps19.xml><?xml version="1.0" encoding="utf-8"?>
<ds:datastoreItem xmlns:ds="http://schemas.openxmlformats.org/officeDocument/2006/customXml" ds:itemID="{5B25B6D0-BA04-4631-8038-995FDD5433D2}">
  <ds:schemaRefs/>
</ds:datastoreItem>
</file>

<file path=customXml/itemProps20.xml><?xml version="1.0" encoding="utf-8"?>
<ds:datastoreItem xmlns:ds="http://schemas.openxmlformats.org/officeDocument/2006/customXml" ds:itemID="{B452F661-6270-4520-B24B-9BE8B0C3C3EF}">
  <ds:schemaRefs/>
</ds:datastoreItem>
</file>

<file path=customXml/itemProps21.xml><?xml version="1.0" encoding="utf-8"?>
<ds:datastoreItem xmlns:ds="http://schemas.openxmlformats.org/officeDocument/2006/customXml" ds:itemID="{A2BAACBF-1C3F-40D0-8477-3BFBA55B4354}">
  <ds:schemaRefs/>
</ds:datastoreItem>
</file>

<file path=customXml/itemProps22.xml><?xml version="1.0" encoding="utf-8"?>
<ds:datastoreItem xmlns:ds="http://schemas.openxmlformats.org/officeDocument/2006/customXml" ds:itemID="{6DA18EF9-A1FA-47D4-94F7-D603EA63D2FA}">
  <ds:schemaRefs/>
</ds:datastoreItem>
</file>

<file path=customXml/itemProps23.xml><?xml version="1.0" encoding="utf-8"?>
<ds:datastoreItem xmlns:ds="http://schemas.openxmlformats.org/officeDocument/2006/customXml" ds:itemID="{6C83DF4D-3DEE-41E4-AD49-926ED71E74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790eb5-6170-4883-8a14-ad682f6668a8"/>
    <ds:schemaRef ds:uri="70f644ea-ddef-4bb7-b066-55bb027d0f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4.xml><?xml version="1.0" encoding="utf-8"?>
<ds:datastoreItem xmlns:ds="http://schemas.openxmlformats.org/officeDocument/2006/customXml" ds:itemID="{D1F6D411-7874-442E-AC68-76BE6749835D}">
  <ds:schemaRefs/>
</ds:datastoreItem>
</file>

<file path=customXml/itemProps25.xml><?xml version="1.0" encoding="utf-8"?>
<ds:datastoreItem xmlns:ds="http://schemas.openxmlformats.org/officeDocument/2006/customXml" ds:itemID="{555E8C71-441A-4076-94D5-EE4D36896E6E}">
  <ds:schemaRefs/>
</ds:datastoreItem>
</file>

<file path=customXml/itemProps26.xml><?xml version="1.0" encoding="utf-8"?>
<ds:datastoreItem xmlns:ds="http://schemas.openxmlformats.org/officeDocument/2006/customXml" ds:itemID="{14DBB361-AAA7-4F55-95D8-D8A86B818F91}">
  <ds:schemaRefs/>
</ds:datastoreItem>
</file>

<file path=customXml/itemProps27.xml><?xml version="1.0" encoding="utf-8"?>
<ds:datastoreItem xmlns:ds="http://schemas.openxmlformats.org/officeDocument/2006/customXml" ds:itemID="{4C3123B2-4806-4B0A-80C0-9221E3629F96}">
  <ds:schemaRefs/>
</ds:datastoreItem>
</file>

<file path=customXml/itemProps28.xml><?xml version="1.0" encoding="utf-8"?>
<ds:datastoreItem xmlns:ds="http://schemas.openxmlformats.org/officeDocument/2006/customXml" ds:itemID="{7D3A81EA-D892-40CC-BB0C-144610F5524F}">
  <ds:schemaRefs>
    <ds:schemaRef ds:uri="http://schemas.microsoft.com/DataMashup"/>
  </ds:schemaRefs>
</ds:datastoreItem>
</file>

<file path=customXml/itemProps29.xml><?xml version="1.0" encoding="utf-8"?>
<ds:datastoreItem xmlns:ds="http://schemas.openxmlformats.org/officeDocument/2006/customXml" ds:itemID="{ECD039D7-66DA-45DF-A9E4-DBBCBB4C855F}">
  <ds:schemaRefs/>
</ds:datastoreItem>
</file>

<file path=customXml/itemProps30.xml><?xml version="1.0" encoding="utf-8"?>
<ds:datastoreItem xmlns:ds="http://schemas.openxmlformats.org/officeDocument/2006/customXml" ds:itemID="{596923CF-482F-4C54-AD13-5F6C6D5922CF}">
  <ds:schemaRefs>
    <ds:schemaRef ds:uri="http://schemas.microsoft.com/office/2006/documentManagement/types"/>
    <ds:schemaRef ds:uri="http://schemas.openxmlformats.org/package/2006/metadata/core-properties"/>
    <ds:schemaRef ds:uri="cd790eb5-6170-4883-8a14-ad682f6668a8"/>
    <ds:schemaRef ds:uri="http://purl.org/dc/terms/"/>
    <ds:schemaRef ds:uri="http://schemas.microsoft.com/office/2006/metadata/properties"/>
    <ds:schemaRef ds:uri="http://purl.org/dc/dcmitype/"/>
    <ds:schemaRef ds:uri="http://purl.org/dc/elements/1.1/"/>
    <ds:schemaRef ds:uri="http://schemas.microsoft.com/office/infopath/2007/PartnerControls"/>
    <ds:schemaRef ds:uri="70f644ea-ddef-4bb7-b066-55bb027d0f15"/>
    <ds:schemaRef ds:uri="http://www.w3.org/XML/1998/namespace"/>
  </ds:schemaRefs>
</ds:datastoreItem>
</file>

<file path=customXml/itemProps31.xml><?xml version="1.0" encoding="utf-8"?>
<ds:datastoreItem xmlns:ds="http://schemas.openxmlformats.org/officeDocument/2006/customXml" ds:itemID="{F6542828-F551-4F85-8C72-2C1300885398}">
  <ds:schemaRefs/>
</ds:datastoreItem>
</file>

<file path=customXml/itemProps32.xml><?xml version="1.0" encoding="utf-8"?>
<ds:datastoreItem xmlns:ds="http://schemas.openxmlformats.org/officeDocument/2006/customXml" ds:itemID="{C07E0326-4FE1-463C-AF6E-BB3A2F5BA3E7}">
  <ds:schemaRefs/>
</ds:datastoreItem>
</file>

<file path=customXml/itemProps33.xml><?xml version="1.0" encoding="utf-8"?>
<ds:datastoreItem xmlns:ds="http://schemas.openxmlformats.org/officeDocument/2006/customXml" ds:itemID="{429426BB-2ECD-4BE6-ABD1-BCFAE8C8D248}">
  <ds:schemaRefs/>
</ds:datastoreItem>
</file>

<file path=customXml/itemProps34.xml><?xml version="1.0" encoding="utf-8"?>
<ds:datastoreItem xmlns:ds="http://schemas.openxmlformats.org/officeDocument/2006/customXml" ds:itemID="{697F31AF-8D63-4556-96B1-D341AC6AF1F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1. Introduction</vt:lpstr>
      <vt:lpstr>2. Scoring Criteria</vt:lpstr>
      <vt:lpstr>3. Impact Analysis</vt:lpstr>
      <vt:lpstr>Hide - Costs Calc</vt:lpstr>
      <vt:lpstr>4. Vulnerability Assessment</vt:lpstr>
      <vt:lpstr>Hide - VulnerabilityTable</vt:lpstr>
      <vt:lpstr>Hide - VulnPivotB</vt:lpstr>
      <vt:lpstr>5. Vulnerability Report</vt:lpstr>
      <vt:lpstr>Hide - DepToSys Pivot</vt:lpstr>
      <vt:lpstr>Hide - Unique Dependencies Pivo</vt:lpstr>
      <vt:lpstr>pScore</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2019-10-25T15:06:48Z</dcterms:created>
  <dcterms:modified xsi:type="dcterms:W3CDTF">2019-11-18T19:05:43Z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0x01010053D32FBA6CE60C4584292FE359750181</vt:lpwstr>
  </property>
</Properties>
</file>