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Proyecto Uipath\Descarga_CCMA\"/>
    </mc:Choice>
  </mc:AlternateContent>
  <xr:revisionPtr revIDLastSave="0" documentId="13_ncr:1_{80321D5C-3A25-470D-9167-493B2D0896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69" i="1"/>
  <c r="L69" i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N64" i="1"/>
  <c r="M64" i="1"/>
  <c r="L64" i="1"/>
  <c r="M63" i="1"/>
  <c r="L63" i="1"/>
  <c r="N63" i="1" s="1"/>
  <c r="M62" i="1"/>
  <c r="L62" i="1"/>
  <c r="N62" i="1" s="1"/>
  <c r="M61" i="1"/>
  <c r="L61" i="1"/>
  <c r="N61" i="1" s="1"/>
  <c r="M60" i="1"/>
  <c r="N60" i="1" s="1"/>
  <c r="L60" i="1"/>
  <c r="M59" i="1"/>
  <c r="L59" i="1"/>
  <c r="N59" i="1" s="1"/>
  <c r="M58" i="1"/>
  <c r="L58" i="1"/>
  <c r="N58" i="1" s="1"/>
  <c r="M57" i="1"/>
  <c r="L57" i="1"/>
  <c r="N57" i="1" s="1"/>
  <c r="M56" i="1"/>
  <c r="L56" i="1"/>
  <c r="N56" i="1" s="1"/>
  <c r="M55" i="1"/>
  <c r="L55" i="1"/>
  <c r="M54" i="1"/>
  <c r="L54" i="1"/>
  <c r="N54" i="1" s="1"/>
  <c r="M53" i="1"/>
  <c r="L53" i="1"/>
  <c r="N53" i="1" s="1"/>
  <c r="M52" i="1"/>
  <c r="L52" i="1"/>
  <c r="N52" i="1" s="1"/>
  <c r="M51" i="1"/>
  <c r="L51" i="1"/>
  <c r="N51" i="1" s="1"/>
  <c r="M50" i="1"/>
  <c r="L50" i="1"/>
  <c r="M49" i="1"/>
  <c r="L49" i="1"/>
  <c r="N49" i="1" s="1"/>
  <c r="M48" i="1"/>
  <c r="L48" i="1"/>
  <c r="N48" i="1" s="1"/>
  <c r="M47" i="1"/>
  <c r="L47" i="1"/>
  <c r="N47" i="1" s="1"/>
  <c r="M46" i="1"/>
  <c r="L46" i="1"/>
  <c r="N46" i="1" s="1"/>
  <c r="N45" i="1"/>
  <c r="M45" i="1"/>
  <c r="L45" i="1"/>
  <c r="M44" i="1"/>
  <c r="L44" i="1"/>
  <c r="N44" i="1" s="1"/>
  <c r="M43" i="1"/>
  <c r="L43" i="1"/>
  <c r="N43" i="1" s="1"/>
  <c r="M42" i="1"/>
  <c r="L42" i="1"/>
  <c r="N42" i="1" s="1"/>
  <c r="M41" i="1"/>
  <c r="L41" i="1"/>
  <c r="N41" i="1" s="1"/>
  <c r="N40" i="1"/>
  <c r="M40" i="1"/>
  <c r="L40" i="1"/>
  <c r="M39" i="1"/>
  <c r="L39" i="1"/>
  <c r="N39" i="1" s="1"/>
  <c r="M38" i="1"/>
  <c r="L38" i="1"/>
  <c r="N38" i="1" s="1"/>
  <c r="M37" i="1"/>
  <c r="L37" i="1"/>
  <c r="N37" i="1" s="1"/>
  <c r="M36" i="1"/>
  <c r="N36" i="1" s="1"/>
  <c r="L36" i="1"/>
  <c r="M35" i="1"/>
  <c r="L35" i="1"/>
  <c r="N35" i="1" s="1"/>
  <c r="M34" i="1"/>
  <c r="L34" i="1"/>
  <c r="N34" i="1" s="1"/>
  <c r="M33" i="1"/>
  <c r="L33" i="1"/>
  <c r="N33" i="1" s="1"/>
  <c r="M32" i="1"/>
  <c r="L32" i="1"/>
  <c r="N32" i="1" s="1"/>
  <c r="M31" i="1"/>
  <c r="L31" i="1"/>
  <c r="M30" i="1"/>
  <c r="L30" i="1"/>
  <c r="N30" i="1" s="1"/>
  <c r="M29" i="1"/>
  <c r="L29" i="1"/>
  <c r="N29" i="1" s="1"/>
  <c r="M28" i="1"/>
  <c r="L28" i="1"/>
  <c r="N28" i="1" s="1"/>
  <c r="M27" i="1"/>
  <c r="L27" i="1"/>
  <c r="N27" i="1" s="1"/>
  <c r="M26" i="1"/>
  <c r="L26" i="1"/>
  <c r="M25" i="1"/>
  <c r="L25" i="1"/>
  <c r="N25" i="1" s="1"/>
  <c r="M24" i="1"/>
  <c r="L24" i="1"/>
  <c r="N24" i="1" s="1"/>
  <c r="M23" i="1"/>
  <c r="L23" i="1"/>
  <c r="N23" i="1" s="1"/>
  <c r="M22" i="1"/>
  <c r="L22" i="1"/>
  <c r="N22" i="1" s="1"/>
  <c r="M21" i="1"/>
  <c r="L21" i="1"/>
  <c r="N21" i="1" s="1"/>
  <c r="N20" i="1"/>
  <c r="M20" i="1"/>
  <c r="L20" i="1"/>
  <c r="M19" i="1"/>
  <c r="L19" i="1"/>
  <c r="N19" i="1" s="1"/>
  <c r="M18" i="1"/>
  <c r="L18" i="1"/>
  <c r="N18" i="1" s="1"/>
  <c r="M17" i="1"/>
  <c r="L17" i="1"/>
  <c r="N17" i="1" s="1"/>
  <c r="M16" i="1"/>
  <c r="L16" i="1"/>
  <c r="N16" i="1" s="1"/>
  <c r="M15" i="1"/>
  <c r="L15" i="1"/>
  <c r="M14" i="1"/>
  <c r="L14" i="1"/>
  <c r="N14" i="1" s="1"/>
  <c r="M13" i="1"/>
  <c r="L13" i="1"/>
  <c r="N13" i="1" s="1"/>
  <c r="M12" i="1"/>
  <c r="L12" i="1"/>
  <c r="N12" i="1" s="1"/>
  <c r="M11" i="1"/>
  <c r="L11" i="1"/>
  <c r="N11" i="1" s="1"/>
  <c r="M10" i="1"/>
  <c r="L10" i="1"/>
  <c r="M9" i="1"/>
  <c r="L9" i="1"/>
  <c r="N9" i="1" s="1"/>
  <c r="M8" i="1"/>
  <c r="L8" i="1"/>
  <c r="N8" i="1" s="1"/>
  <c r="M7" i="1"/>
  <c r="L7" i="1"/>
  <c r="N7" i="1" s="1"/>
  <c r="M6" i="1"/>
  <c r="L6" i="1"/>
  <c r="N6" i="1" s="1"/>
  <c r="M5" i="1"/>
  <c r="L5" i="1"/>
  <c r="N5" i="1" s="1"/>
  <c r="N4" i="1"/>
  <c r="M4" i="1"/>
  <c r="L4" i="1"/>
  <c r="M3" i="1"/>
  <c r="L3" i="1"/>
  <c r="N3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2" i="1"/>
  <c r="L2" i="1"/>
  <c r="N15" i="1" l="1"/>
  <c r="N69" i="1"/>
  <c r="N10" i="1"/>
  <c r="N26" i="1"/>
  <c r="N31" i="1"/>
  <c r="N50" i="1"/>
  <c r="N55" i="1"/>
  <c r="N2" i="1"/>
  <c r="A62" i="1" l="1"/>
  <c r="H62" i="1" s="1"/>
  <c r="K62" i="1"/>
  <c r="J62" i="1"/>
  <c r="J60" i="1" l="1"/>
  <c r="J4" i="1"/>
  <c r="J3" i="1"/>
  <c r="J15" i="1"/>
  <c r="J26" i="1"/>
  <c r="J51" i="1"/>
  <c r="J36" i="1"/>
  <c r="J7" i="1"/>
  <c r="J25" i="1"/>
  <c r="J34" i="1"/>
  <c r="J10" i="1"/>
  <c r="J2" i="1"/>
  <c r="J50" i="1"/>
  <c r="J61" i="1"/>
  <c r="J47" i="1"/>
  <c r="J66" i="1"/>
  <c r="J39" i="1"/>
  <c r="J67" i="1"/>
  <c r="J12" i="1"/>
  <c r="J42" i="1"/>
  <c r="J46" i="1"/>
  <c r="J45" i="1"/>
  <c r="J49" i="1"/>
  <c r="J22" i="1"/>
  <c r="J33" i="1"/>
  <c r="J27" i="1"/>
  <c r="J68" i="1"/>
  <c r="J48" i="1"/>
  <c r="J53" i="1"/>
  <c r="J23" i="1"/>
  <c r="J35" i="1"/>
  <c r="J9" i="1"/>
  <c r="J8" i="1"/>
  <c r="J29" i="1"/>
  <c r="J13" i="1"/>
  <c r="J63" i="1"/>
  <c r="J44" i="1"/>
  <c r="J16" i="1"/>
  <c r="J18" i="1"/>
  <c r="J65" i="1"/>
  <c r="J41" i="1"/>
  <c r="J21" i="1"/>
  <c r="J56" i="1"/>
  <c r="J6" i="1"/>
  <c r="J54" i="1"/>
  <c r="J17" i="1"/>
  <c r="J11" i="1"/>
  <c r="J28" i="1"/>
  <c r="J40" i="1"/>
  <c r="J59" i="1"/>
  <c r="J43" i="1"/>
  <c r="J19" i="1"/>
  <c r="J31" i="1"/>
  <c r="J64" i="1"/>
  <c r="J37" i="1"/>
  <c r="J57" i="1"/>
  <c r="J69" i="1"/>
  <c r="J14" i="1"/>
  <c r="J30" i="1"/>
  <c r="J58" i="1"/>
  <c r="J52" i="1"/>
  <c r="J24" i="1"/>
  <c r="J5" i="1"/>
  <c r="J32" i="1"/>
  <c r="J38" i="1"/>
  <c r="J55" i="1"/>
  <c r="A60" i="1" l="1"/>
  <c r="H60" i="1" s="1"/>
  <c r="A30" i="1"/>
  <c r="H30" i="1" s="1"/>
  <c r="A31" i="1"/>
  <c r="H31" i="1" s="1"/>
  <c r="A28" i="1"/>
  <c r="H28" i="1" s="1"/>
  <c r="A45" i="1"/>
  <c r="H45" i="1" s="1"/>
  <c r="A29" i="1"/>
  <c r="H29" i="1" s="1"/>
  <c r="A46" i="1"/>
  <c r="H46" i="1" s="1"/>
  <c r="A5" i="1"/>
  <c r="H5" i="1" s="1"/>
  <c r="A6" i="1"/>
  <c r="H6" i="1" s="1"/>
  <c r="A38" i="1"/>
  <c r="H38" i="1" s="1"/>
  <c r="A39" i="1"/>
  <c r="H39" i="1" s="1"/>
  <c r="A53" i="1"/>
  <c r="H53" i="1" s="1"/>
  <c r="A16" i="1"/>
  <c r="H16" i="1" s="1"/>
  <c r="A17" i="1"/>
  <c r="H17" i="1" s="1"/>
  <c r="A66" i="1"/>
  <c r="H66" i="1" s="1"/>
  <c r="A41" i="1"/>
  <c r="H41" i="1" s="1"/>
  <c r="A49" i="1"/>
  <c r="H49" i="1" s="1"/>
  <c r="A50" i="1"/>
  <c r="H50" i="1" s="1"/>
  <c r="A43" i="1"/>
  <c r="H43" i="1" s="1"/>
  <c r="A26" i="1"/>
  <c r="H26" i="1" s="1"/>
  <c r="A27" i="1"/>
  <c r="H27" i="1" s="1"/>
  <c r="A13" i="1"/>
  <c r="H13" i="1" s="1"/>
  <c r="A11" i="1"/>
  <c r="H11" i="1" s="1"/>
  <c r="A14" i="1"/>
  <c r="H14" i="1" s="1"/>
  <c r="A9" i="1"/>
  <c r="H9" i="1" s="1"/>
  <c r="A10" i="1"/>
  <c r="H10" i="1" s="1"/>
  <c r="A22" i="1"/>
  <c r="H22" i="1" s="1"/>
  <c r="A15" i="1"/>
  <c r="H15" i="1" s="1"/>
  <c r="K43" i="1" l="1"/>
  <c r="K60" i="1"/>
  <c r="K41" i="1"/>
  <c r="K47" i="1" l="1"/>
  <c r="K18" i="1"/>
  <c r="K33" i="1"/>
  <c r="K42" i="1"/>
  <c r="K30" i="1"/>
  <c r="K31" i="1"/>
  <c r="K22" i="1"/>
  <c r="K50" i="1"/>
  <c r="K29" i="1"/>
  <c r="K64" i="1"/>
  <c r="K58" i="1"/>
  <c r="K35" i="1"/>
  <c r="K32" i="1"/>
  <c r="K28" i="1"/>
  <c r="K6" i="1"/>
  <c r="K4" i="1"/>
  <c r="K54" i="1"/>
  <c r="K65" i="1"/>
  <c r="K40" i="1"/>
  <c r="K24" i="1"/>
  <c r="K37" i="1"/>
  <c r="K34" i="1"/>
  <c r="K8" i="1"/>
  <c r="K3" i="1"/>
  <c r="K66" i="1"/>
  <c r="A8" i="1" l="1"/>
  <c r="H8" i="1" s="1"/>
  <c r="A36" i="1"/>
  <c r="H36" i="1" s="1"/>
  <c r="A51" i="1"/>
  <c r="H51" i="1" s="1"/>
  <c r="A48" i="1"/>
  <c r="H48" i="1" s="1"/>
  <c r="A37" i="1"/>
  <c r="H37" i="1" s="1"/>
  <c r="A18" i="1"/>
  <c r="H18" i="1" s="1"/>
  <c r="A55" i="1"/>
  <c r="H55" i="1" s="1"/>
  <c r="A44" i="1"/>
  <c r="H44" i="1" s="1"/>
  <c r="A24" i="1"/>
  <c r="H24" i="1" s="1"/>
  <c r="A47" i="1"/>
  <c r="H47" i="1" s="1"/>
  <c r="A52" i="1"/>
  <c r="H52" i="1" s="1"/>
  <c r="A19" i="1"/>
  <c r="H19" i="1" s="1"/>
  <c r="A67" i="1"/>
  <c r="H67" i="1" s="1"/>
  <c r="A40" i="1"/>
  <c r="H40" i="1" s="1"/>
  <c r="A69" i="1"/>
  <c r="H69" i="1" s="1"/>
  <c r="A25" i="1"/>
  <c r="H25" i="1" s="1"/>
  <c r="A59" i="1"/>
  <c r="H59" i="1" s="1"/>
  <c r="A54" i="1"/>
  <c r="H54" i="1" s="1"/>
  <c r="A64" i="1"/>
  <c r="H64" i="1" s="1"/>
  <c r="A56" i="1"/>
  <c r="H56" i="1" s="1"/>
  <c r="A61" i="1"/>
  <c r="H61" i="1" s="1"/>
  <c r="A2" i="1"/>
  <c r="H2" i="1" s="1"/>
  <c r="A4" i="1"/>
  <c r="H4" i="1" s="1"/>
  <c r="A3" i="1"/>
  <c r="H3" i="1" s="1"/>
  <c r="A42" i="1"/>
  <c r="H42" i="1" s="1"/>
  <c r="A34" i="1"/>
  <c r="H34" i="1" s="1"/>
  <c r="A65" i="1"/>
  <c r="H65" i="1" s="1"/>
  <c r="A23" i="1"/>
  <c r="H23" i="1" s="1"/>
  <c r="A20" i="1"/>
  <c r="H20" i="1" s="1"/>
  <c r="A21" i="1"/>
  <c r="H21" i="1" s="1"/>
  <c r="A57" i="1"/>
  <c r="H57" i="1" s="1"/>
  <c r="A32" i="1"/>
  <c r="H32" i="1" s="1"/>
  <c r="A12" i="1"/>
  <c r="H12" i="1" s="1"/>
  <c r="A68" i="1"/>
  <c r="H68" i="1" s="1"/>
  <c r="A35" i="1"/>
  <c r="H35" i="1" s="1"/>
  <c r="A33" i="1"/>
  <c r="H33" i="1" s="1"/>
  <c r="A7" i="1"/>
  <c r="H7" i="1" s="1"/>
  <c r="A63" i="1"/>
  <c r="H63" i="1" s="1"/>
  <c r="A58" i="1"/>
  <c r="H58" i="1" s="1"/>
  <c r="K63" i="1" l="1"/>
  <c r="K12" i="1"/>
  <c r="K26" i="1"/>
  <c r="K16" i="1"/>
  <c r="K56" i="1"/>
  <c r="K49" i="1"/>
  <c r="K9" i="1"/>
  <c r="K13" i="1"/>
  <c r="K14" i="1"/>
  <c r="K46" i="1"/>
  <c r="K53" i="1"/>
  <c r="K45" i="1"/>
  <c r="K23" i="1"/>
  <c r="K19" i="1"/>
  <c r="K15" i="1"/>
  <c r="K5" i="1"/>
  <c r="K68" i="1"/>
  <c r="K48" i="1"/>
  <c r="K21" i="1"/>
  <c r="K39" i="1"/>
  <c r="K25" i="1"/>
  <c r="K27" i="1"/>
  <c r="K17" i="1"/>
  <c r="K2" i="1"/>
  <c r="K59" i="1"/>
  <c r="K57" i="1"/>
  <c r="K67" i="1"/>
  <c r="K44" i="1"/>
  <c r="K38" i="1"/>
  <c r="K52" i="1"/>
  <c r="K69" i="1"/>
  <c r="K11" i="1"/>
  <c r="K7" i="1"/>
  <c r="K61" i="1"/>
  <c r="K10" i="1"/>
  <c r="K55" i="1"/>
  <c r="K51" i="1"/>
  <c r="K36" i="1"/>
  <c r="K20" i="1"/>
  <c r="J20" i="1" l="1"/>
</calcChain>
</file>

<file path=xl/sharedStrings.xml><?xml version="1.0" encoding="utf-8"?>
<sst xmlns="http://schemas.openxmlformats.org/spreadsheetml/2006/main" count="150" uniqueCount="15">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</sst>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7" width="14.5703125" customWidth="1"/>
    <col min="8" max="8" width="16.5703125" customWidth="1"/>
    <col min="9" max="9" width="15" customWidth="1"/>
    <col min="10" max="10" width="16" bestFit="1" customWidth="1"/>
    <col min="11" max="11" width="11.85546875" bestFit="1" customWidth="1"/>
  </cols>
  <sheetData>
    <row r="1" spans="1:14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14</v>
      </c>
      <c r="G1" s="1" t="s">
        <v>3</v>
      </c>
      <c r="H1" s="1" t="s">
        <v>13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12</v>
      </c>
      <c r="F2" s="3">
        <f ca="1">TODAY()</f>
        <v>45131</v>
      </c>
      <c r="G2" s="3"/>
      <c r="H2" s="2" t="str">
        <f ca="1">CONCATENATE(TEXT(A2,"0")," - ","CCMA - ",YEAR(F2)&amp;TEXT(MONTH(F2),"00")," - ",SUBSTITUTE(D2,"-","")," - ",B2)</f>
        <v>0 - CCMA - 202307 - 20000000000 - Cliente</v>
      </c>
      <c r="I2" s="4" t="str">
        <f>_xlfn.IFNA(VLOOKUP(C2,[1]Hoja1!$J:$L,3,0),"")</f>
        <v/>
      </c>
      <c r="J2" s="5" t="str">
        <f>IF(EXACT(I2,E2),"ü","x")</f>
        <v>x</v>
      </c>
      <c r="K2" s="4">
        <f>ROW(A2)</f>
        <v>2</v>
      </c>
      <c r="L2" s="4">
        <f>IF(C2=C1,1,0)</f>
        <v>0</v>
      </c>
      <c r="M2" s="4">
        <f>IF(C2=C3,1,0)</f>
        <v>1</v>
      </c>
      <c r="N2" s="4">
        <f t="shared" ref="N2" si="1">SUM(L2:M2)</f>
        <v>1</v>
      </c>
    </row>
    <row r="3" spans="1:14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12</v>
      </c>
      <c r="F3" s="3">
        <f t="shared" ref="F3:F66" ca="1" si="2">TODAY()</f>
        <v>45131</v>
      </c>
      <c r="G3" s="3"/>
      <c r="H3" s="2" t="str">
        <f ca="1">CONCATENATE(TEXT(A3,"0")," - ","CCMA - ",YEAR(F3)&amp;TEXT(MONTH(F3),"00")," - ",SUBSTITUTE(D3,"-","")," - ",B3)</f>
        <v>0 - CCMA - 202307 - 20000000000 - Cliente</v>
      </c>
      <c r="I3" s="4" t="str">
        <f>_xlfn.IFNA(VLOOKUP(C3,[1]Hoja1!$J:$L,3,0),"")</f>
        <v/>
      </c>
      <c r="J3" s="5" t="str">
        <f>IF(EXACT(I3,E3),"ü","x")</f>
        <v>x</v>
      </c>
      <c r="K3" s="4">
        <f>ROW(A3)</f>
        <v>3</v>
      </c>
      <c r="L3" s="4">
        <f>IF(C3=C2,1,0)</f>
        <v>1</v>
      </c>
      <c r="M3" s="4">
        <f>IF(C3=C4,1,0)</f>
        <v>1</v>
      </c>
      <c r="N3" s="4">
        <f t="shared" ref="N3:N66" si="3">SUM(L3:M3)</f>
        <v>2</v>
      </c>
    </row>
    <row r="4" spans="1:14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12</v>
      </c>
      <c r="F4" s="3">
        <f t="shared" ca="1" si="2"/>
        <v>45131</v>
      </c>
      <c r="G4" s="3"/>
      <c r="H4" s="2" t="str">
        <f ca="1">CONCATENATE(TEXT(A4,"0")," - ","CCMA - ",YEAR(F4)&amp;TEXT(MONTH(F4),"00")," - ",SUBSTITUTE(D4,"-","")," - ",B4)</f>
        <v>0 - CCMA - 202307 - 30000000000 - Cliente</v>
      </c>
      <c r="I4" s="4" t="str">
        <f>_xlfn.IFNA(VLOOKUP(C4,[1]Hoja1!$J:$L,3,0),"")</f>
        <v/>
      </c>
      <c r="J4" s="5" t="str">
        <f>IF(EXACT(I4,E4),"ü","x")</f>
        <v>x</v>
      </c>
      <c r="K4" s="4">
        <f>ROW(A4)</f>
        <v>4</v>
      </c>
      <c r="L4" s="4">
        <f>IF(C4=C3,1,0)</f>
        <v>1</v>
      </c>
      <c r="M4" s="4">
        <f>IF(C4=C5,1,0)</f>
        <v>1</v>
      </c>
      <c r="N4" s="4">
        <f t="shared" si="3"/>
        <v>2</v>
      </c>
    </row>
    <row r="5" spans="1:14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12</v>
      </c>
      <c r="F5" s="3">
        <f t="shared" ca="1" si="2"/>
        <v>45131</v>
      </c>
      <c r="G5" s="3"/>
      <c r="H5" s="2" t="str">
        <f ca="1">CONCATENATE(TEXT(A5,"0")," - ","CCMA - ",YEAR(F5)&amp;TEXT(MONTH(F5),"00")," - ",SUBSTITUTE(D5,"-","")," - ",B5)</f>
        <v>0 - CCMA - 202307 - 30000000000 - Cliente</v>
      </c>
      <c r="I5" s="4" t="str">
        <f>_xlfn.IFNA(VLOOKUP(C5,[1]Hoja1!$J:$L,3,0),"")</f>
        <v/>
      </c>
      <c r="J5" s="5" t="str">
        <f>IF(EXACT(I5,E5),"ü","x")</f>
        <v>x</v>
      </c>
      <c r="K5" s="4">
        <f>ROW(A5)</f>
        <v>5</v>
      </c>
      <c r="L5" s="4">
        <f>IF(C5=C4,1,0)</f>
        <v>1</v>
      </c>
      <c r="M5" s="4">
        <f>IF(C5=C6,1,0)</f>
        <v>1</v>
      </c>
      <c r="N5" s="4">
        <f t="shared" si="3"/>
        <v>2</v>
      </c>
    </row>
    <row r="6" spans="1:14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12</v>
      </c>
      <c r="F6" s="3">
        <f t="shared" ca="1" si="2"/>
        <v>45131</v>
      </c>
      <c r="G6" s="3"/>
      <c r="H6" s="2" t="str">
        <f ca="1">CONCATENATE(TEXT(A6,"0")," - ","CCMA - ",YEAR(F6)&amp;TEXT(MONTH(F6),"00")," - ",SUBSTITUTE(D6,"-","")," - ",B6)</f>
        <v>0 - CCMA - 202307 - 30000000000 - Cliente</v>
      </c>
      <c r="I6" s="4" t="str">
        <f>_xlfn.IFNA(VLOOKUP(C6,[1]Hoja1!$J:$L,3,0),"")</f>
        <v/>
      </c>
      <c r="J6" s="5" t="str">
        <f>IF(EXACT(I6,E6),"ü","x")</f>
        <v>x</v>
      </c>
      <c r="K6" s="4">
        <f>ROW(A6)</f>
        <v>6</v>
      </c>
      <c r="L6" s="4">
        <f>IF(C6=C5,1,0)</f>
        <v>1</v>
      </c>
      <c r="M6" s="4">
        <f>IF(C6=C7,1,0)</f>
        <v>1</v>
      </c>
      <c r="N6" s="4">
        <f t="shared" si="3"/>
        <v>2</v>
      </c>
    </row>
    <row r="7" spans="1:14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12</v>
      </c>
      <c r="F7" s="3">
        <f t="shared" ca="1" si="2"/>
        <v>45131</v>
      </c>
      <c r="G7" s="3"/>
      <c r="H7" s="2" t="str">
        <f ca="1">CONCATENATE(TEXT(A7,"0")," - ","CCMA - ",YEAR(F7)&amp;TEXT(MONTH(F7),"00")," - ",SUBSTITUTE(D7,"-","")," - ",B7)</f>
        <v>0 - CCMA - 202307 - 30000000000 - Cliente</v>
      </c>
      <c r="I7" s="4" t="str">
        <f>_xlfn.IFNA(VLOOKUP(C7,[1]Hoja1!$J:$L,3,0),"")</f>
        <v/>
      </c>
      <c r="J7" s="5" t="str">
        <f>IF(EXACT(I7,E7),"ü","x")</f>
        <v>x</v>
      </c>
      <c r="K7" s="4">
        <f>ROW(A7)</f>
        <v>7</v>
      </c>
      <c r="L7" s="4">
        <f>IF(C7=C6,1,0)</f>
        <v>1</v>
      </c>
      <c r="M7" s="4">
        <f>IF(C7=C8,1,0)</f>
        <v>1</v>
      </c>
      <c r="N7" s="4">
        <f t="shared" si="3"/>
        <v>2</v>
      </c>
    </row>
    <row r="8" spans="1:14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12</v>
      </c>
      <c r="F8" s="3">
        <f t="shared" ca="1" si="2"/>
        <v>45131</v>
      </c>
      <c r="G8" s="3"/>
      <c r="H8" s="2" t="str">
        <f ca="1">CONCATENATE(TEXT(A8,"0")," - ","CCMA - ",YEAR(F8)&amp;TEXT(MONTH(F8),"00")," - ",SUBSTITUTE(D8,"-","")," - ",B8)</f>
        <v>0 - CCMA - 202307 - 30000000000 - Cliente</v>
      </c>
      <c r="I8" s="4" t="str">
        <f>_xlfn.IFNA(VLOOKUP(C8,[1]Hoja1!$J:$L,3,0),"")</f>
        <v/>
      </c>
      <c r="J8" s="5" t="str">
        <f>IF(EXACT(I8,E8),"ü","x")</f>
        <v>x</v>
      </c>
      <c r="K8" s="4">
        <f>ROW(A8)</f>
        <v>8</v>
      </c>
      <c r="L8" s="4">
        <f>IF(C8=C7,1,0)</f>
        <v>1</v>
      </c>
      <c r="M8" s="4">
        <f>IF(C8=C9,1,0)</f>
        <v>1</v>
      </c>
      <c r="N8" s="4">
        <f t="shared" si="3"/>
        <v>2</v>
      </c>
    </row>
    <row r="9" spans="1:14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12</v>
      </c>
      <c r="F9" s="3">
        <f t="shared" ca="1" si="2"/>
        <v>45131</v>
      </c>
      <c r="G9" s="3"/>
      <c r="H9" s="2" t="str">
        <f ca="1">CONCATENATE(TEXT(A9,"0")," - ","CCMA - ",YEAR(F9)&amp;TEXT(MONTH(F9),"00")," - ",SUBSTITUTE(D9,"-","")," - ",B9)</f>
        <v>0 - CCMA - 202307 - 30000000000 - Cliente</v>
      </c>
      <c r="I9" s="4" t="str">
        <f>_xlfn.IFNA(VLOOKUP(C9,[1]Hoja1!$J:$L,3,0),"")</f>
        <v/>
      </c>
      <c r="J9" s="5" t="str">
        <f>IF(EXACT(I9,E9),"ü","x")</f>
        <v>x</v>
      </c>
      <c r="K9" s="4">
        <f>ROW(A9)</f>
        <v>9</v>
      </c>
      <c r="L9" s="4">
        <f>IF(C9=C8,1,0)</f>
        <v>1</v>
      </c>
      <c r="M9" s="4">
        <f>IF(C9=C10,1,0)</f>
        <v>1</v>
      </c>
      <c r="N9" s="4">
        <f t="shared" si="3"/>
        <v>2</v>
      </c>
    </row>
    <row r="10" spans="1:14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12</v>
      </c>
      <c r="F10" s="3">
        <f t="shared" ca="1" si="2"/>
        <v>45131</v>
      </c>
      <c r="G10" s="3"/>
      <c r="H10" s="2" t="str">
        <f ca="1">CONCATENATE(TEXT(A10,"0")," - ","CCMA - ",YEAR(F10)&amp;TEXT(MONTH(F10),"00")," - ",SUBSTITUTE(D10,"-","")," - ",B10)</f>
        <v>0 - CCMA - 202307 - 30000000000 - Cliente</v>
      </c>
      <c r="I10" s="4" t="str">
        <f>_xlfn.IFNA(VLOOKUP(C10,[1]Hoja1!$J:$L,3,0),"")</f>
        <v/>
      </c>
      <c r="J10" s="5" t="str">
        <f>IF(EXACT(I10,E10),"ü","x")</f>
        <v>x</v>
      </c>
      <c r="K10" s="4">
        <f>ROW(A10)</f>
        <v>10</v>
      </c>
      <c r="L10" s="4">
        <f>IF(C10=C9,1,0)</f>
        <v>1</v>
      </c>
      <c r="M10" s="4">
        <f>IF(C10=C11,1,0)</f>
        <v>1</v>
      </c>
      <c r="N10" s="4">
        <f t="shared" si="3"/>
        <v>2</v>
      </c>
    </row>
    <row r="11" spans="1:14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12</v>
      </c>
      <c r="F11" s="3">
        <f t="shared" ca="1" si="2"/>
        <v>45131</v>
      </c>
      <c r="G11" s="3"/>
      <c r="H11" s="2" t="str">
        <f ca="1">CONCATENATE(TEXT(A11,"0")," - ","CCMA - ",YEAR(F11)&amp;TEXT(MONTH(F11),"00")," - ",SUBSTITUTE(D11,"-","")," - ",B11)</f>
        <v>0 - CCMA - 202307 - 30000000000 - Cliente</v>
      </c>
      <c r="I11" s="4" t="str">
        <f>_xlfn.IFNA(VLOOKUP(C11,[1]Hoja1!$J:$L,3,0),"")</f>
        <v/>
      </c>
      <c r="J11" s="5" t="str">
        <f>IF(EXACT(I11,E11),"ü","x")</f>
        <v>x</v>
      </c>
      <c r="K11" s="4">
        <f>ROW(A11)</f>
        <v>11</v>
      </c>
      <c r="L11" s="4">
        <f>IF(C11=C10,1,0)</f>
        <v>1</v>
      </c>
      <c r="M11" s="4">
        <f>IF(C11=C12,1,0)</f>
        <v>1</v>
      </c>
      <c r="N11" s="4">
        <f t="shared" si="3"/>
        <v>2</v>
      </c>
    </row>
    <row r="12" spans="1:14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12</v>
      </c>
      <c r="F12" s="3">
        <f t="shared" ca="1" si="2"/>
        <v>45131</v>
      </c>
      <c r="G12" s="3"/>
      <c r="H12" s="2" t="str">
        <f ca="1">CONCATENATE(TEXT(A12,"0")," - ","CCMA - ",YEAR(F12)&amp;TEXT(MONTH(F12),"00")," - ",SUBSTITUTE(D12,"-","")," - ",B12)</f>
        <v>0 - CCMA - 202307 - 30000000000 - Cliente</v>
      </c>
      <c r="I12" s="4" t="str">
        <f>_xlfn.IFNA(VLOOKUP(C12,[1]Hoja1!$J:$L,3,0),"")</f>
        <v/>
      </c>
      <c r="J12" s="5" t="str">
        <f>IF(EXACT(I12,E12),"ü","x")</f>
        <v>x</v>
      </c>
      <c r="K12" s="4">
        <f>ROW(A12)</f>
        <v>12</v>
      </c>
      <c r="L12" s="4">
        <f>IF(C12=C11,1,0)</f>
        <v>1</v>
      </c>
      <c r="M12" s="4">
        <f>IF(C12=C13,1,0)</f>
        <v>1</v>
      </c>
      <c r="N12" s="4">
        <f t="shared" si="3"/>
        <v>2</v>
      </c>
    </row>
    <row r="13" spans="1:14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12</v>
      </c>
      <c r="F13" s="3">
        <f t="shared" ca="1" si="2"/>
        <v>45131</v>
      </c>
      <c r="G13" s="3"/>
      <c r="H13" s="2" t="str">
        <f ca="1">CONCATENATE(TEXT(A13,"0")," - ","CCMA - ",YEAR(F13)&amp;TEXT(MONTH(F13),"00")," - ",SUBSTITUTE(D13,"-","")," - ",B13)</f>
        <v>0 - CCMA - 202307 - 30000000000 - Cliente</v>
      </c>
      <c r="I13" s="4" t="str">
        <f>_xlfn.IFNA(VLOOKUP(C13,[1]Hoja1!$J:$L,3,0),"")</f>
        <v/>
      </c>
      <c r="J13" s="5" t="str">
        <f>IF(EXACT(I13,E13),"ü","x")</f>
        <v>x</v>
      </c>
      <c r="K13" s="4">
        <f>ROW(A13)</f>
        <v>13</v>
      </c>
      <c r="L13" s="4">
        <f>IF(C13=C12,1,0)</f>
        <v>1</v>
      </c>
      <c r="M13" s="4">
        <f>IF(C13=C14,1,0)</f>
        <v>1</v>
      </c>
      <c r="N13" s="4">
        <f t="shared" si="3"/>
        <v>2</v>
      </c>
    </row>
    <row r="14" spans="1:14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12</v>
      </c>
      <c r="F14" s="3">
        <f t="shared" ca="1" si="2"/>
        <v>45131</v>
      </c>
      <c r="G14" s="3"/>
      <c r="H14" s="2" t="str">
        <f ca="1">CONCATENATE(TEXT(A14,"0")," - ","CCMA - ",YEAR(F14)&amp;TEXT(MONTH(F14),"00")," - ",SUBSTITUTE(D14,"-","")," - ",B14)</f>
        <v>0 - CCMA - 202307 - 30000000000 - Cliente</v>
      </c>
      <c r="I14" s="4" t="str">
        <f>_xlfn.IFNA(VLOOKUP(C14,[1]Hoja1!$J:$L,3,0),"")</f>
        <v/>
      </c>
      <c r="J14" s="5" t="str">
        <f>IF(EXACT(I14,E14),"ü","x")</f>
        <v>x</v>
      </c>
      <c r="K14" s="4">
        <f>ROW(A14)</f>
        <v>14</v>
      </c>
      <c r="L14" s="4">
        <f>IF(C14=C13,1,0)</f>
        <v>1</v>
      </c>
      <c r="M14" s="4">
        <f>IF(C14=C15,1,0)</f>
        <v>1</v>
      </c>
      <c r="N14" s="4">
        <f t="shared" si="3"/>
        <v>2</v>
      </c>
    </row>
    <row r="15" spans="1:14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12</v>
      </c>
      <c r="F15" s="3">
        <f t="shared" ca="1" si="2"/>
        <v>45131</v>
      </c>
      <c r="G15" s="3"/>
      <c r="H15" s="2" t="str">
        <f ca="1">CONCATENATE(TEXT(A15,"0")," - ","CCMA - ",YEAR(F15)&amp;TEXT(MONTH(F15),"00")," - ",SUBSTITUTE(D15,"-","")," - ",B15)</f>
        <v>0 - CCMA - 202307 - 30000000000 - Cliente</v>
      </c>
      <c r="I15" s="4" t="str">
        <f>_xlfn.IFNA(VLOOKUP(C15,[1]Hoja1!$J:$L,3,0),"")</f>
        <v/>
      </c>
      <c r="J15" s="5" t="str">
        <f>IF(EXACT(I15,E15),"ü","x")</f>
        <v>x</v>
      </c>
      <c r="K15" s="4">
        <f>ROW(A15)</f>
        <v>15</v>
      </c>
      <c r="L15" s="4">
        <f>IF(C15=C14,1,0)</f>
        <v>1</v>
      </c>
      <c r="M15" s="4">
        <f>IF(C15=C16,1,0)</f>
        <v>1</v>
      </c>
      <c r="N15" s="4">
        <f t="shared" si="3"/>
        <v>2</v>
      </c>
    </row>
    <row r="16" spans="1:14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12</v>
      </c>
      <c r="F16" s="3">
        <f t="shared" ca="1" si="2"/>
        <v>45131</v>
      </c>
      <c r="G16" s="3"/>
      <c r="H16" s="2" t="str">
        <f ca="1">CONCATENATE(TEXT(A16,"0")," - ","CCMA - ",YEAR(F16)&amp;TEXT(MONTH(F16),"00")," - ",SUBSTITUTE(D16,"-","")," - ",B16)</f>
        <v>0 - CCMA - 202307 - 30000000000 - Cliente</v>
      </c>
      <c r="I16" s="4" t="str">
        <f>_xlfn.IFNA(VLOOKUP(C16,[1]Hoja1!$J:$L,3,0),"")</f>
        <v/>
      </c>
      <c r="J16" s="5" t="str">
        <f>IF(EXACT(I16,E16),"ü","x")</f>
        <v>x</v>
      </c>
      <c r="K16" s="4">
        <f>ROW(A16)</f>
        <v>16</v>
      </c>
      <c r="L16" s="4">
        <f>IF(C16=C15,1,0)</f>
        <v>1</v>
      </c>
      <c r="M16" s="4">
        <f>IF(C16=C17,1,0)</f>
        <v>1</v>
      </c>
      <c r="N16" s="4">
        <f t="shared" si="3"/>
        <v>2</v>
      </c>
    </row>
    <row r="17" spans="1:14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12</v>
      </c>
      <c r="F17" s="3">
        <f t="shared" ca="1" si="2"/>
        <v>45131</v>
      </c>
      <c r="G17" s="3"/>
      <c r="H17" s="2" t="str">
        <f ca="1">CONCATENATE(TEXT(A17,"0")," - ","CCMA - ",YEAR(F17)&amp;TEXT(MONTH(F17),"00")," - ",SUBSTITUTE(D17,"-","")," - ",B17)</f>
        <v>0 - CCMA - 202307 - 30000000000 - Cliente</v>
      </c>
      <c r="I17" s="4" t="str">
        <f>_xlfn.IFNA(VLOOKUP(C17,[1]Hoja1!$J:$L,3,0),"")</f>
        <v/>
      </c>
      <c r="J17" s="5" t="str">
        <f>IF(EXACT(I17,E17),"ü","x")</f>
        <v>x</v>
      </c>
      <c r="K17" s="4">
        <f>ROW(A17)</f>
        <v>17</v>
      </c>
      <c r="L17" s="4">
        <f>IF(C17=C16,1,0)</f>
        <v>1</v>
      </c>
      <c r="M17" s="4">
        <f>IF(C17=C18,1,0)</f>
        <v>1</v>
      </c>
      <c r="N17" s="4">
        <f t="shared" si="3"/>
        <v>2</v>
      </c>
    </row>
    <row r="18" spans="1:14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12</v>
      </c>
      <c r="F18" s="3">
        <f t="shared" ca="1" si="2"/>
        <v>45131</v>
      </c>
      <c r="G18" s="3"/>
      <c r="H18" s="2" t="str">
        <f ca="1">CONCATENATE(TEXT(A18,"0")," - ","CCMA - ",YEAR(F18)&amp;TEXT(MONTH(F18),"00")," - ",SUBSTITUTE(D18,"-","")," - ",B18)</f>
        <v>0 - CCMA - 202307 - 30000000000 - Cliente</v>
      </c>
      <c r="I18" s="4" t="str">
        <f>_xlfn.IFNA(VLOOKUP(C18,[1]Hoja1!$J:$L,3,0),"")</f>
        <v/>
      </c>
      <c r="J18" s="5" t="str">
        <f>IF(EXACT(I18,E18),"ü","x")</f>
        <v>x</v>
      </c>
      <c r="K18" s="4">
        <f>ROW(A18)</f>
        <v>18</v>
      </c>
      <c r="L18" s="4">
        <f>IF(C18=C17,1,0)</f>
        <v>1</v>
      </c>
      <c r="M18" s="4">
        <f>IF(C18=C19,1,0)</f>
        <v>1</v>
      </c>
      <c r="N18" s="4">
        <f t="shared" si="3"/>
        <v>2</v>
      </c>
    </row>
    <row r="19" spans="1:14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12</v>
      </c>
      <c r="F19" s="3">
        <f t="shared" ca="1" si="2"/>
        <v>45131</v>
      </c>
      <c r="G19" s="3"/>
      <c r="H19" s="2" t="str">
        <f ca="1">CONCATENATE(TEXT(A19,"0")," - ","CCMA - ",YEAR(F19)&amp;TEXT(MONTH(F19),"00")," - ",SUBSTITUTE(D19,"-","")," - ",B19)</f>
        <v>0 - CCMA - 202307 - 30000000000 - Cliente</v>
      </c>
      <c r="I19" s="4" t="str">
        <f>_xlfn.IFNA(VLOOKUP(C19,[1]Hoja1!$J:$L,3,0),"")</f>
        <v/>
      </c>
      <c r="J19" s="5" t="str">
        <f>IF(EXACT(I19,E19),"ü","x")</f>
        <v>x</v>
      </c>
      <c r="K19" s="4">
        <f>ROW(A19)</f>
        <v>19</v>
      </c>
      <c r="L19" s="4">
        <f>IF(C19=C18,1,0)</f>
        <v>1</v>
      </c>
      <c r="M19" s="4">
        <f>IF(C19=C20,1,0)</f>
        <v>1</v>
      </c>
      <c r="N19" s="4">
        <f t="shared" si="3"/>
        <v>2</v>
      </c>
    </row>
    <row r="20" spans="1:14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12</v>
      </c>
      <c r="F20" s="3">
        <f t="shared" ca="1" si="2"/>
        <v>45131</v>
      </c>
      <c r="G20" s="3"/>
      <c r="H20" s="2" t="str">
        <f ca="1">CONCATENATE(TEXT(A20,"0")," - ","CCMA - ",YEAR(F20)&amp;TEXT(MONTH(F20),"00")," - ",SUBSTITUTE(D20,"-","")," - ",B20)</f>
        <v>0 - CCMA - 202307 - 30000000000 - Cliente</v>
      </c>
      <c r="I20" s="4" t="str">
        <f>_xlfn.IFNA(VLOOKUP(C20,[1]Hoja1!$J:$L,3,0),"")</f>
        <v/>
      </c>
      <c r="J20" s="5" t="str">
        <f>IF(EXACT(I20,E20),"ü","x")</f>
        <v>x</v>
      </c>
      <c r="K20" s="4">
        <f>ROW(A20)</f>
        <v>20</v>
      </c>
      <c r="L20" s="4">
        <f>IF(C20=C19,1,0)</f>
        <v>1</v>
      </c>
      <c r="M20" s="4">
        <f>IF(C20=C21,1,0)</f>
        <v>1</v>
      </c>
      <c r="N20" s="4">
        <f t="shared" si="3"/>
        <v>2</v>
      </c>
    </row>
    <row r="21" spans="1:14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12</v>
      </c>
      <c r="F21" s="3">
        <f t="shared" ca="1" si="2"/>
        <v>45131</v>
      </c>
      <c r="G21" s="3"/>
      <c r="H21" s="2" t="str">
        <f ca="1">CONCATENATE(TEXT(A21,"0")," - ","CCMA - ",YEAR(F21)&amp;TEXT(MONTH(F21),"00")," - ",SUBSTITUTE(D21,"-","")," - ",B21)</f>
        <v>0 - CCMA - 202307 - 30000000000 - Cliente</v>
      </c>
      <c r="I21" s="4" t="str">
        <f>_xlfn.IFNA(VLOOKUP(C21,[1]Hoja1!$J:$L,3,0),"")</f>
        <v/>
      </c>
      <c r="J21" s="5" t="str">
        <f>IF(EXACT(I21,E21),"ü","x")</f>
        <v>x</v>
      </c>
      <c r="K21" s="4">
        <f>ROW(A21)</f>
        <v>21</v>
      </c>
      <c r="L21" s="4">
        <f>IF(C21=C20,1,0)</f>
        <v>1</v>
      </c>
      <c r="M21" s="4">
        <f>IF(C21=C22,1,0)</f>
        <v>1</v>
      </c>
      <c r="N21" s="4">
        <f t="shared" si="3"/>
        <v>2</v>
      </c>
    </row>
    <row r="22" spans="1:14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12</v>
      </c>
      <c r="F22" s="3">
        <f t="shared" ca="1" si="2"/>
        <v>45131</v>
      </c>
      <c r="G22" s="3"/>
      <c r="H22" s="2" t="str">
        <f ca="1">CONCATENATE(TEXT(A22,"0")," - ","CCMA - ",YEAR(F22)&amp;TEXT(MONTH(F22),"00")," - ",SUBSTITUTE(D22,"-","")," - ",B22)</f>
        <v>0 - CCMA - 202307 - 30000000000 - Cliente</v>
      </c>
      <c r="I22" s="4" t="str">
        <f>_xlfn.IFNA(VLOOKUP(C22,[1]Hoja1!$J:$L,3,0),"")</f>
        <v/>
      </c>
      <c r="J22" s="5" t="str">
        <f>IF(EXACT(I22,E22),"ü","x")</f>
        <v>x</v>
      </c>
      <c r="K22" s="4">
        <f>ROW(A22)</f>
        <v>22</v>
      </c>
      <c r="L22" s="4">
        <f>IF(C22=C21,1,0)</f>
        <v>1</v>
      </c>
      <c r="M22" s="4">
        <f>IF(C22=C23,1,0)</f>
        <v>1</v>
      </c>
      <c r="N22" s="4">
        <f t="shared" si="3"/>
        <v>2</v>
      </c>
    </row>
    <row r="23" spans="1:14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12</v>
      </c>
      <c r="F23" s="3">
        <f t="shared" ca="1" si="2"/>
        <v>45131</v>
      </c>
      <c r="G23" s="3"/>
      <c r="H23" s="2" t="str">
        <f ca="1">CONCATENATE(TEXT(A23,"0")," - ","CCMA - ",YEAR(F23)&amp;TEXT(MONTH(F23),"00")," - ",SUBSTITUTE(D23,"-","")," - ",B23)</f>
        <v>0 - CCMA - 202307 - 30000000000 - Cliente</v>
      </c>
      <c r="I23" s="4" t="str">
        <f>_xlfn.IFNA(VLOOKUP(C23,[1]Hoja1!$J:$L,3,0),"")</f>
        <v/>
      </c>
      <c r="J23" s="5" t="str">
        <f>IF(EXACT(I23,E23),"ü","x")</f>
        <v>x</v>
      </c>
      <c r="K23" s="4">
        <f>ROW(A23)</f>
        <v>23</v>
      </c>
      <c r="L23" s="4">
        <f>IF(C23=C22,1,0)</f>
        <v>1</v>
      </c>
      <c r="M23" s="4">
        <f>IF(C23=C24,1,0)</f>
        <v>1</v>
      </c>
      <c r="N23" s="4">
        <f t="shared" si="3"/>
        <v>2</v>
      </c>
    </row>
    <row r="24" spans="1:14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12</v>
      </c>
      <c r="F24" s="3">
        <f t="shared" ca="1" si="2"/>
        <v>45131</v>
      </c>
      <c r="G24" s="3"/>
      <c r="H24" s="2" t="str">
        <f ca="1">CONCATENATE(TEXT(A24,"0")," - ","CCMA - ",YEAR(F24)&amp;TEXT(MONTH(F24),"00")," - ",SUBSTITUTE(D24,"-","")," - ",B24)</f>
        <v>0 - CCMA - 202307 - 30000000000 - Cliente</v>
      </c>
      <c r="I24" s="4" t="str">
        <f>_xlfn.IFNA(VLOOKUP(C24,[1]Hoja1!$J:$L,3,0),"")</f>
        <v/>
      </c>
      <c r="J24" s="5" t="str">
        <f>IF(EXACT(I24,E24),"ü","x")</f>
        <v>x</v>
      </c>
      <c r="K24" s="4">
        <f>ROW(A24)</f>
        <v>24</v>
      </c>
      <c r="L24" s="4">
        <f>IF(C24=C23,1,0)</f>
        <v>1</v>
      </c>
      <c r="M24" s="4">
        <f>IF(C24=C25,1,0)</f>
        <v>1</v>
      </c>
      <c r="N24" s="4">
        <f t="shared" si="3"/>
        <v>2</v>
      </c>
    </row>
    <row r="25" spans="1:14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12</v>
      </c>
      <c r="F25" s="3">
        <f t="shared" ca="1" si="2"/>
        <v>45131</v>
      </c>
      <c r="G25" s="3"/>
      <c r="H25" s="2" t="str">
        <f ca="1">CONCATENATE(TEXT(A25,"0")," - ","CCMA - ",YEAR(F25)&amp;TEXT(MONTH(F25),"00")," - ",SUBSTITUTE(D25,"-","")," - ",B25)</f>
        <v>0 - CCMA - 202307 - 30000000000 - Cliente</v>
      </c>
      <c r="I25" s="4" t="str">
        <f>_xlfn.IFNA(VLOOKUP(C25,[1]Hoja1!$J:$L,3,0),"")</f>
        <v/>
      </c>
      <c r="J25" s="5" t="str">
        <f>IF(EXACT(I25,E25),"ü","x")</f>
        <v>x</v>
      </c>
      <c r="K25" s="4">
        <f>ROW(A25)</f>
        <v>25</v>
      </c>
      <c r="L25" s="4">
        <f>IF(C25=C24,1,0)</f>
        <v>1</v>
      </c>
      <c r="M25" s="4">
        <f>IF(C25=C26,1,0)</f>
        <v>1</v>
      </c>
      <c r="N25" s="4">
        <f t="shared" si="3"/>
        <v>2</v>
      </c>
    </row>
    <row r="26" spans="1:14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12</v>
      </c>
      <c r="F26" s="3">
        <f t="shared" ca="1" si="2"/>
        <v>45131</v>
      </c>
      <c r="G26" s="3"/>
      <c r="H26" s="2" t="str">
        <f ca="1">CONCATENATE(TEXT(A26,"0")," - ","CCMA - ",YEAR(F26)&amp;TEXT(MONTH(F26),"00")," - ",SUBSTITUTE(D26,"-","")," - ",B26)</f>
        <v>0 - CCMA - 202307 - 30000000000 - Cliente</v>
      </c>
      <c r="I26" s="4" t="str">
        <f>_xlfn.IFNA(VLOOKUP(C26,[1]Hoja1!$J:$L,3,0),"")</f>
        <v/>
      </c>
      <c r="J26" s="5" t="str">
        <f>IF(EXACT(I26,E26),"ü","x")</f>
        <v>x</v>
      </c>
      <c r="K26" s="4">
        <f>ROW(A26)</f>
        <v>26</v>
      </c>
      <c r="L26" s="4">
        <f>IF(C26=C25,1,0)</f>
        <v>1</v>
      </c>
      <c r="M26" s="4">
        <f>IF(C26=C27,1,0)</f>
        <v>1</v>
      </c>
      <c r="N26" s="4">
        <f t="shared" si="3"/>
        <v>2</v>
      </c>
    </row>
    <row r="27" spans="1:14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12</v>
      </c>
      <c r="F27" s="3">
        <f t="shared" ca="1" si="2"/>
        <v>45131</v>
      </c>
      <c r="G27" s="3"/>
      <c r="H27" s="2" t="str">
        <f ca="1">CONCATENATE(TEXT(A27,"0")," - ","CCMA - ",YEAR(F27)&amp;TEXT(MONTH(F27),"00")," - ",SUBSTITUTE(D27,"-","")," - ",B27)</f>
        <v>0 - CCMA - 202307 - 30000000000 - Cliente</v>
      </c>
      <c r="I27" s="4" t="str">
        <f>_xlfn.IFNA(VLOOKUP(C27,[1]Hoja1!$J:$L,3,0),"")</f>
        <v/>
      </c>
      <c r="J27" s="5" t="str">
        <f>IF(EXACT(I27,E27),"ü","x")</f>
        <v>x</v>
      </c>
      <c r="K27" s="4">
        <f>ROW(A27)</f>
        <v>27</v>
      </c>
      <c r="L27" s="4">
        <f>IF(C27=C26,1,0)</f>
        <v>1</v>
      </c>
      <c r="M27" s="4">
        <f>IF(C27=C28,1,0)</f>
        <v>1</v>
      </c>
      <c r="N27" s="4">
        <f t="shared" si="3"/>
        <v>2</v>
      </c>
    </row>
    <row r="28" spans="1:14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12</v>
      </c>
      <c r="F28" s="3">
        <f t="shared" ca="1" si="2"/>
        <v>45131</v>
      </c>
      <c r="G28" s="3"/>
      <c r="H28" s="2" t="str">
        <f ca="1">CONCATENATE(TEXT(A28,"0")," - ","CCMA - ",YEAR(F28)&amp;TEXT(MONTH(F28),"00")," - ",SUBSTITUTE(D28,"-","")," - ",B28)</f>
        <v>0 - CCMA - 202307 - 30000000000 - Cliente</v>
      </c>
      <c r="I28" s="4" t="str">
        <f>_xlfn.IFNA(VLOOKUP(C28,[1]Hoja1!$J:$L,3,0),"")</f>
        <v/>
      </c>
      <c r="J28" s="5" t="str">
        <f>IF(EXACT(I28,E28),"ü","x")</f>
        <v>x</v>
      </c>
      <c r="K28" s="4">
        <f>ROW(A28)</f>
        <v>28</v>
      </c>
      <c r="L28" s="4">
        <f>IF(C28=C27,1,0)</f>
        <v>1</v>
      </c>
      <c r="M28" s="4">
        <f>IF(C28=C29,1,0)</f>
        <v>1</v>
      </c>
      <c r="N28" s="4">
        <f t="shared" si="3"/>
        <v>2</v>
      </c>
    </row>
    <row r="29" spans="1:14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12</v>
      </c>
      <c r="F29" s="3">
        <f t="shared" ca="1" si="2"/>
        <v>45131</v>
      </c>
      <c r="G29" s="3"/>
      <c r="H29" s="2" t="str">
        <f ca="1">CONCATENATE(TEXT(A29,"0")," - ","CCMA - ",YEAR(F29)&amp;TEXT(MONTH(F29),"00")," - ",SUBSTITUTE(D29,"-","")," - ",B29)</f>
        <v>0 - CCMA - 202307 - 30000000000 - Cliente</v>
      </c>
      <c r="I29" s="4" t="str">
        <f>_xlfn.IFNA(VLOOKUP(C29,[1]Hoja1!$J:$L,3,0),"")</f>
        <v/>
      </c>
      <c r="J29" s="5" t="str">
        <f>IF(EXACT(I29,E29),"ü","x")</f>
        <v>x</v>
      </c>
      <c r="K29" s="4">
        <f>ROW(A29)</f>
        <v>29</v>
      </c>
      <c r="L29" s="4">
        <f>IF(C29=C28,1,0)</f>
        <v>1</v>
      </c>
      <c r="M29" s="4">
        <f>IF(C29=C30,1,0)</f>
        <v>1</v>
      </c>
      <c r="N29" s="4">
        <f t="shared" si="3"/>
        <v>2</v>
      </c>
    </row>
    <row r="30" spans="1:14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12</v>
      </c>
      <c r="F30" s="3">
        <f t="shared" ca="1" si="2"/>
        <v>45131</v>
      </c>
      <c r="G30" s="3"/>
      <c r="H30" s="2" t="str">
        <f ca="1">CONCATENATE(TEXT(A30,"0")," - ","CCMA - ",YEAR(F30)&amp;TEXT(MONTH(F30),"00")," - ",SUBSTITUTE(D30,"-","")," - ",B30)</f>
        <v>0 - CCMA - 202307 - 30000000000 - Cliente</v>
      </c>
      <c r="I30" s="4" t="str">
        <f>_xlfn.IFNA(VLOOKUP(C30,[1]Hoja1!$J:$L,3,0),"")</f>
        <v/>
      </c>
      <c r="J30" s="5" t="str">
        <f>IF(EXACT(I30,E30),"ü","x")</f>
        <v>x</v>
      </c>
      <c r="K30" s="4">
        <f>ROW(A30)</f>
        <v>30</v>
      </c>
      <c r="L30" s="4">
        <f>IF(C30=C29,1,0)</f>
        <v>1</v>
      </c>
      <c r="M30" s="4">
        <f>IF(C30=C31,1,0)</f>
        <v>1</v>
      </c>
      <c r="N30" s="4">
        <f t="shared" si="3"/>
        <v>2</v>
      </c>
    </row>
    <row r="31" spans="1:14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12</v>
      </c>
      <c r="F31" s="3">
        <f t="shared" ca="1" si="2"/>
        <v>45131</v>
      </c>
      <c r="G31" s="3"/>
      <c r="H31" s="2" t="str">
        <f ca="1">CONCATENATE(TEXT(A31,"0")," - ","CCMA - ",YEAR(F31)&amp;TEXT(MONTH(F31),"00")," - ",SUBSTITUTE(D31,"-","")," - ",B31)</f>
        <v>0 - CCMA - 202307 - 30000000000 - Cliente</v>
      </c>
      <c r="I31" s="4" t="str">
        <f>_xlfn.IFNA(VLOOKUP(C31,[1]Hoja1!$J:$L,3,0),"")</f>
        <v/>
      </c>
      <c r="J31" s="5" t="str">
        <f>IF(EXACT(I31,E31),"ü","x")</f>
        <v>x</v>
      </c>
      <c r="K31" s="4">
        <f>ROW(A31)</f>
        <v>31</v>
      </c>
      <c r="L31" s="4">
        <f>IF(C31=C30,1,0)</f>
        <v>1</v>
      </c>
      <c r="M31" s="4">
        <f>IF(C31=C32,1,0)</f>
        <v>1</v>
      </c>
      <c r="N31" s="4">
        <f t="shared" si="3"/>
        <v>2</v>
      </c>
    </row>
    <row r="32" spans="1:14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12</v>
      </c>
      <c r="F32" s="3">
        <f t="shared" ca="1" si="2"/>
        <v>45131</v>
      </c>
      <c r="G32" s="3"/>
      <c r="H32" s="2" t="str">
        <f ca="1">CONCATENATE(TEXT(A32,"0")," - ","CCMA - ",YEAR(F32)&amp;TEXT(MONTH(F32),"00")," - ",SUBSTITUTE(D32,"-","")," - ",B32)</f>
        <v>0 - CCMA - 202307 - 30000000000 - Cliente</v>
      </c>
      <c r="I32" s="4" t="str">
        <f>_xlfn.IFNA(VLOOKUP(C32,[1]Hoja1!$J:$L,3,0),"")</f>
        <v/>
      </c>
      <c r="J32" s="5" t="str">
        <f>IF(EXACT(I32,E32),"ü","x")</f>
        <v>x</v>
      </c>
      <c r="K32" s="4">
        <f>ROW(A32)</f>
        <v>32</v>
      </c>
      <c r="L32" s="4">
        <f>IF(C32=C31,1,0)</f>
        <v>1</v>
      </c>
      <c r="M32" s="4">
        <f>IF(C32=C33,1,0)</f>
        <v>1</v>
      </c>
      <c r="N32" s="4">
        <f t="shared" si="3"/>
        <v>2</v>
      </c>
    </row>
    <row r="33" spans="1:14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12</v>
      </c>
      <c r="F33" s="3">
        <f t="shared" ca="1" si="2"/>
        <v>45131</v>
      </c>
      <c r="G33" s="3"/>
      <c r="H33" s="2" t="str">
        <f ca="1">CONCATENATE(TEXT(A33,"0")," - ","CCMA - ",YEAR(F33)&amp;TEXT(MONTH(F33),"00")," - ",SUBSTITUTE(D33,"-","")," - ",B33)</f>
        <v>0 - CCMA - 202307 - 30000000000 - Cliente</v>
      </c>
      <c r="I33" s="4" t="str">
        <f>_xlfn.IFNA(VLOOKUP(C33,[1]Hoja1!$J:$L,3,0),"")</f>
        <v/>
      </c>
      <c r="J33" s="5" t="str">
        <f>IF(EXACT(I33,E33),"ü","x")</f>
        <v>x</v>
      </c>
      <c r="K33" s="4">
        <f>ROW(A33)</f>
        <v>33</v>
      </c>
      <c r="L33" s="4">
        <f>IF(C33=C32,1,0)</f>
        <v>1</v>
      </c>
      <c r="M33" s="4">
        <f>IF(C33=C34,1,0)</f>
        <v>1</v>
      </c>
      <c r="N33" s="4">
        <f t="shared" si="3"/>
        <v>2</v>
      </c>
    </row>
    <row r="34" spans="1:14" x14ac:dyDescent="0.25">
      <c r="A34" s="4" t="str">
        <f t="shared" ref="A34:A69" si="4">RIGHT(D34,1)</f>
        <v>0</v>
      </c>
      <c r="B34" t="s">
        <v>1</v>
      </c>
      <c r="C34">
        <v>20000000000</v>
      </c>
      <c r="D34">
        <v>30000000000</v>
      </c>
      <c r="E34" t="s">
        <v>12</v>
      </c>
      <c r="F34" s="3">
        <f t="shared" ca="1" si="2"/>
        <v>45131</v>
      </c>
      <c r="G34" s="3"/>
      <c r="H34" s="2" t="str">
        <f ca="1">CONCATENATE(TEXT(A34,"0")," - ","CCMA - ",YEAR(F34)&amp;TEXT(MONTH(F34),"00")," - ",SUBSTITUTE(D34,"-","")," - ",B34)</f>
        <v>0 - CCMA - 202307 - 30000000000 - Cliente</v>
      </c>
      <c r="I34" s="4" t="str">
        <f>_xlfn.IFNA(VLOOKUP(C34,[1]Hoja1!$J:$L,3,0),"")</f>
        <v/>
      </c>
      <c r="J34" s="5" t="str">
        <f>IF(EXACT(I34,E34),"ü","x")</f>
        <v>x</v>
      </c>
      <c r="K34" s="4">
        <f>ROW(A34)</f>
        <v>34</v>
      </c>
      <c r="L34" s="4">
        <f>IF(C34=C33,1,0)</f>
        <v>1</v>
      </c>
      <c r="M34" s="4">
        <f>IF(C34=C35,1,0)</f>
        <v>1</v>
      </c>
      <c r="N34" s="4">
        <f t="shared" si="3"/>
        <v>2</v>
      </c>
    </row>
    <row r="35" spans="1:14" x14ac:dyDescent="0.25">
      <c r="A35" s="4" t="str">
        <f t="shared" si="4"/>
        <v>0</v>
      </c>
      <c r="B35" t="s">
        <v>1</v>
      </c>
      <c r="C35">
        <v>20000000000</v>
      </c>
      <c r="D35">
        <v>30000000000</v>
      </c>
      <c r="E35" t="s">
        <v>12</v>
      </c>
      <c r="F35" s="3">
        <f t="shared" ca="1" si="2"/>
        <v>45131</v>
      </c>
      <c r="G35" s="3"/>
      <c r="H35" s="2" t="str">
        <f ca="1">CONCATENATE(TEXT(A35,"0")," - ","CCMA - ",YEAR(F35)&amp;TEXT(MONTH(F35),"00")," - ",SUBSTITUTE(D35,"-","")," - ",B35)</f>
        <v>0 - CCMA - 202307 - 30000000000 - Cliente</v>
      </c>
      <c r="I35" s="4" t="str">
        <f>_xlfn.IFNA(VLOOKUP(C35,[1]Hoja1!$J:$L,3,0),"")</f>
        <v/>
      </c>
      <c r="J35" s="5" t="str">
        <f>IF(EXACT(I35,E35),"ü","x")</f>
        <v>x</v>
      </c>
      <c r="K35" s="4">
        <f>ROW(A35)</f>
        <v>35</v>
      </c>
      <c r="L35" s="4">
        <f>IF(C35=C34,1,0)</f>
        <v>1</v>
      </c>
      <c r="M35" s="4">
        <f>IF(C35=C36,1,0)</f>
        <v>1</v>
      </c>
      <c r="N35" s="4">
        <f t="shared" si="3"/>
        <v>2</v>
      </c>
    </row>
    <row r="36" spans="1:14" x14ac:dyDescent="0.25">
      <c r="A36" s="4" t="str">
        <f t="shared" si="4"/>
        <v>0</v>
      </c>
      <c r="B36" t="s">
        <v>1</v>
      </c>
      <c r="C36">
        <v>20000000000</v>
      </c>
      <c r="D36">
        <v>30000000000</v>
      </c>
      <c r="E36" t="s">
        <v>12</v>
      </c>
      <c r="F36" s="3">
        <f t="shared" ca="1" si="2"/>
        <v>45131</v>
      </c>
      <c r="G36" s="3"/>
      <c r="H36" s="2" t="str">
        <f ca="1">CONCATENATE(TEXT(A36,"0")," - ","CCMA - ",YEAR(F36)&amp;TEXT(MONTH(F36),"00")," - ",SUBSTITUTE(D36,"-","")," - ",B36)</f>
        <v>0 - CCMA - 202307 - 30000000000 - Cliente</v>
      </c>
      <c r="I36" s="4" t="str">
        <f>_xlfn.IFNA(VLOOKUP(C36,[1]Hoja1!$J:$L,3,0),"")</f>
        <v/>
      </c>
      <c r="J36" s="5" t="str">
        <f>IF(EXACT(I36,E36),"ü","x")</f>
        <v>x</v>
      </c>
      <c r="K36" s="4">
        <f>ROW(A36)</f>
        <v>36</v>
      </c>
      <c r="L36" s="4">
        <f>IF(C36=C35,1,0)</f>
        <v>1</v>
      </c>
      <c r="M36" s="4">
        <f>IF(C36=C37,1,0)</f>
        <v>1</v>
      </c>
      <c r="N36" s="4">
        <f t="shared" si="3"/>
        <v>2</v>
      </c>
    </row>
    <row r="37" spans="1:14" x14ac:dyDescent="0.25">
      <c r="A37" s="4" t="str">
        <f t="shared" si="4"/>
        <v>0</v>
      </c>
      <c r="B37" t="s">
        <v>1</v>
      </c>
      <c r="C37">
        <v>20000000000</v>
      </c>
      <c r="D37">
        <v>30000000000</v>
      </c>
      <c r="E37" t="s">
        <v>12</v>
      </c>
      <c r="F37" s="3">
        <f t="shared" ca="1" si="2"/>
        <v>45131</v>
      </c>
      <c r="G37" s="3"/>
      <c r="H37" s="2" t="str">
        <f ca="1">CONCATENATE(TEXT(A37,"0")," - ","CCMA - ",YEAR(F37)&amp;TEXT(MONTH(F37),"00")," - ",SUBSTITUTE(D37,"-","")," - ",B37)</f>
        <v>0 - CCMA - 202307 - 30000000000 - Cliente</v>
      </c>
      <c r="I37" s="4" t="str">
        <f>_xlfn.IFNA(VLOOKUP(C37,[1]Hoja1!$J:$L,3,0),"")</f>
        <v/>
      </c>
      <c r="J37" s="5" t="str">
        <f>IF(EXACT(I37,E37),"ü","x")</f>
        <v>x</v>
      </c>
      <c r="K37" s="4">
        <f>ROW(A37)</f>
        <v>37</v>
      </c>
      <c r="L37" s="4">
        <f>IF(C37=C36,1,0)</f>
        <v>1</v>
      </c>
      <c r="M37" s="4">
        <f>IF(C37=C38,1,0)</f>
        <v>1</v>
      </c>
      <c r="N37" s="4">
        <f t="shared" si="3"/>
        <v>2</v>
      </c>
    </row>
    <row r="38" spans="1:14" x14ac:dyDescent="0.25">
      <c r="A38" s="4" t="str">
        <f t="shared" si="4"/>
        <v>0</v>
      </c>
      <c r="B38" t="s">
        <v>1</v>
      </c>
      <c r="C38">
        <v>20000000000</v>
      </c>
      <c r="D38">
        <v>30000000000</v>
      </c>
      <c r="E38" t="s">
        <v>12</v>
      </c>
      <c r="F38" s="3">
        <f t="shared" ca="1" si="2"/>
        <v>45131</v>
      </c>
      <c r="G38" s="3"/>
      <c r="H38" s="2" t="str">
        <f ca="1">CONCATENATE(TEXT(A38,"0")," - ","CCMA - ",YEAR(F38)&amp;TEXT(MONTH(F38),"00")," - ",SUBSTITUTE(D38,"-","")," - ",B38)</f>
        <v>0 - CCMA - 202307 - 30000000000 - Cliente</v>
      </c>
      <c r="I38" s="4" t="str">
        <f>_xlfn.IFNA(VLOOKUP(C38,[1]Hoja1!$J:$L,3,0),"")</f>
        <v/>
      </c>
      <c r="J38" s="5" t="str">
        <f>IF(EXACT(I38,E38),"ü","x")</f>
        <v>x</v>
      </c>
      <c r="K38" s="4">
        <f>ROW(A38)</f>
        <v>38</v>
      </c>
      <c r="L38" s="4">
        <f>IF(C38=C37,1,0)</f>
        <v>1</v>
      </c>
      <c r="M38" s="4">
        <f>IF(C38=C39,1,0)</f>
        <v>1</v>
      </c>
      <c r="N38" s="4">
        <f t="shared" si="3"/>
        <v>2</v>
      </c>
    </row>
    <row r="39" spans="1:14" x14ac:dyDescent="0.25">
      <c r="A39" s="4" t="str">
        <f t="shared" si="4"/>
        <v>0</v>
      </c>
      <c r="B39" t="s">
        <v>1</v>
      </c>
      <c r="C39">
        <v>20000000000</v>
      </c>
      <c r="D39">
        <v>30000000000</v>
      </c>
      <c r="E39" t="s">
        <v>12</v>
      </c>
      <c r="F39" s="3">
        <f t="shared" ca="1" si="2"/>
        <v>45131</v>
      </c>
      <c r="G39" s="3"/>
      <c r="H39" s="2" t="str">
        <f ca="1">CONCATENATE(TEXT(A39,"0")," - ","CCMA - ",YEAR(F39)&amp;TEXT(MONTH(F39),"00")," - ",SUBSTITUTE(D39,"-","")," - ",B39)</f>
        <v>0 - CCMA - 202307 - 30000000000 - Cliente</v>
      </c>
      <c r="I39" s="4" t="str">
        <f>_xlfn.IFNA(VLOOKUP(C39,[1]Hoja1!$J:$L,3,0),"")</f>
        <v/>
      </c>
      <c r="J39" s="5" t="str">
        <f>IF(EXACT(I39,E39),"ü","x")</f>
        <v>x</v>
      </c>
      <c r="K39" s="4">
        <f>ROW(A39)</f>
        <v>39</v>
      </c>
      <c r="L39" s="4">
        <f>IF(C39=C38,1,0)</f>
        <v>1</v>
      </c>
      <c r="M39" s="4">
        <f>IF(C39=C40,1,0)</f>
        <v>1</v>
      </c>
      <c r="N39" s="4">
        <f t="shared" si="3"/>
        <v>2</v>
      </c>
    </row>
    <row r="40" spans="1:14" x14ac:dyDescent="0.25">
      <c r="A40" s="4" t="str">
        <f t="shared" si="4"/>
        <v>0</v>
      </c>
      <c r="B40" t="s">
        <v>1</v>
      </c>
      <c r="C40">
        <v>20000000000</v>
      </c>
      <c r="D40">
        <v>30000000000</v>
      </c>
      <c r="E40" t="s">
        <v>12</v>
      </c>
      <c r="F40" s="3">
        <f t="shared" ca="1" si="2"/>
        <v>45131</v>
      </c>
      <c r="G40" s="3"/>
      <c r="H40" s="2" t="str">
        <f ca="1">CONCATENATE(TEXT(A40,"0")," - ","CCMA - ",YEAR(F40)&amp;TEXT(MONTH(F40),"00")," - ",SUBSTITUTE(D40,"-","")," - ",B40)</f>
        <v>0 - CCMA - 202307 - 30000000000 - Cliente</v>
      </c>
      <c r="I40" s="4" t="str">
        <f>_xlfn.IFNA(VLOOKUP(C40,[1]Hoja1!$J:$L,3,0),"")</f>
        <v/>
      </c>
      <c r="J40" s="5" t="str">
        <f>IF(EXACT(I40,E40),"ü","x")</f>
        <v>x</v>
      </c>
      <c r="K40" s="4">
        <f>ROW(A40)</f>
        <v>40</v>
      </c>
      <c r="L40" s="4">
        <f>IF(C40=C39,1,0)</f>
        <v>1</v>
      </c>
      <c r="M40" s="4">
        <f>IF(C40=C41,1,0)</f>
        <v>1</v>
      </c>
      <c r="N40" s="4">
        <f t="shared" si="3"/>
        <v>2</v>
      </c>
    </row>
    <row r="41" spans="1:14" x14ac:dyDescent="0.25">
      <c r="A41" s="4" t="str">
        <f t="shared" si="4"/>
        <v>0</v>
      </c>
      <c r="B41" t="s">
        <v>1</v>
      </c>
      <c r="C41">
        <v>20000000000</v>
      </c>
      <c r="D41">
        <v>30000000000</v>
      </c>
      <c r="E41" t="s">
        <v>12</v>
      </c>
      <c r="F41" s="3">
        <f t="shared" ca="1" si="2"/>
        <v>45131</v>
      </c>
      <c r="G41" s="3"/>
      <c r="H41" s="2" t="str">
        <f ca="1">CONCATENATE(TEXT(A41,"0")," - ","CCMA - ",YEAR(F41)&amp;TEXT(MONTH(F41),"00")," - ",SUBSTITUTE(D41,"-","")," - ",B41)</f>
        <v>0 - CCMA - 202307 - 30000000000 - Cliente</v>
      </c>
      <c r="I41" s="4" t="str">
        <f>_xlfn.IFNA(VLOOKUP(C41,[1]Hoja1!$J:$L,3,0),"")</f>
        <v/>
      </c>
      <c r="J41" s="5" t="str">
        <f>IF(EXACT(I41,E41),"ü","x")</f>
        <v>x</v>
      </c>
      <c r="K41" s="4">
        <f>ROW(A41)</f>
        <v>41</v>
      </c>
      <c r="L41" s="4">
        <f>IF(C41=C40,1,0)</f>
        <v>1</v>
      </c>
      <c r="M41" s="4">
        <f>IF(C41=C42,1,0)</f>
        <v>1</v>
      </c>
      <c r="N41" s="4">
        <f t="shared" si="3"/>
        <v>2</v>
      </c>
    </row>
    <row r="42" spans="1:14" x14ac:dyDescent="0.25">
      <c r="A42" s="4" t="str">
        <f t="shared" si="4"/>
        <v>0</v>
      </c>
      <c r="B42" t="s">
        <v>1</v>
      </c>
      <c r="C42">
        <v>20000000000</v>
      </c>
      <c r="D42">
        <v>30000000000</v>
      </c>
      <c r="E42" t="s">
        <v>12</v>
      </c>
      <c r="F42" s="3">
        <f t="shared" ca="1" si="2"/>
        <v>45131</v>
      </c>
      <c r="G42" s="3"/>
      <c r="H42" s="2" t="str">
        <f ca="1">CONCATENATE(TEXT(A42,"0")," - ","CCMA - ",YEAR(F42)&amp;TEXT(MONTH(F42),"00")," - ",SUBSTITUTE(D42,"-","")," - ",B42)</f>
        <v>0 - CCMA - 202307 - 30000000000 - Cliente</v>
      </c>
      <c r="I42" s="4" t="str">
        <f>_xlfn.IFNA(VLOOKUP(C42,[1]Hoja1!$J:$L,3,0),"")</f>
        <v/>
      </c>
      <c r="J42" s="5" t="str">
        <f>IF(EXACT(I42,E42),"ü","x")</f>
        <v>x</v>
      </c>
      <c r="K42" s="4">
        <f>ROW(A42)</f>
        <v>42</v>
      </c>
      <c r="L42" s="4">
        <f>IF(C42=C41,1,0)</f>
        <v>1</v>
      </c>
      <c r="M42" s="4">
        <f>IF(C42=C43,1,0)</f>
        <v>1</v>
      </c>
      <c r="N42" s="4">
        <f t="shared" si="3"/>
        <v>2</v>
      </c>
    </row>
    <row r="43" spans="1:14" x14ac:dyDescent="0.25">
      <c r="A43" s="4" t="str">
        <f t="shared" si="4"/>
        <v>0</v>
      </c>
      <c r="B43" t="s">
        <v>1</v>
      </c>
      <c r="C43">
        <v>20000000000</v>
      </c>
      <c r="D43">
        <v>30000000000</v>
      </c>
      <c r="E43" t="s">
        <v>12</v>
      </c>
      <c r="F43" s="3">
        <f t="shared" ca="1" si="2"/>
        <v>45131</v>
      </c>
      <c r="G43" s="3"/>
      <c r="H43" s="2" t="str">
        <f ca="1">CONCATENATE(TEXT(A43,"0")," - ","CCMA - ",YEAR(F43)&amp;TEXT(MONTH(F43),"00")," - ",SUBSTITUTE(D43,"-","")," - ",B43)</f>
        <v>0 - CCMA - 202307 - 30000000000 - Cliente</v>
      </c>
      <c r="I43" s="4" t="str">
        <f>_xlfn.IFNA(VLOOKUP(C43,[1]Hoja1!$J:$L,3,0),"")</f>
        <v/>
      </c>
      <c r="J43" s="5" t="str">
        <f>IF(EXACT(I43,E43),"ü","x")</f>
        <v>x</v>
      </c>
      <c r="K43" s="4">
        <f>ROW(A43)</f>
        <v>43</v>
      </c>
      <c r="L43" s="4">
        <f>IF(C43=C42,1,0)</f>
        <v>1</v>
      </c>
      <c r="M43" s="4">
        <f>IF(C43=C44,1,0)</f>
        <v>1</v>
      </c>
      <c r="N43" s="4">
        <f t="shared" si="3"/>
        <v>2</v>
      </c>
    </row>
    <row r="44" spans="1:14" x14ac:dyDescent="0.25">
      <c r="A44" s="4" t="str">
        <f t="shared" si="4"/>
        <v>0</v>
      </c>
      <c r="B44" t="s">
        <v>1</v>
      </c>
      <c r="C44">
        <v>20000000000</v>
      </c>
      <c r="D44">
        <v>30000000000</v>
      </c>
      <c r="E44" t="s">
        <v>12</v>
      </c>
      <c r="F44" s="3">
        <f t="shared" ca="1" si="2"/>
        <v>45131</v>
      </c>
      <c r="G44" s="3"/>
      <c r="H44" s="2" t="str">
        <f ca="1">CONCATENATE(TEXT(A44,"0")," - ","CCMA - ",YEAR(F44)&amp;TEXT(MONTH(F44),"00")," - ",SUBSTITUTE(D44,"-","")," - ",B44)</f>
        <v>0 - CCMA - 202307 - 30000000000 - Cliente</v>
      </c>
      <c r="I44" s="4" t="str">
        <f>_xlfn.IFNA(VLOOKUP(C44,[1]Hoja1!$J:$L,3,0),"")</f>
        <v/>
      </c>
      <c r="J44" s="5" t="str">
        <f>IF(EXACT(I44,E44),"ü","x")</f>
        <v>x</v>
      </c>
      <c r="K44" s="4">
        <f>ROW(A44)</f>
        <v>44</v>
      </c>
      <c r="L44" s="4">
        <f>IF(C44=C43,1,0)</f>
        <v>1</v>
      </c>
      <c r="M44" s="4">
        <f>IF(C44=C45,1,0)</f>
        <v>1</v>
      </c>
      <c r="N44" s="4">
        <f t="shared" si="3"/>
        <v>2</v>
      </c>
    </row>
    <row r="45" spans="1:14" x14ac:dyDescent="0.25">
      <c r="A45" s="4" t="str">
        <f t="shared" si="4"/>
        <v>0</v>
      </c>
      <c r="B45" t="s">
        <v>1</v>
      </c>
      <c r="C45">
        <v>20000000000</v>
      </c>
      <c r="D45">
        <v>30000000000</v>
      </c>
      <c r="E45" t="s">
        <v>12</v>
      </c>
      <c r="F45" s="3">
        <f t="shared" ca="1" si="2"/>
        <v>45131</v>
      </c>
      <c r="G45" s="3"/>
      <c r="H45" s="2" t="str">
        <f ca="1">CONCATENATE(TEXT(A45,"0")," - ","CCMA - ",YEAR(F45)&amp;TEXT(MONTH(F45),"00")," - ",SUBSTITUTE(D45,"-","")," - ",B45)</f>
        <v>0 - CCMA - 202307 - 30000000000 - Cliente</v>
      </c>
      <c r="I45" s="4" t="str">
        <f>_xlfn.IFNA(VLOOKUP(C45,[1]Hoja1!$J:$L,3,0),"")</f>
        <v/>
      </c>
      <c r="J45" s="5" t="str">
        <f>IF(EXACT(I45,E45),"ü","x")</f>
        <v>x</v>
      </c>
      <c r="K45" s="4">
        <f>ROW(A45)</f>
        <v>45</v>
      </c>
      <c r="L45" s="4">
        <f>IF(C45=C44,1,0)</f>
        <v>1</v>
      </c>
      <c r="M45" s="4">
        <f>IF(C45=C46,1,0)</f>
        <v>1</v>
      </c>
      <c r="N45" s="4">
        <f t="shared" si="3"/>
        <v>2</v>
      </c>
    </row>
    <row r="46" spans="1:14" x14ac:dyDescent="0.25">
      <c r="A46" s="4" t="str">
        <f t="shared" si="4"/>
        <v>0</v>
      </c>
      <c r="B46" t="s">
        <v>1</v>
      </c>
      <c r="C46">
        <v>20000000000</v>
      </c>
      <c r="D46">
        <v>30000000000</v>
      </c>
      <c r="E46" t="s">
        <v>12</v>
      </c>
      <c r="F46" s="3">
        <f t="shared" ca="1" si="2"/>
        <v>45131</v>
      </c>
      <c r="G46" s="3"/>
      <c r="H46" s="2" t="str">
        <f ca="1">CONCATENATE(TEXT(A46,"0")," - ","CCMA - ",YEAR(F46)&amp;TEXT(MONTH(F46),"00")," - ",SUBSTITUTE(D46,"-","")," - ",B46)</f>
        <v>0 - CCMA - 202307 - 30000000000 - Cliente</v>
      </c>
      <c r="I46" s="4" t="str">
        <f>_xlfn.IFNA(VLOOKUP(C46,[1]Hoja1!$J:$L,3,0),"")</f>
        <v/>
      </c>
      <c r="J46" s="5" t="str">
        <f>IF(EXACT(I46,E46),"ü","x")</f>
        <v>x</v>
      </c>
      <c r="K46" s="4">
        <f>ROW(A46)</f>
        <v>46</v>
      </c>
      <c r="L46" s="4">
        <f>IF(C46=C45,1,0)</f>
        <v>1</v>
      </c>
      <c r="M46" s="4">
        <f>IF(C46=C47,1,0)</f>
        <v>1</v>
      </c>
      <c r="N46" s="4">
        <f t="shared" si="3"/>
        <v>2</v>
      </c>
    </row>
    <row r="47" spans="1:14" x14ac:dyDescent="0.25">
      <c r="A47" s="4" t="str">
        <f t="shared" si="4"/>
        <v>0</v>
      </c>
      <c r="B47" t="s">
        <v>1</v>
      </c>
      <c r="C47">
        <v>20000000000</v>
      </c>
      <c r="D47">
        <v>30000000000</v>
      </c>
      <c r="E47" t="s">
        <v>12</v>
      </c>
      <c r="F47" s="3">
        <f t="shared" ca="1" si="2"/>
        <v>45131</v>
      </c>
      <c r="G47" s="3"/>
      <c r="H47" s="2" t="str">
        <f ca="1">CONCATENATE(TEXT(A47,"0")," - ","CCMA - ",YEAR(F47)&amp;TEXT(MONTH(F47),"00")," - ",SUBSTITUTE(D47,"-","")," - ",B47)</f>
        <v>0 - CCMA - 202307 - 30000000000 - Cliente</v>
      </c>
      <c r="I47" s="4" t="str">
        <f>_xlfn.IFNA(VLOOKUP(C47,[1]Hoja1!$J:$L,3,0),"")</f>
        <v/>
      </c>
      <c r="J47" s="5" t="str">
        <f>IF(EXACT(I47,E47),"ü","x")</f>
        <v>x</v>
      </c>
      <c r="K47" s="4">
        <f>ROW(A47)</f>
        <v>47</v>
      </c>
      <c r="L47" s="4">
        <f>IF(C47=C46,1,0)</f>
        <v>1</v>
      </c>
      <c r="M47" s="4">
        <f>IF(C47=C48,1,0)</f>
        <v>1</v>
      </c>
      <c r="N47" s="4">
        <f t="shared" si="3"/>
        <v>2</v>
      </c>
    </row>
    <row r="48" spans="1:14" x14ac:dyDescent="0.25">
      <c r="A48" s="4" t="str">
        <f t="shared" si="4"/>
        <v>0</v>
      </c>
      <c r="B48" t="s">
        <v>1</v>
      </c>
      <c r="C48">
        <v>20000000000</v>
      </c>
      <c r="D48">
        <v>30000000000</v>
      </c>
      <c r="E48" t="s">
        <v>12</v>
      </c>
      <c r="F48" s="3">
        <f t="shared" ca="1" si="2"/>
        <v>45131</v>
      </c>
      <c r="G48" s="3"/>
      <c r="H48" s="2" t="str">
        <f ca="1">CONCATENATE(TEXT(A48,"0")," - ","CCMA - ",YEAR(F48)&amp;TEXT(MONTH(F48),"00")," - ",SUBSTITUTE(D48,"-","")," - ",B48)</f>
        <v>0 - CCMA - 202307 - 30000000000 - Cliente</v>
      </c>
      <c r="I48" s="4" t="str">
        <f>_xlfn.IFNA(VLOOKUP(C48,[1]Hoja1!$J:$L,3,0),"")</f>
        <v/>
      </c>
      <c r="J48" s="5" t="str">
        <f>IF(EXACT(I48,E48),"ü","x")</f>
        <v>x</v>
      </c>
      <c r="K48" s="4">
        <f>ROW(A48)</f>
        <v>48</v>
      </c>
      <c r="L48" s="4">
        <f>IF(C48=C47,1,0)</f>
        <v>1</v>
      </c>
      <c r="M48" s="4">
        <f>IF(C48=C49,1,0)</f>
        <v>1</v>
      </c>
      <c r="N48" s="4">
        <f t="shared" si="3"/>
        <v>2</v>
      </c>
    </row>
    <row r="49" spans="1:14" x14ac:dyDescent="0.25">
      <c r="A49" s="4" t="str">
        <f t="shared" si="4"/>
        <v>0</v>
      </c>
      <c r="B49" t="s">
        <v>1</v>
      </c>
      <c r="C49">
        <v>20000000000</v>
      </c>
      <c r="D49">
        <v>30000000000</v>
      </c>
      <c r="E49" t="s">
        <v>12</v>
      </c>
      <c r="F49" s="3">
        <f t="shared" ca="1" si="2"/>
        <v>45131</v>
      </c>
      <c r="G49" s="3"/>
      <c r="H49" s="2" t="str">
        <f ca="1">CONCATENATE(TEXT(A49,"0")," - ","CCMA - ",YEAR(F49)&amp;TEXT(MONTH(F49),"00")," - ",SUBSTITUTE(D49,"-","")," - ",B49)</f>
        <v>0 - CCMA - 202307 - 30000000000 - Cliente</v>
      </c>
      <c r="I49" s="4" t="str">
        <f>_xlfn.IFNA(VLOOKUP(C49,[1]Hoja1!$J:$L,3,0),"")</f>
        <v/>
      </c>
      <c r="J49" s="5" t="str">
        <f>IF(EXACT(I49,E49),"ü","x")</f>
        <v>x</v>
      </c>
      <c r="K49" s="4">
        <f>ROW(A49)</f>
        <v>49</v>
      </c>
      <c r="L49" s="4">
        <f>IF(C49=C48,1,0)</f>
        <v>1</v>
      </c>
      <c r="M49" s="4">
        <f>IF(C49=C50,1,0)</f>
        <v>1</v>
      </c>
      <c r="N49" s="4">
        <f t="shared" si="3"/>
        <v>2</v>
      </c>
    </row>
    <row r="50" spans="1:14" x14ac:dyDescent="0.25">
      <c r="A50" s="4" t="str">
        <f t="shared" si="4"/>
        <v>0</v>
      </c>
      <c r="B50" t="s">
        <v>1</v>
      </c>
      <c r="C50">
        <v>20000000000</v>
      </c>
      <c r="D50">
        <v>30000000000</v>
      </c>
      <c r="E50" t="s">
        <v>12</v>
      </c>
      <c r="F50" s="3">
        <f t="shared" ca="1" si="2"/>
        <v>45131</v>
      </c>
      <c r="G50" s="3"/>
      <c r="H50" s="2" t="str">
        <f ca="1">CONCATENATE(TEXT(A50,"0")," - ","CCMA - ",YEAR(F50)&amp;TEXT(MONTH(F50),"00")," - ",SUBSTITUTE(D50,"-","")," - ",B50)</f>
        <v>0 - CCMA - 202307 - 30000000000 - Cliente</v>
      </c>
      <c r="I50" s="4" t="str">
        <f>_xlfn.IFNA(VLOOKUP(C50,[1]Hoja1!$J:$L,3,0),"")</f>
        <v/>
      </c>
      <c r="J50" s="5" t="str">
        <f>IF(EXACT(I50,E50),"ü","x")</f>
        <v>x</v>
      </c>
      <c r="K50" s="4">
        <f>ROW(A50)</f>
        <v>50</v>
      </c>
      <c r="L50" s="4">
        <f>IF(C50=C49,1,0)</f>
        <v>1</v>
      </c>
      <c r="M50" s="4">
        <f>IF(C50=C51,1,0)</f>
        <v>1</v>
      </c>
      <c r="N50" s="4">
        <f t="shared" si="3"/>
        <v>2</v>
      </c>
    </row>
    <row r="51" spans="1:14" x14ac:dyDescent="0.25">
      <c r="A51" s="4" t="str">
        <f t="shared" si="4"/>
        <v>0</v>
      </c>
      <c r="B51" t="s">
        <v>1</v>
      </c>
      <c r="C51">
        <v>20000000000</v>
      </c>
      <c r="D51">
        <v>30000000000</v>
      </c>
      <c r="E51" t="s">
        <v>12</v>
      </c>
      <c r="F51" s="3">
        <f t="shared" ca="1" si="2"/>
        <v>45131</v>
      </c>
      <c r="G51" s="3"/>
      <c r="H51" s="2" t="str">
        <f ca="1">CONCATENATE(TEXT(A51,"0")," - ","CCMA - ",YEAR(F51)&amp;TEXT(MONTH(F51),"00")," - ",SUBSTITUTE(D51,"-","")," - ",B51)</f>
        <v>0 - CCMA - 202307 - 30000000000 - Cliente</v>
      </c>
      <c r="I51" s="4" t="str">
        <f>_xlfn.IFNA(VLOOKUP(C51,[1]Hoja1!$J:$L,3,0),"")</f>
        <v/>
      </c>
      <c r="J51" s="5" t="str">
        <f>IF(EXACT(I51,E51),"ü","x")</f>
        <v>x</v>
      </c>
      <c r="K51" s="4">
        <f>ROW(A51)</f>
        <v>51</v>
      </c>
      <c r="L51" s="4">
        <f>IF(C51=C50,1,0)</f>
        <v>1</v>
      </c>
      <c r="M51" s="4">
        <f>IF(C51=C52,1,0)</f>
        <v>1</v>
      </c>
      <c r="N51" s="4">
        <f t="shared" si="3"/>
        <v>2</v>
      </c>
    </row>
    <row r="52" spans="1:14" x14ac:dyDescent="0.25">
      <c r="A52" s="4" t="str">
        <f t="shared" si="4"/>
        <v>0</v>
      </c>
      <c r="B52" t="s">
        <v>1</v>
      </c>
      <c r="C52">
        <v>20000000000</v>
      </c>
      <c r="D52">
        <v>30000000000</v>
      </c>
      <c r="E52" t="s">
        <v>12</v>
      </c>
      <c r="F52" s="3">
        <f t="shared" ca="1" si="2"/>
        <v>45131</v>
      </c>
      <c r="G52" s="3"/>
      <c r="H52" s="2" t="str">
        <f ca="1">CONCATENATE(TEXT(A52,"0")," - ","CCMA - ",YEAR(F52)&amp;TEXT(MONTH(F52),"00")," - ",SUBSTITUTE(D52,"-","")," - ",B52)</f>
        <v>0 - CCMA - 202307 - 30000000000 - Cliente</v>
      </c>
      <c r="I52" s="4" t="str">
        <f>_xlfn.IFNA(VLOOKUP(C52,[1]Hoja1!$J:$L,3,0),"")</f>
        <v/>
      </c>
      <c r="J52" s="5" t="str">
        <f>IF(EXACT(I52,E52),"ü","x")</f>
        <v>x</v>
      </c>
      <c r="K52" s="4">
        <f>ROW(A52)</f>
        <v>52</v>
      </c>
      <c r="L52" s="4">
        <f>IF(C52=C51,1,0)</f>
        <v>1</v>
      </c>
      <c r="M52" s="4">
        <f>IF(C52=C53,1,0)</f>
        <v>1</v>
      </c>
      <c r="N52" s="4">
        <f t="shared" si="3"/>
        <v>2</v>
      </c>
    </row>
    <row r="53" spans="1:14" x14ac:dyDescent="0.25">
      <c r="A53" s="4" t="str">
        <f t="shared" si="4"/>
        <v>0</v>
      </c>
      <c r="B53" t="s">
        <v>1</v>
      </c>
      <c r="C53">
        <v>20000000000</v>
      </c>
      <c r="D53">
        <v>30000000000</v>
      </c>
      <c r="E53" t="s">
        <v>12</v>
      </c>
      <c r="F53" s="3">
        <f t="shared" ca="1" si="2"/>
        <v>45131</v>
      </c>
      <c r="G53" s="3"/>
      <c r="H53" s="2" t="str">
        <f ca="1">CONCATENATE(TEXT(A53,"0")," - ","CCMA - ",YEAR(F53)&amp;TEXT(MONTH(F53),"00")," - ",SUBSTITUTE(D53,"-","")," - ",B53)</f>
        <v>0 - CCMA - 202307 - 30000000000 - Cliente</v>
      </c>
      <c r="I53" s="4" t="str">
        <f>_xlfn.IFNA(VLOOKUP(C53,[1]Hoja1!$J:$L,3,0),"")</f>
        <v/>
      </c>
      <c r="J53" s="5" t="str">
        <f>IF(EXACT(I53,E53),"ü","x")</f>
        <v>x</v>
      </c>
      <c r="K53" s="4">
        <f>ROW(A53)</f>
        <v>53</v>
      </c>
      <c r="L53" s="4">
        <f>IF(C53=C52,1,0)</f>
        <v>1</v>
      </c>
      <c r="M53" s="4">
        <f>IF(C53=C54,1,0)</f>
        <v>1</v>
      </c>
      <c r="N53" s="4">
        <f t="shared" si="3"/>
        <v>2</v>
      </c>
    </row>
    <row r="54" spans="1:14" x14ac:dyDescent="0.25">
      <c r="A54" s="4" t="str">
        <f t="shared" si="4"/>
        <v>0</v>
      </c>
      <c r="B54" t="s">
        <v>1</v>
      </c>
      <c r="C54">
        <v>20000000000</v>
      </c>
      <c r="D54">
        <v>30000000000</v>
      </c>
      <c r="E54" t="s">
        <v>12</v>
      </c>
      <c r="F54" s="3">
        <f t="shared" ca="1" si="2"/>
        <v>45131</v>
      </c>
      <c r="G54" s="3"/>
      <c r="H54" s="2" t="str">
        <f ca="1">CONCATENATE(TEXT(A54,"0")," - ","CCMA - ",YEAR(F54)&amp;TEXT(MONTH(F54),"00")," - ",SUBSTITUTE(D54,"-","")," - ",B54)</f>
        <v>0 - CCMA - 202307 - 30000000000 - Cliente</v>
      </c>
      <c r="I54" s="4" t="str">
        <f>_xlfn.IFNA(VLOOKUP(C54,[1]Hoja1!$J:$L,3,0),"")</f>
        <v/>
      </c>
      <c r="J54" s="5" t="str">
        <f>IF(EXACT(I54,E54),"ü","x")</f>
        <v>x</v>
      </c>
      <c r="K54" s="4">
        <f>ROW(A54)</f>
        <v>54</v>
      </c>
      <c r="L54" s="4">
        <f>IF(C54=C53,1,0)</f>
        <v>1</v>
      </c>
      <c r="M54" s="4">
        <f>IF(C54=C55,1,0)</f>
        <v>1</v>
      </c>
      <c r="N54" s="4">
        <f t="shared" si="3"/>
        <v>2</v>
      </c>
    </row>
    <row r="55" spans="1:14" x14ac:dyDescent="0.25">
      <c r="A55" s="4" t="str">
        <f t="shared" si="4"/>
        <v>0</v>
      </c>
      <c r="B55" t="s">
        <v>1</v>
      </c>
      <c r="C55">
        <v>20000000000</v>
      </c>
      <c r="D55">
        <v>30000000000</v>
      </c>
      <c r="E55" t="s">
        <v>12</v>
      </c>
      <c r="F55" s="3">
        <f t="shared" ca="1" si="2"/>
        <v>45131</v>
      </c>
      <c r="G55" s="3"/>
      <c r="H55" s="2" t="str">
        <f ca="1">CONCATENATE(TEXT(A55,"0")," - ","CCMA - ",YEAR(F55)&amp;TEXT(MONTH(F55),"00")," - ",SUBSTITUTE(D55,"-","")," - ",B55)</f>
        <v>0 - CCMA - 202307 - 30000000000 - Cliente</v>
      </c>
      <c r="I55" s="4" t="str">
        <f>_xlfn.IFNA(VLOOKUP(C55,[1]Hoja1!$J:$L,3,0),"")</f>
        <v/>
      </c>
      <c r="J55" s="5" t="str">
        <f>IF(EXACT(I55,E55),"ü","x")</f>
        <v>x</v>
      </c>
      <c r="K55" s="4">
        <f>ROW(A55)</f>
        <v>55</v>
      </c>
      <c r="L55" s="4">
        <f>IF(C55=C54,1,0)</f>
        <v>1</v>
      </c>
      <c r="M55" s="4">
        <f>IF(C55=C56,1,0)</f>
        <v>1</v>
      </c>
      <c r="N55" s="4">
        <f t="shared" si="3"/>
        <v>2</v>
      </c>
    </row>
    <row r="56" spans="1:14" x14ac:dyDescent="0.25">
      <c r="A56" s="4" t="str">
        <f t="shared" si="4"/>
        <v>0</v>
      </c>
      <c r="B56" t="s">
        <v>1</v>
      </c>
      <c r="C56">
        <v>20000000000</v>
      </c>
      <c r="D56">
        <v>30000000000</v>
      </c>
      <c r="E56" t="s">
        <v>12</v>
      </c>
      <c r="F56" s="3">
        <f t="shared" ca="1" si="2"/>
        <v>45131</v>
      </c>
      <c r="G56" s="3"/>
      <c r="H56" s="2" t="str">
        <f ca="1">CONCATENATE(TEXT(A56,"0")," - ","CCMA - ",YEAR(F56)&amp;TEXT(MONTH(F56),"00")," - ",SUBSTITUTE(D56,"-","")," - ",B56)</f>
        <v>0 - CCMA - 202307 - 30000000000 - Cliente</v>
      </c>
      <c r="I56" s="4" t="str">
        <f>_xlfn.IFNA(VLOOKUP(C56,[1]Hoja1!$J:$L,3,0),"")</f>
        <v/>
      </c>
      <c r="J56" s="5" t="str">
        <f>IF(EXACT(I56,E56),"ü","x")</f>
        <v>x</v>
      </c>
      <c r="K56" s="4">
        <f>ROW(A56)</f>
        <v>56</v>
      </c>
      <c r="L56" s="4">
        <f>IF(C56=C55,1,0)</f>
        <v>1</v>
      </c>
      <c r="M56" s="4">
        <f>IF(C56=C57,1,0)</f>
        <v>1</v>
      </c>
      <c r="N56" s="4">
        <f t="shared" si="3"/>
        <v>2</v>
      </c>
    </row>
    <row r="57" spans="1:14" x14ac:dyDescent="0.25">
      <c r="A57" s="4" t="str">
        <f t="shared" si="4"/>
        <v>0</v>
      </c>
      <c r="B57" t="s">
        <v>1</v>
      </c>
      <c r="C57">
        <v>20000000000</v>
      </c>
      <c r="D57">
        <v>30000000000</v>
      </c>
      <c r="E57" t="s">
        <v>12</v>
      </c>
      <c r="F57" s="3">
        <f t="shared" ca="1" si="2"/>
        <v>45131</v>
      </c>
      <c r="G57" s="3"/>
      <c r="H57" s="2" t="str">
        <f ca="1">CONCATENATE(TEXT(A57,"0")," - ","CCMA - ",YEAR(F57)&amp;TEXT(MONTH(F57),"00")," - ",SUBSTITUTE(D57,"-","")," - ",B57)</f>
        <v>0 - CCMA - 202307 - 30000000000 - Cliente</v>
      </c>
      <c r="I57" s="4" t="str">
        <f>_xlfn.IFNA(VLOOKUP(C57,[1]Hoja1!$J:$L,3,0),"")</f>
        <v/>
      </c>
      <c r="J57" s="5" t="str">
        <f>IF(EXACT(I57,E57),"ü","x")</f>
        <v>x</v>
      </c>
      <c r="K57" s="4">
        <f>ROW(A57)</f>
        <v>57</v>
      </c>
      <c r="L57" s="4">
        <f>IF(C57=C56,1,0)</f>
        <v>1</v>
      </c>
      <c r="M57" s="4">
        <f>IF(C57=C58,1,0)</f>
        <v>1</v>
      </c>
      <c r="N57" s="4">
        <f t="shared" si="3"/>
        <v>2</v>
      </c>
    </row>
    <row r="58" spans="1:14" x14ac:dyDescent="0.25">
      <c r="A58" s="4" t="str">
        <f t="shared" si="4"/>
        <v>0</v>
      </c>
      <c r="B58" t="s">
        <v>1</v>
      </c>
      <c r="C58">
        <v>20000000000</v>
      </c>
      <c r="D58">
        <v>30000000000</v>
      </c>
      <c r="E58" t="s">
        <v>12</v>
      </c>
      <c r="F58" s="3">
        <f t="shared" ca="1" si="2"/>
        <v>45131</v>
      </c>
      <c r="G58" s="3"/>
      <c r="H58" s="2" t="str">
        <f ca="1">CONCATENATE(TEXT(A58,"0")," - ","CCMA - ",YEAR(F58)&amp;TEXT(MONTH(F58),"00")," - ",SUBSTITUTE(D58,"-","")," - ",B58)</f>
        <v>0 - CCMA - 202307 - 30000000000 - Cliente</v>
      </c>
      <c r="I58" s="4" t="str">
        <f>_xlfn.IFNA(VLOOKUP(C58,[1]Hoja1!$J:$L,3,0),"")</f>
        <v/>
      </c>
      <c r="J58" s="5" t="str">
        <f>IF(EXACT(I58,E58),"ü","x")</f>
        <v>x</v>
      </c>
      <c r="K58" s="4">
        <f>ROW(A58)</f>
        <v>58</v>
      </c>
      <c r="L58" s="4">
        <f>IF(C58=C57,1,0)</f>
        <v>1</v>
      </c>
      <c r="M58" s="4">
        <f>IF(C58=C59,1,0)</f>
        <v>1</v>
      </c>
      <c r="N58" s="4">
        <f t="shared" si="3"/>
        <v>2</v>
      </c>
    </row>
    <row r="59" spans="1:14" x14ac:dyDescent="0.25">
      <c r="A59" s="4" t="str">
        <f t="shared" si="4"/>
        <v>0</v>
      </c>
      <c r="B59" t="s">
        <v>1</v>
      </c>
      <c r="C59">
        <v>20000000000</v>
      </c>
      <c r="D59">
        <v>30000000000</v>
      </c>
      <c r="E59" t="s">
        <v>12</v>
      </c>
      <c r="F59" s="3">
        <f t="shared" ca="1" si="2"/>
        <v>45131</v>
      </c>
      <c r="G59" s="3"/>
      <c r="H59" s="2" t="str">
        <f ca="1">CONCATENATE(TEXT(A59,"0")," - ","CCMA - ",YEAR(F59)&amp;TEXT(MONTH(F59),"00")," - ",SUBSTITUTE(D59,"-","")," - ",B59)</f>
        <v>0 - CCMA - 202307 - 30000000000 - Cliente</v>
      </c>
      <c r="I59" s="4" t="str">
        <f>_xlfn.IFNA(VLOOKUP(C59,[1]Hoja1!$J:$L,3,0),"")</f>
        <v/>
      </c>
      <c r="J59" s="5" t="str">
        <f>IF(EXACT(I59,E59),"ü","x")</f>
        <v>x</v>
      </c>
      <c r="K59" s="4">
        <f>ROW(A59)</f>
        <v>59</v>
      </c>
      <c r="L59" s="4">
        <f>IF(C59=C58,1,0)</f>
        <v>1</v>
      </c>
      <c r="M59" s="4">
        <f>IF(C59=C60,1,0)</f>
        <v>1</v>
      </c>
      <c r="N59" s="4">
        <f t="shared" si="3"/>
        <v>2</v>
      </c>
    </row>
    <row r="60" spans="1:14" x14ac:dyDescent="0.25">
      <c r="A60" s="4" t="str">
        <f t="shared" si="4"/>
        <v>0</v>
      </c>
      <c r="B60" t="s">
        <v>1</v>
      </c>
      <c r="C60">
        <v>20000000000</v>
      </c>
      <c r="D60">
        <v>30000000000</v>
      </c>
      <c r="E60" t="s">
        <v>12</v>
      </c>
      <c r="F60" s="3">
        <f t="shared" ca="1" si="2"/>
        <v>45131</v>
      </c>
      <c r="G60" s="3"/>
      <c r="H60" s="2" t="str">
        <f ca="1">CONCATENATE(TEXT(A60,"0")," - ","CCMA - ",YEAR(F60)&amp;TEXT(MONTH(F60),"00")," - ",SUBSTITUTE(D60,"-","")," - ",B60)</f>
        <v>0 - CCMA - 202307 - 30000000000 - Cliente</v>
      </c>
      <c r="I60" s="4" t="str">
        <f>_xlfn.IFNA(VLOOKUP(C60,[1]Hoja1!$J:$L,3,0),"")</f>
        <v/>
      </c>
      <c r="J60" s="5" t="str">
        <f>IF(EXACT(I60,E60),"ü","x")</f>
        <v>x</v>
      </c>
      <c r="K60" s="4">
        <f>ROW(A60)</f>
        <v>60</v>
      </c>
      <c r="L60" s="4">
        <f>IF(C60=C59,1,0)</f>
        <v>1</v>
      </c>
      <c r="M60" s="4">
        <f>IF(C60=C61,1,0)</f>
        <v>1</v>
      </c>
      <c r="N60" s="4">
        <f t="shared" si="3"/>
        <v>2</v>
      </c>
    </row>
    <row r="61" spans="1:14" x14ac:dyDescent="0.25">
      <c r="A61" s="4" t="str">
        <f t="shared" si="4"/>
        <v>0</v>
      </c>
      <c r="B61" t="s">
        <v>1</v>
      </c>
      <c r="C61">
        <v>20000000000</v>
      </c>
      <c r="D61">
        <v>30000000000</v>
      </c>
      <c r="E61" t="s">
        <v>12</v>
      </c>
      <c r="F61" s="3">
        <f t="shared" ca="1" si="2"/>
        <v>45131</v>
      </c>
      <c r="G61" s="3"/>
      <c r="H61" s="2" t="str">
        <f ca="1">CONCATENATE(TEXT(A61,"0")," - ","CCMA - ",YEAR(F61)&amp;TEXT(MONTH(F61),"00")," - ",SUBSTITUTE(D61,"-","")," - ",B61)</f>
        <v>0 - CCMA - 202307 - 30000000000 - Cliente</v>
      </c>
      <c r="I61" s="4" t="str">
        <f>_xlfn.IFNA(VLOOKUP(C61,[1]Hoja1!$J:$L,3,0),"")</f>
        <v/>
      </c>
      <c r="J61" s="5" t="str">
        <f>IF(EXACT(I61,E61),"ü","x")</f>
        <v>x</v>
      </c>
      <c r="K61" s="4">
        <f>ROW(A61)</f>
        <v>61</v>
      </c>
      <c r="L61" s="4">
        <f>IF(C61=C60,1,0)</f>
        <v>1</v>
      </c>
      <c r="M61" s="4">
        <f>IF(C61=C62,1,0)</f>
        <v>1</v>
      </c>
      <c r="N61" s="4">
        <f t="shared" si="3"/>
        <v>2</v>
      </c>
    </row>
    <row r="62" spans="1:14" x14ac:dyDescent="0.25">
      <c r="A62" s="4" t="str">
        <f t="shared" si="4"/>
        <v>0</v>
      </c>
      <c r="B62" t="s">
        <v>1</v>
      </c>
      <c r="C62">
        <v>20000000000</v>
      </c>
      <c r="D62">
        <v>30000000000</v>
      </c>
      <c r="E62" t="s">
        <v>12</v>
      </c>
      <c r="F62" s="3">
        <f t="shared" ca="1" si="2"/>
        <v>45131</v>
      </c>
      <c r="G62" s="3"/>
      <c r="H62" s="2" t="str">
        <f ca="1">CONCATENATE(TEXT(A62,"0")," - ","CCMA - ",YEAR(F62)&amp;TEXT(MONTH(F62),"00")," - ",SUBSTITUTE(D62,"-","")," - ",B62)</f>
        <v>0 - CCMA - 202307 - 30000000000 - Cliente</v>
      </c>
      <c r="I62" s="4" t="str">
        <f>_xlfn.IFNA(VLOOKUP(C62,[1]Hoja1!$J:$L,3,0),"")</f>
        <v/>
      </c>
      <c r="J62" s="5" t="str">
        <f>IF(EXACT(I62,E62),"ü","x")</f>
        <v>x</v>
      </c>
      <c r="K62" s="4">
        <f>ROW(A62)</f>
        <v>62</v>
      </c>
      <c r="L62" s="4">
        <f>IF(C62=C61,1,0)</f>
        <v>1</v>
      </c>
      <c r="M62" s="4">
        <f>IF(C62=C63,1,0)</f>
        <v>1</v>
      </c>
      <c r="N62" s="4">
        <f t="shared" si="3"/>
        <v>2</v>
      </c>
    </row>
    <row r="63" spans="1:14" x14ac:dyDescent="0.25">
      <c r="A63" s="4" t="str">
        <f t="shared" si="4"/>
        <v>0</v>
      </c>
      <c r="B63" t="s">
        <v>1</v>
      </c>
      <c r="C63">
        <v>20000000000</v>
      </c>
      <c r="D63">
        <v>30000000000</v>
      </c>
      <c r="E63" t="s">
        <v>12</v>
      </c>
      <c r="F63" s="3">
        <f t="shared" ca="1" si="2"/>
        <v>45131</v>
      </c>
      <c r="G63" s="3"/>
      <c r="H63" s="2" t="str">
        <f ca="1">CONCATENATE(TEXT(A63,"0")," - ","CCMA - ",YEAR(F63)&amp;TEXT(MONTH(F63),"00")," - ",SUBSTITUTE(D63,"-","")," - ",B63)</f>
        <v>0 - CCMA - 202307 - 30000000000 - Cliente</v>
      </c>
      <c r="I63" s="4" t="str">
        <f>_xlfn.IFNA(VLOOKUP(C63,[1]Hoja1!$J:$L,3,0),"")</f>
        <v/>
      </c>
      <c r="J63" s="5" t="str">
        <f>IF(EXACT(I63,E63),"ü","x")</f>
        <v>x</v>
      </c>
      <c r="K63" s="4">
        <f>ROW(A63)</f>
        <v>63</v>
      </c>
      <c r="L63" s="4">
        <f>IF(C63=C62,1,0)</f>
        <v>1</v>
      </c>
      <c r="M63" s="4">
        <f>IF(C63=C64,1,0)</f>
        <v>1</v>
      </c>
      <c r="N63" s="4">
        <f t="shared" si="3"/>
        <v>2</v>
      </c>
    </row>
    <row r="64" spans="1:14" x14ac:dyDescent="0.25">
      <c r="A64" s="4" t="str">
        <f t="shared" si="4"/>
        <v>0</v>
      </c>
      <c r="B64" t="s">
        <v>1</v>
      </c>
      <c r="C64">
        <v>20000000000</v>
      </c>
      <c r="D64">
        <v>30000000000</v>
      </c>
      <c r="E64" t="s">
        <v>12</v>
      </c>
      <c r="F64" s="3">
        <f t="shared" ca="1" si="2"/>
        <v>45131</v>
      </c>
      <c r="G64" s="3"/>
      <c r="H64" s="2" t="str">
        <f ca="1">CONCATENATE(TEXT(A64,"0")," - ","CCMA - ",YEAR(F64)&amp;TEXT(MONTH(F64),"00")," - ",SUBSTITUTE(D64,"-","")," - ",B64)</f>
        <v>0 - CCMA - 202307 - 30000000000 - Cliente</v>
      </c>
      <c r="I64" s="4" t="str">
        <f>_xlfn.IFNA(VLOOKUP(C64,[1]Hoja1!$J:$L,3,0),"")</f>
        <v/>
      </c>
      <c r="J64" s="5" t="str">
        <f>IF(EXACT(I64,E64),"ü","x")</f>
        <v>x</v>
      </c>
      <c r="K64" s="4">
        <f>ROW(A64)</f>
        <v>64</v>
      </c>
      <c r="L64" s="4">
        <f>IF(C64=C63,1,0)</f>
        <v>1</v>
      </c>
      <c r="M64" s="4">
        <f>IF(C64=C65,1,0)</f>
        <v>1</v>
      </c>
      <c r="N64" s="4">
        <f t="shared" si="3"/>
        <v>2</v>
      </c>
    </row>
    <row r="65" spans="1:14" x14ac:dyDescent="0.25">
      <c r="A65" s="4" t="str">
        <f t="shared" si="4"/>
        <v>0</v>
      </c>
      <c r="B65" t="s">
        <v>1</v>
      </c>
      <c r="C65">
        <v>20000000000</v>
      </c>
      <c r="D65">
        <v>30000000000</v>
      </c>
      <c r="E65" t="s">
        <v>12</v>
      </c>
      <c r="F65" s="3">
        <f t="shared" ca="1" si="2"/>
        <v>45131</v>
      </c>
      <c r="G65" s="3"/>
      <c r="H65" s="2" t="str">
        <f ca="1">CONCATENATE(TEXT(A65,"0")," - ","CCMA - ",YEAR(F65)&amp;TEXT(MONTH(F65),"00")," - ",SUBSTITUTE(D65,"-","")," - ",B65)</f>
        <v>0 - CCMA - 202307 - 30000000000 - Cliente</v>
      </c>
      <c r="I65" s="4" t="str">
        <f>_xlfn.IFNA(VLOOKUP(C65,[1]Hoja1!$J:$L,3,0),"")</f>
        <v/>
      </c>
      <c r="J65" s="5" t="str">
        <f>IF(EXACT(I65,E65),"ü","x")</f>
        <v>x</v>
      </c>
      <c r="K65" s="4">
        <f>ROW(A65)</f>
        <v>65</v>
      </c>
      <c r="L65" s="4">
        <f>IF(C65=C64,1,0)</f>
        <v>1</v>
      </c>
      <c r="M65" s="4">
        <f>IF(C65=C66,1,0)</f>
        <v>1</v>
      </c>
      <c r="N65" s="4">
        <f t="shared" si="3"/>
        <v>2</v>
      </c>
    </row>
    <row r="66" spans="1:14" x14ac:dyDescent="0.25">
      <c r="A66" s="4" t="str">
        <f t="shared" si="4"/>
        <v>0</v>
      </c>
      <c r="B66" t="s">
        <v>1</v>
      </c>
      <c r="C66">
        <v>20000000000</v>
      </c>
      <c r="D66">
        <v>30000000000</v>
      </c>
      <c r="E66" t="s">
        <v>12</v>
      </c>
      <c r="F66" s="3">
        <f t="shared" ca="1" si="2"/>
        <v>45131</v>
      </c>
      <c r="G66" s="3"/>
      <c r="H66" s="2" t="str">
        <f ca="1">CONCATENATE(TEXT(A66,"0")," - ","CCMA - ",YEAR(F66)&amp;TEXT(MONTH(F66),"00")," - ",SUBSTITUTE(D66,"-","")," - ",B66)</f>
        <v>0 - CCMA - 202307 - 30000000000 - Cliente</v>
      </c>
      <c r="I66" s="4" t="str">
        <f>_xlfn.IFNA(VLOOKUP(C66,[1]Hoja1!$J:$L,3,0),"")</f>
        <v/>
      </c>
      <c r="J66" s="5" t="str">
        <f>IF(EXACT(I66,E66),"ü","x")</f>
        <v>x</v>
      </c>
      <c r="K66" s="4">
        <f>ROW(A66)</f>
        <v>66</v>
      </c>
      <c r="L66" s="4">
        <f>IF(C66=C65,1,0)</f>
        <v>1</v>
      </c>
      <c r="M66" s="4">
        <f>IF(C66=C67,1,0)</f>
        <v>1</v>
      </c>
      <c r="N66" s="4">
        <f t="shared" si="3"/>
        <v>2</v>
      </c>
    </row>
    <row r="67" spans="1:14" x14ac:dyDescent="0.25">
      <c r="A67" s="4" t="str">
        <f t="shared" si="4"/>
        <v>0</v>
      </c>
      <c r="B67" t="s">
        <v>1</v>
      </c>
      <c r="C67">
        <v>20000000000</v>
      </c>
      <c r="D67">
        <v>30000000000</v>
      </c>
      <c r="E67" t="s">
        <v>12</v>
      </c>
      <c r="F67" s="3">
        <f t="shared" ref="F67:F69" ca="1" si="5">TODAY()</f>
        <v>45131</v>
      </c>
      <c r="G67" s="3"/>
      <c r="H67" s="2" t="str">
        <f ca="1">CONCATENATE(TEXT(A67,"0")," - ","CCMA - ",YEAR(F67)&amp;TEXT(MONTH(F67),"00")," - ",SUBSTITUTE(D67,"-","")," - ",B67)</f>
        <v>0 - CCMA - 202307 - 30000000000 - Cliente</v>
      </c>
      <c r="I67" s="4" t="str">
        <f>_xlfn.IFNA(VLOOKUP(C67,[1]Hoja1!$J:$L,3,0),"")</f>
        <v/>
      </c>
      <c r="J67" s="5" t="str">
        <f>IF(EXACT(I67,E67),"ü","x")</f>
        <v>x</v>
      </c>
      <c r="K67" s="4">
        <f>ROW(A67)</f>
        <v>67</v>
      </c>
      <c r="L67" s="4">
        <f>IF(C67=C66,1,0)</f>
        <v>1</v>
      </c>
      <c r="M67" s="4">
        <f>IF(C67=C68,1,0)</f>
        <v>1</v>
      </c>
      <c r="N67" s="4">
        <f t="shared" ref="N67:N69" si="6">SUM(L67:M67)</f>
        <v>2</v>
      </c>
    </row>
    <row r="68" spans="1:14" x14ac:dyDescent="0.25">
      <c r="A68" s="4" t="str">
        <f t="shared" si="4"/>
        <v>0</v>
      </c>
      <c r="B68" t="s">
        <v>1</v>
      </c>
      <c r="C68">
        <v>20000000000</v>
      </c>
      <c r="D68">
        <v>30000000000</v>
      </c>
      <c r="E68" t="s">
        <v>12</v>
      </c>
      <c r="F68" s="3">
        <f t="shared" ca="1" si="5"/>
        <v>45131</v>
      </c>
      <c r="G68" s="3"/>
      <c r="H68" s="2" t="str">
        <f ca="1">CONCATENATE(TEXT(A68,"0")," - ","CCMA - ",YEAR(F68)&amp;TEXT(MONTH(F68),"00")," - ",SUBSTITUTE(D68,"-","")," - ",B68)</f>
        <v>0 - CCMA - 202307 - 30000000000 - Cliente</v>
      </c>
      <c r="I68" s="4" t="str">
        <f>_xlfn.IFNA(VLOOKUP(C68,[1]Hoja1!$J:$L,3,0),"")</f>
        <v/>
      </c>
      <c r="J68" s="5" t="str">
        <f>IF(EXACT(I68,E68),"ü","x")</f>
        <v>x</v>
      </c>
      <c r="K68" s="4">
        <f>ROW(A68)</f>
        <v>68</v>
      </c>
      <c r="L68" s="4">
        <f>IF(C68=C67,1,0)</f>
        <v>1</v>
      </c>
      <c r="M68" s="4">
        <f>IF(C68=C69,1,0)</f>
        <v>1</v>
      </c>
      <c r="N68" s="4">
        <f t="shared" si="6"/>
        <v>2</v>
      </c>
    </row>
    <row r="69" spans="1:14" x14ac:dyDescent="0.25">
      <c r="A69" s="4" t="str">
        <f t="shared" si="4"/>
        <v>0</v>
      </c>
      <c r="B69" t="s">
        <v>1</v>
      </c>
      <c r="C69">
        <v>20000000000</v>
      </c>
      <c r="D69">
        <v>30000000000</v>
      </c>
      <c r="E69" t="s">
        <v>12</v>
      </c>
      <c r="F69" s="3">
        <f t="shared" ca="1" si="5"/>
        <v>45131</v>
      </c>
      <c r="G69" s="3"/>
      <c r="H69" s="2" t="str">
        <f ca="1">CONCATENATE(TEXT(A69,"0")," - ","CCMA - ",YEAR(F69)&amp;TEXT(MONTH(F69),"00")," - ",SUBSTITUTE(D69,"-","")," - ",B69)</f>
        <v>0 - CCMA - 202307 - 30000000000 - Cliente</v>
      </c>
      <c r="I69" s="4" t="str">
        <f>_xlfn.IFNA(VLOOKUP(C69,[1]Hoja1!$J:$L,3,0),"")</f>
        <v/>
      </c>
      <c r="J69" s="5" t="str">
        <f>IF(EXACT(I69,E69),"ü","x")</f>
        <v>x</v>
      </c>
      <c r="K69" s="4">
        <f>ROW(A69)</f>
        <v>69</v>
      </c>
      <c r="L69" s="4">
        <f>IF(C69=C68,1,0)</f>
        <v>1</v>
      </c>
      <c r="M69" s="4">
        <f>IF(C69=C70,1,0)</f>
        <v>0</v>
      </c>
      <c r="N69" s="4">
        <f t="shared" si="6"/>
        <v>1</v>
      </c>
    </row>
  </sheetData>
  <autoFilter ref="A1:N69" xr:uid="{00000000-0001-0000-0000-000000000000}"/>
  <sortState xmlns:xlrd2="http://schemas.microsoft.com/office/spreadsheetml/2017/richdata2" ref="A2:K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2023-07-25T02:05:55Z</dcterms:modified>
</cp:coreProperties>
</file>