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filterPrivacy="1" defaultThemeVersion="124226"/>
  <xr:revisionPtr revIDLastSave="0" documentId="13_ncr:1_{98835BD9-6AED-4E9B-B972-3B439A60FF8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lientes" sheetId="1" r:id="rId1"/>
  </sheets>
  <definedNames>
    <definedName name="_xlnm._FilterDatabase" localSheetId="0" hidden="1">Clientes!$A$1:$S$75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75" i="1" l="1"/>
  <c r="J75" i="1" s="1"/>
  <c r="H74" i="1"/>
  <c r="J74" i="1" s="1"/>
  <c r="H73" i="1"/>
  <c r="J73" i="1" s="1"/>
  <c r="H72" i="1"/>
  <c r="J72" i="1" s="1"/>
  <c r="H71" i="1"/>
  <c r="J71" i="1" s="1"/>
  <c r="H70" i="1"/>
  <c r="J70" i="1" s="1"/>
  <c r="H69" i="1"/>
  <c r="J69" i="1" s="1"/>
  <c r="H68" i="1"/>
  <c r="J68" i="1" s="1"/>
  <c r="H67" i="1"/>
  <c r="J67" i="1" s="1"/>
  <c r="H66" i="1"/>
  <c r="J66" i="1" s="1"/>
  <c r="H65" i="1"/>
  <c r="J65" i="1" s="1"/>
  <c r="H64" i="1"/>
  <c r="J64" i="1" s="1"/>
  <c r="H63" i="1"/>
  <c r="J63" i="1" s="1"/>
  <c r="H62" i="1"/>
  <c r="J62" i="1" s="1"/>
  <c r="H61" i="1"/>
  <c r="J61" i="1" s="1"/>
  <c r="H60" i="1"/>
  <c r="J60" i="1" s="1"/>
  <c r="H59" i="1"/>
  <c r="J59" i="1" s="1"/>
  <c r="H58" i="1"/>
  <c r="J58" i="1" s="1"/>
  <c r="H57" i="1"/>
  <c r="J57" i="1" s="1"/>
  <c r="H56" i="1"/>
  <c r="J56" i="1" s="1"/>
  <c r="H55" i="1"/>
  <c r="J55" i="1" s="1"/>
  <c r="H54" i="1"/>
  <c r="J54" i="1" s="1"/>
  <c r="H53" i="1"/>
  <c r="J53" i="1" s="1"/>
  <c r="H52" i="1"/>
  <c r="J52" i="1" s="1"/>
  <c r="H51" i="1"/>
  <c r="J51" i="1" s="1"/>
  <c r="H50" i="1"/>
  <c r="J50" i="1" s="1"/>
  <c r="H49" i="1"/>
  <c r="J49" i="1" s="1"/>
  <c r="H48" i="1"/>
  <c r="J48" i="1" s="1"/>
  <c r="H47" i="1"/>
  <c r="J47" i="1" s="1"/>
  <c r="H46" i="1"/>
  <c r="J46" i="1" s="1"/>
  <c r="H45" i="1"/>
  <c r="J45" i="1" s="1"/>
  <c r="H44" i="1"/>
  <c r="J44" i="1" s="1"/>
  <c r="H43" i="1"/>
  <c r="J43" i="1" s="1"/>
  <c r="H42" i="1"/>
  <c r="J42" i="1" s="1"/>
  <c r="H41" i="1"/>
  <c r="J41" i="1" s="1"/>
  <c r="H40" i="1"/>
  <c r="J40" i="1" s="1"/>
  <c r="H39" i="1"/>
  <c r="J39" i="1" s="1"/>
  <c r="H38" i="1"/>
  <c r="J38" i="1" s="1"/>
  <c r="H37" i="1"/>
  <c r="J37" i="1" s="1"/>
  <c r="H36" i="1"/>
  <c r="J36" i="1" s="1"/>
  <c r="H35" i="1"/>
  <c r="J35" i="1" s="1"/>
  <c r="H34" i="1"/>
  <c r="J34" i="1" s="1"/>
  <c r="H33" i="1"/>
  <c r="J33" i="1" s="1"/>
  <c r="H32" i="1"/>
  <c r="J32" i="1" s="1"/>
  <c r="H31" i="1"/>
  <c r="J31" i="1" s="1"/>
  <c r="H30" i="1"/>
  <c r="J30" i="1" s="1"/>
  <c r="H29" i="1"/>
  <c r="J29" i="1" s="1"/>
  <c r="H28" i="1"/>
  <c r="J28" i="1" s="1"/>
  <c r="H27" i="1"/>
  <c r="J27" i="1" s="1"/>
  <c r="H26" i="1"/>
  <c r="J26" i="1" s="1"/>
  <c r="H25" i="1"/>
  <c r="J25" i="1" s="1"/>
  <c r="H24" i="1"/>
  <c r="J24" i="1" s="1"/>
  <c r="H23" i="1"/>
  <c r="J23" i="1" s="1"/>
  <c r="H22" i="1"/>
  <c r="J22" i="1" s="1"/>
  <c r="H21" i="1"/>
  <c r="J21" i="1" s="1"/>
  <c r="H20" i="1"/>
  <c r="J20" i="1" s="1"/>
  <c r="H19" i="1"/>
  <c r="J19" i="1" s="1"/>
  <c r="H18" i="1"/>
  <c r="J18" i="1" s="1"/>
  <c r="H17" i="1"/>
  <c r="J17" i="1" s="1"/>
  <c r="H16" i="1"/>
  <c r="J16" i="1" s="1"/>
  <c r="H15" i="1"/>
  <c r="J15" i="1" s="1"/>
  <c r="H14" i="1"/>
  <c r="J14" i="1" s="1"/>
  <c r="H13" i="1"/>
  <c r="J13" i="1" s="1"/>
  <c r="H12" i="1"/>
  <c r="J12" i="1" s="1"/>
  <c r="H11" i="1"/>
  <c r="J11" i="1" s="1"/>
  <c r="H10" i="1"/>
  <c r="J10" i="1" s="1"/>
  <c r="H9" i="1"/>
  <c r="J9" i="1" s="1"/>
  <c r="H8" i="1"/>
  <c r="J8" i="1" s="1"/>
  <c r="H7" i="1"/>
  <c r="J7" i="1" s="1"/>
  <c r="H6" i="1"/>
  <c r="J6" i="1" s="1"/>
  <c r="H5" i="1"/>
  <c r="J5" i="1" s="1"/>
  <c r="H4" i="1"/>
  <c r="J4" i="1" s="1"/>
  <c r="H3" i="1"/>
  <c r="J3" i="1" s="1"/>
  <c r="H2" i="1"/>
  <c r="J2" i="1" s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A75" i="1" l="1"/>
  <c r="A74" i="1"/>
  <c r="A73" i="1"/>
  <c r="A72" i="1"/>
  <c r="A71" i="1"/>
  <c r="A70" i="1"/>
  <c r="A68" i="1"/>
  <c r="A67" i="1"/>
  <c r="A66" i="1"/>
  <c r="A65" i="1"/>
  <c r="A64" i="1"/>
  <c r="A63" i="1"/>
  <c r="A62" i="1"/>
  <c r="A61" i="1"/>
  <c r="A58" i="1"/>
  <c r="A57" i="1"/>
  <c r="A56" i="1"/>
  <c r="A55" i="1"/>
  <c r="A54" i="1"/>
  <c r="A53" i="1"/>
  <c r="A52" i="1"/>
  <c r="A51" i="1"/>
  <c r="A49" i="1"/>
  <c r="A46" i="1"/>
  <c r="A45" i="1"/>
  <c r="A44" i="1"/>
  <c r="A43" i="1"/>
  <c r="A42" i="1"/>
  <c r="A41" i="1"/>
  <c r="A40" i="1"/>
  <c r="A39" i="1"/>
  <c r="A38" i="1"/>
  <c r="A35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7" i="1"/>
  <c r="A16" i="1"/>
  <c r="A15" i="1"/>
  <c r="A14" i="1"/>
  <c r="A13" i="1"/>
  <c r="A12" i="1"/>
  <c r="A9" i="1"/>
  <c r="A8" i="1"/>
  <c r="A7" i="1"/>
  <c r="A6" i="1"/>
  <c r="A5" i="1"/>
  <c r="A4" i="1"/>
  <c r="S26" i="1"/>
  <c r="L26" i="1"/>
  <c r="O26" i="1" l="1"/>
  <c r="N26" i="1"/>
  <c r="S53" i="1"/>
  <c r="L53" i="1"/>
  <c r="O53" i="1" s="1"/>
  <c r="S42" i="1"/>
  <c r="L42" i="1"/>
  <c r="O42" i="1" s="1"/>
  <c r="S28" i="1"/>
  <c r="L28" i="1"/>
  <c r="N28" i="1" s="1"/>
  <c r="S21" i="1"/>
  <c r="L21" i="1"/>
  <c r="O21" i="1" s="1"/>
  <c r="N42" i="1" l="1"/>
  <c r="O28" i="1"/>
  <c r="N53" i="1"/>
  <c r="N21" i="1"/>
  <c r="L70" i="1"/>
  <c r="L71" i="1"/>
  <c r="L66" i="1"/>
  <c r="L68" i="1"/>
  <c r="L63" i="1"/>
  <c r="L62" i="1"/>
  <c r="L61" i="1"/>
  <c r="L54" i="1"/>
  <c r="L52" i="1"/>
  <c r="L49" i="1"/>
  <c r="L51" i="1"/>
  <c r="L41" i="1"/>
  <c r="L43" i="1"/>
  <c r="L35" i="1"/>
  <c r="L38" i="1"/>
  <c r="L31" i="1"/>
  <c r="L29" i="1"/>
  <c r="L27" i="1"/>
  <c r="L22" i="1"/>
  <c r="L19" i="1"/>
  <c r="L15" i="1"/>
  <c r="L16" i="1"/>
  <c r="L12" i="1"/>
  <c r="L6" i="1"/>
  <c r="L5" i="1"/>
  <c r="L4" i="1"/>
  <c r="S70" i="1"/>
  <c r="S71" i="1"/>
  <c r="S66" i="1"/>
  <c r="S68" i="1"/>
  <c r="S63" i="1"/>
  <c r="S62" i="1"/>
  <c r="S61" i="1"/>
  <c r="S54" i="1"/>
  <c r="S52" i="1"/>
  <c r="S49" i="1"/>
  <c r="S51" i="1"/>
  <c r="S41" i="1"/>
  <c r="S43" i="1"/>
  <c r="S35" i="1"/>
  <c r="S38" i="1"/>
  <c r="S31" i="1"/>
  <c r="S29" i="1"/>
  <c r="S27" i="1"/>
  <c r="S22" i="1"/>
  <c r="S19" i="1"/>
  <c r="S15" i="1"/>
  <c r="S16" i="1"/>
  <c r="S12" i="1"/>
  <c r="S6" i="1"/>
  <c r="S5" i="1"/>
  <c r="S4" i="1"/>
  <c r="S44" i="1"/>
  <c r="S40" i="1"/>
  <c r="S23" i="1"/>
  <c r="S24" i="1"/>
  <c r="L44" i="1"/>
  <c r="L40" i="1"/>
  <c r="L23" i="1"/>
  <c r="L24" i="1"/>
  <c r="O54" i="1" l="1"/>
  <c r="N54" i="1"/>
  <c r="N22" i="1"/>
  <c r="O22" i="1"/>
  <c r="O61" i="1"/>
  <c r="N61" i="1"/>
  <c r="O24" i="1"/>
  <c r="N24" i="1"/>
  <c r="N27" i="1"/>
  <c r="O27" i="1"/>
  <c r="O62" i="1"/>
  <c r="N62" i="1"/>
  <c r="O44" i="1"/>
  <c r="N44" i="1"/>
  <c r="O29" i="1"/>
  <c r="N29" i="1"/>
  <c r="O63" i="1"/>
  <c r="N63" i="1"/>
  <c r="O23" i="1"/>
  <c r="N23" i="1"/>
  <c r="O31" i="1"/>
  <c r="N31" i="1"/>
  <c r="O68" i="1"/>
  <c r="N68" i="1"/>
  <c r="O19" i="1"/>
  <c r="N19" i="1"/>
  <c r="O38" i="1"/>
  <c r="N38" i="1"/>
  <c r="O66" i="1"/>
  <c r="N66" i="1"/>
  <c r="O4" i="1"/>
  <c r="N4" i="1"/>
  <c r="O35" i="1"/>
  <c r="N35" i="1"/>
  <c r="O71" i="1"/>
  <c r="N71" i="1"/>
  <c r="O5" i="1"/>
  <c r="N5" i="1"/>
  <c r="N43" i="1"/>
  <c r="O43" i="1"/>
  <c r="N70" i="1"/>
  <c r="O70" i="1"/>
  <c r="O6" i="1"/>
  <c r="N6" i="1"/>
  <c r="O41" i="1"/>
  <c r="N41" i="1"/>
  <c r="O12" i="1"/>
  <c r="N12" i="1"/>
  <c r="O51" i="1"/>
  <c r="N51" i="1"/>
  <c r="N40" i="1"/>
  <c r="O40" i="1"/>
  <c r="N16" i="1"/>
  <c r="O16" i="1"/>
  <c r="O49" i="1"/>
  <c r="N49" i="1"/>
  <c r="O15" i="1"/>
  <c r="N15" i="1"/>
  <c r="N52" i="1"/>
  <c r="O52" i="1"/>
  <c r="S69" i="1"/>
  <c r="L69" i="1"/>
  <c r="D69" i="1"/>
  <c r="A69" i="1" s="1"/>
  <c r="S74" i="1"/>
  <c r="L74" i="1"/>
  <c r="S75" i="1"/>
  <c r="L75" i="1"/>
  <c r="S73" i="1"/>
  <c r="L73" i="1"/>
  <c r="S72" i="1"/>
  <c r="L72" i="1"/>
  <c r="S67" i="1"/>
  <c r="L67" i="1"/>
  <c r="S60" i="1"/>
  <c r="L60" i="1"/>
  <c r="D60" i="1"/>
  <c r="A60" i="1" s="1"/>
  <c r="S64" i="1"/>
  <c r="L64" i="1"/>
  <c r="S65" i="1"/>
  <c r="L65" i="1"/>
  <c r="S59" i="1"/>
  <c r="L59" i="1"/>
  <c r="D59" i="1"/>
  <c r="A59" i="1" s="1"/>
  <c r="S50" i="1"/>
  <c r="L50" i="1"/>
  <c r="D50" i="1"/>
  <c r="A50" i="1" s="1"/>
  <c r="S48" i="1"/>
  <c r="L48" i="1"/>
  <c r="D48" i="1"/>
  <c r="A48" i="1" s="1"/>
  <c r="S47" i="1"/>
  <c r="L47" i="1"/>
  <c r="D47" i="1"/>
  <c r="A47" i="1" s="1"/>
  <c r="S58" i="1"/>
  <c r="L58" i="1"/>
  <c r="S56" i="1"/>
  <c r="L56" i="1"/>
  <c r="S55" i="1"/>
  <c r="L55" i="1"/>
  <c r="S57" i="1"/>
  <c r="L57" i="1"/>
  <c r="S46" i="1"/>
  <c r="L46" i="1"/>
  <c r="S39" i="1"/>
  <c r="L39" i="1"/>
  <c r="S45" i="1"/>
  <c r="L45" i="1"/>
  <c r="S34" i="1"/>
  <c r="L34" i="1"/>
  <c r="D34" i="1"/>
  <c r="A34" i="1" s="1"/>
  <c r="S37" i="1"/>
  <c r="L37" i="1"/>
  <c r="D37" i="1"/>
  <c r="A37" i="1" s="1"/>
  <c r="S36" i="1"/>
  <c r="L36" i="1"/>
  <c r="D36" i="1"/>
  <c r="A36" i="1" s="1"/>
  <c r="S33" i="1"/>
  <c r="L33" i="1"/>
  <c r="S30" i="1"/>
  <c r="L30" i="1"/>
  <c r="S32" i="1"/>
  <c r="L32" i="1"/>
  <c r="S25" i="1"/>
  <c r="L25" i="1"/>
  <c r="S20" i="1"/>
  <c r="L20" i="1"/>
  <c r="S17" i="1"/>
  <c r="L17" i="1"/>
  <c r="S18" i="1"/>
  <c r="L18" i="1"/>
  <c r="D18" i="1"/>
  <c r="A18" i="1" s="1"/>
  <c r="S9" i="1"/>
  <c r="L9" i="1"/>
  <c r="S11" i="1"/>
  <c r="L11" i="1"/>
  <c r="D11" i="1"/>
  <c r="A11" i="1" s="1"/>
  <c r="S13" i="1"/>
  <c r="L13" i="1"/>
  <c r="S8" i="1"/>
  <c r="L8" i="1"/>
  <c r="S14" i="1"/>
  <c r="L14" i="1"/>
  <c r="S10" i="1"/>
  <c r="L10" i="1"/>
  <c r="D10" i="1"/>
  <c r="A10" i="1" s="1"/>
  <c r="S3" i="1"/>
  <c r="L3" i="1"/>
  <c r="D3" i="1"/>
  <c r="A3" i="1" s="1"/>
  <c r="S7" i="1"/>
  <c r="L7" i="1"/>
  <c r="S2" i="1"/>
  <c r="L2" i="1"/>
  <c r="D2" i="1"/>
  <c r="A2" i="1" s="1"/>
  <c r="O56" i="1" l="1"/>
  <c r="N56" i="1"/>
  <c r="O30" i="1"/>
  <c r="N30" i="1"/>
  <c r="O59" i="1"/>
  <c r="N59" i="1"/>
  <c r="N72" i="1"/>
  <c r="O72" i="1"/>
  <c r="O18" i="1"/>
  <c r="N18" i="1"/>
  <c r="O45" i="1"/>
  <c r="N45" i="1"/>
  <c r="O58" i="1"/>
  <c r="N58" i="1"/>
  <c r="O33" i="1"/>
  <c r="N33" i="1"/>
  <c r="O73" i="1"/>
  <c r="N73" i="1"/>
  <c r="O14" i="1"/>
  <c r="N14" i="1"/>
  <c r="O2" i="1"/>
  <c r="N2" i="1"/>
  <c r="O39" i="1"/>
  <c r="N39" i="1"/>
  <c r="O47" i="1"/>
  <c r="N47" i="1"/>
  <c r="O65" i="1"/>
  <c r="N65" i="1"/>
  <c r="N17" i="1"/>
  <c r="O17" i="1"/>
  <c r="O36" i="1"/>
  <c r="N36" i="1"/>
  <c r="N75" i="1"/>
  <c r="O75" i="1"/>
  <c r="O9" i="1"/>
  <c r="N9" i="1"/>
  <c r="N8" i="1"/>
  <c r="O8" i="1"/>
  <c r="N46" i="1"/>
  <c r="O46" i="1"/>
  <c r="N64" i="1"/>
  <c r="O64" i="1"/>
  <c r="N10" i="1"/>
  <c r="O10" i="1"/>
  <c r="O7" i="1"/>
  <c r="N7" i="1"/>
  <c r="O13" i="1"/>
  <c r="N13" i="1"/>
  <c r="O20" i="1"/>
  <c r="N20" i="1"/>
  <c r="O48" i="1"/>
  <c r="N48" i="1"/>
  <c r="N74" i="1"/>
  <c r="O74" i="1"/>
  <c r="O37" i="1"/>
  <c r="N37" i="1"/>
  <c r="O57" i="1"/>
  <c r="N57" i="1"/>
  <c r="O60" i="1"/>
  <c r="N60" i="1"/>
  <c r="O25" i="1"/>
  <c r="N25" i="1"/>
  <c r="O69" i="1"/>
  <c r="N69" i="1"/>
  <c r="O3" i="1"/>
  <c r="N3" i="1"/>
  <c r="O11" i="1"/>
  <c r="N11" i="1"/>
  <c r="N55" i="1"/>
  <c r="O55" i="1"/>
  <c r="O50" i="1"/>
  <c r="N50" i="1"/>
  <c r="O32" i="1"/>
  <c r="N32" i="1"/>
  <c r="N34" i="1"/>
  <c r="O34" i="1"/>
  <c r="O67" i="1"/>
  <c r="N67" i="1"/>
</calcChain>
</file>

<file path=xl/sharedStrings.xml><?xml version="1.0" encoding="utf-8"?>
<sst xmlns="http://schemas.openxmlformats.org/spreadsheetml/2006/main" count="231" uniqueCount="155">
  <si>
    <t>Nro</t>
  </si>
  <si>
    <t>Cliente</t>
  </si>
  <si>
    <t>CUIT AFIP</t>
  </si>
  <si>
    <t>CUIT en pagina</t>
  </si>
  <si>
    <t>Periodo</t>
  </si>
  <si>
    <t>Importar</t>
  </si>
  <si>
    <t>Fila</t>
  </si>
  <si>
    <t>CRIVELLO LUIS</t>
  </si>
  <si>
    <t>MEDINT SRL</t>
  </si>
  <si>
    <t>30-65714685-0</t>
  </si>
  <si>
    <t>VARENIZA ANGEL</t>
  </si>
  <si>
    <t>BUSTOS GUSTAVO</t>
  </si>
  <si>
    <t>CONDOMINIO SAN LORENZO</t>
  </si>
  <si>
    <t>30-71705911-1</t>
  </si>
  <si>
    <t>FERREYRA CARLOS ALFREDO</t>
  </si>
  <si>
    <t>20-13376276-1</t>
  </si>
  <si>
    <t>GESAL SA</t>
  </si>
  <si>
    <t>30-71040413-1</t>
  </si>
  <si>
    <t>PEREYRA ESTEBAN</t>
  </si>
  <si>
    <t>SZYCHOWSKI MARCELO</t>
  </si>
  <si>
    <t>20-14946260-1</t>
  </si>
  <si>
    <t>FERNANDEZ SOSA LILIANA</t>
  </si>
  <si>
    <t>INSAURRALDE CARLOS</t>
  </si>
  <si>
    <t>20-17412307-2</t>
  </si>
  <si>
    <t>POSADAS FIDUCIARIA SA</t>
  </si>
  <si>
    <t>30-70837012-2</t>
  </si>
  <si>
    <t>TRANS. MISIONES SA</t>
  </si>
  <si>
    <t>30-71557774-3</t>
  </si>
  <si>
    <t>DVC SRL</t>
  </si>
  <si>
    <t>30-70943183-4</t>
  </si>
  <si>
    <t>SCOTO LUCILA</t>
  </si>
  <si>
    <t>23-35189707-4</t>
  </si>
  <si>
    <t>VECINAS SRL</t>
  </si>
  <si>
    <t>30-71579586-4</t>
  </si>
  <si>
    <t>CANTELI GRACIELA</t>
  </si>
  <si>
    <t>CORONAS ALINE</t>
  </si>
  <si>
    <t>SZYCHOWSKI RICARDO</t>
  </si>
  <si>
    <t>CONSULTORIO SAN MARTIN</t>
  </si>
  <si>
    <t>30-71534792-6</t>
  </si>
  <si>
    <t>ENRIQUEZ RUBEN</t>
  </si>
  <si>
    <t>20-14946635-6</t>
  </si>
  <si>
    <t>PENSA PROPIEDADES</t>
  </si>
  <si>
    <t>30-71650381-6</t>
  </si>
  <si>
    <t>AITA S.A.</t>
  </si>
  <si>
    <t>30-70941956-7</t>
  </si>
  <si>
    <t>BUSTOS-HOPE S.H</t>
  </si>
  <si>
    <t>30-65094066-7</t>
  </si>
  <si>
    <t>CEBAC</t>
  </si>
  <si>
    <t>30-67237269-7</t>
  </si>
  <si>
    <t>COND. LARZABAL</t>
  </si>
  <si>
    <t>30-71202679-7</t>
  </si>
  <si>
    <t>PENSA ANIBAL</t>
  </si>
  <si>
    <t>TABBIA ENRIQUE</t>
  </si>
  <si>
    <t>VARENIZA NESTOR LEONEL</t>
  </si>
  <si>
    <t>CASTRO OLIVERA CARLOS</t>
  </si>
  <si>
    <t>FIDEIC. PDAS INMOB</t>
  </si>
  <si>
    <t>30-70862634-8</t>
  </si>
  <si>
    <t>FORESTAL SA</t>
  </si>
  <si>
    <t>30-70129953-8</t>
  </si>
  <si>
    <t>URRUTIA DIEGO</t>
  </si>
  <si>
    <t>BEITIA CRISPIN</t>
  </si>
  <si>
    <t>20-17525581-9</t>
  </si>
  <si>
    <t>COND. INVERNADA</t>
  </si>
  <si>
    <t>30-71508540-9</t>
  </si>
  <si>
    <t>FAX SRL</t>
  </si>
  <si>
    <t>33-65352043-9</t>
  </si>
  <si>
    <t>INMUEBLES SRL</t>
  </si>
  <si>
    <t>33-71252990-9</t>
  </si>
  <si>
    <t>KM 0 SA</t>
  </si>
  <si>
    <t>33-71237082-9</t>
  </si>
  <si>
    <t>LINDSTROM PLINIO</t>
  </si>
  <si>
    <t>CARLOS ABELARDO SESMERO SRL</t>
  </si>
  <si>
    <t>CUCYTI SRL</t>
  </si>
  <si>
    <t>BEITIA IÑAKI</t>
  </si>
  <si>
    <t>PREST. SANAT. SA</t>
  </si>
  <si>
    <t>30-70791222-3</t>
  </si>
  <si>
    <t>30-67235539-3</t>
  </si>
  <si>
    <t>20-41694892-6</t>
  </si>
  <si>
    <t>30-68791063-6</t>
  </si>
  <si>
    <t>BEITIA TOMAS</t>
  </si>
  <si>
    <t>SESMERO TERESITA</t>
  </si>
  <si>
    <t>URRUTIA MIRIAM</t>
  </si>
  <si>
    <t>MOLAS PATRICIA</t>
  </si>
  <si>
    <t>BUSTOS MARTIN</t>
  </si>
  <si>
    <t>RIERA HECTOR M</t>
  </si>
  <si>
    <t>SZYCHOWSKI KAREN</t>
  </si>
  <si>
    <t>PENSA MARIA EUGENIA</t>
  </si>
  <si>
    <t>FERNANDEZ SOSA RODOLFO</t>
  </si>
  <si>
    <t>FERREYRA CARMEN VICTORIA</t>
  </si>
  <si>
    <t>TUFRO MALENA</t>
  </si>
  <si>
    <t>ASOC. SALUD MNES</t>
  </si>
  <si>
    <t>FERREYRA MARCELO</t>
  </si>
  <si>
    <t>CARBALLO GRACIELA</t>
  </si>
  <si>
    <t>LAZCOZ VIOLETA</t>
  </si>
  <si>
    <t>FERREYRA ANDRES</t>
  </si>
  <si>
    <t>HOPE HUGO</t>
  </si>
  <si>
    <t>PENSA LUCIANO</t>
  </si>
  <si>
    <t>ROKO EUGENIA</t>
  </si>
  <si>
    <t>CASTRO OLIVERA GONZALO</t>
  </si>
  <si>
    <t>MARTIN ADRIANA</t>
  </si>
  <si>
    <t>SPAGNOLI SUSANA</t>
  </si>
  <si>
    <t>BUSTOS GONZALO</t>
  </si>
  <si>
    <t>HOPE RICARDO</t>
  </si>
  <si>
    <t>LIONETO CAROLINA</t>
  </si>
  <si>
    <t>SOTO GERONIMO</t>
  </si>
  <si>
    <t>20-36407431-0</t>
  </si>
  <si>
    <t>27-06708968-0</t>
  </si>
  <si>
    <t>27-11697662-0</t>
  </si>
  <si>
    <t>27-12852085-1</t>
  </si>
  <si>
    <t>20-14713020-2</t>
  </si>
  <si>
    <t>20-12118283-2</t>
  </si>
  <si>
    <t>27-34891694-2</t>
  </si>
  <si>
    <t>27-35487218-3</t>
  </si>
  <si>
    <t>20-16829183-4</t>
  </si>
  <si>
    <t>23-34275164-4</t>
  </si>
  <si>
    <t>27-23687374-4</t>
  </si>
  <si>
    <t>30-70855371-5</t>
  </si>
  <si>
    <t>20-17039484-5</t>
  </si>
  <si>
    <t>27-26182736-6</t>
  </si>
  <si>
    <t>27-05884691-6</t>
  </si>
  <si>
    <t>20-32762396-7</t>
  </si>
  <si>
    <t>20-17039516-7</t>
  </si>
  <si>
    <t>20-33425032-7</t>
  </si>
  <si>
    <t>27-21723654-7</t>
  </si>
  <si>
    <t>20-30398037-8</t>
  </si>
  <si>
    <t>27-16365191-8</t>
  </si>
  <si>
    <t>27-20193226-8</t>
  </si>
  <si>
    <t>20-24600810-9</t>
  </si>
  <si>
    <t>20-14946673-9</t>
  </si>
  <si>
    <t>27-17387830-9</t>
  </si>
  <si>
    <t>23-24294666-9</t>
  </si>
  <si>
    <t>SEMILLA ELVIES</t>
  </si>
  <si>
    <t>SESMERO MARIA GABRIELA</t>
  </si>
  <si>
    <t xml:space="preserve">SZYCHOWSKI AMANDA </t>
  </si>
  <si>
    <t>SCOTTO OLGA MARIA</t>
  </si>
  <si>
    <t>27-06828632-3</t>
  </si>
  <si>
    <t>23-14946207-4</t>
  </si>
  <si>
    <t>27-20117877-6</t>
  </si>
  <si>
    <t>27-10979725-7</t>
  </si>
  <si>
    <t>DON LALO SRL</t>
  </si>
  <si>
    <t>30-71753715-3</t>
  </si>
  <si>
    <t>No esta en le SOS</t>
  </si>
  <si>
    <t>C:\Users\Agustin Bustos\Desktop\Clientes</t>
  </si>
  <si>
    <t>Periodo AAAAMM</t>
  </si>
  <si>
    <t>Raiz</t>
  </si>
  <si>
    <t>Ubicación</t>
  </si>
  <si>
    <t>RET 217</t>
  </si>
  <si>
    <t>RET 767</t>
  </si>
  <si>
    <t>RET 216</t>
  </si>
  <si>
    <t>SIRCREB</t>
  </si>
  <si>
    <t>SIFERE</t>
  </si>
  <si>
    <t>CABA - AGIP</t>
  </si>
  <si>
    <t>Destino</t>
  </si>
  <si>
    <t>Raiz Destino</t>
  </si>
  <si>
    <t>Desde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</si>
</sst>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1" fillId="2" borderId="1" xfId="0" applyFont="1" applyFill="1" applyBorder="1"/>
    <xf numFmtId="14" fontId="0" fillId="3" borderId="0" xfId="0" applyNumberForma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S75"/>
  <sheetViews>
    <sheetView showGridLines="0" tabSelected="1" workbookViewId="0">
      <pane ySplit="1" topLeftCell="A2" activePane="bottomLeft" state="frozen"/>
      <selection pane="bottomLeft" activeCell="F1" sqref="F1"/>
    </sheetView>
  </sheetViews>
  <sheetFormatPr baseColWidth="10" defaultRowHeight="15" x14ac:dyDescent="0.25"/>
  <cols>
    <col min="1" max="1" width="6.5703125" bestFit="1" customWidth="1"/>
    <col min="2" max="2" width="27.140625" bestFit="1" customWidth="1"/>
    <col min="3" max="3" width="12" bestFit="1" customWidth="1"/>
    <col min="4" max="4" width="14.140625" customWidth="1"/>
    <col min="13" max="18" width="18" customWidth="1"/>
  </cols>
  <sheetData>
    <row r="1" spans="1:19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154</v>
      </c>
      <c r="F1" s="2" t="s">
        <v>5</v>
      </c>
      <c r="G1" s="2" t="s">
        <v>144</v>
      </c>
      <c r="H1" s="2" t="s">
        <v>145</v>
      </c>
      <c r="I1" s="2" t="s">
        <v>153</v>
      </c>
      <c r="J1" s="2" t="s">
        <v>152</v>
      </c>
      <c r="K1" s="2" t="s">
        <v>143</v>
      </c>
      <c r="L1" s="2" t="s">
        <v>4</v>
      </c>
      <c r="M1" s="2" t="s">
        <v>148</v>
      </c>
      <c r="N1" s="2" t="s">
        <v>146</v>
      </c>
      <c r="O1" s="2" t="s">
        <v>147</v>
      </c>
      <c r="P1" s="2" t="s">
        <v>149</v>
      </c>
      <c r="Q1" s="2" t="s">
        <v>150</v>
      </c>
      <c r="R1" s="2" t="s">
        <v>151</v>
      </c>
      <c r="S1" s="2" t="s">
        <v>6</v>
      </c>
    </row>
    <row r="2" spans="1:19" x14ac:dyDescent="0.25">
      <c r="A2" s="4" t="str">
        <f t="shared" ref="A2:A65" si="0">RIGHT(D2,1)</f>
        <v>0</v>
      </c>
      <c r="B2" t="s">
        <v>7</v>
      </c>
      <c r="C2">
        <v>20168291680</v>
      </c>
      <c r="D2" t="str">
        <f>TEXT(C2,"00-00000000-0")</f>
        <v>20-16829168-0</v>
      </c>
      <c r="E2" s="1">
        <v>44958</v>
      </c>
      <c r="G2" t="s">
        <v>142</v>
      </c>
      <c r="H2" s="4" t="str">
        <f>G2&amp;"\"&amp;B2&amp;"\"&amp;YEAR(E2)&amp;"\"&amp;TEXT(MONTH(E2),"00")&amp;"\"</f>
        <v>C:\Users\Agustin Bustos\Desktop\Clientes\CRIVELLO LUIS\2023\02\</v>
      </c>
      <c r="I2" s="4"/>
      <c r="J2" s="4" t="str">
        <f>H2</f>
        <v>C:\Users\Agustin Bustos\Desktop\Clientes\CRIVELLO LUIS\2023\02\</v>
      </c>
      <c r="K2" s="4" t="str">
        <f>TEXT(E2,"AAAAMM")</f>
        <v>202302</v>
      </c>
      <c r="L2" s="3" t="str">
        <f t="shared" ref="L2:L33" si="1">UPPER(LEFT(TEXT(E2,"MMMM AAAA"),1))&amp;MID(TEXT(E2,"MMMM AAAA"),2,30)</f>
        <v>Febrero 2023</v>
      </c>
      <c r="M2" s="3"/>
      <c r="N2" s="3" t="str">
        <f>CONCATENATE(TEXT(A2,"0")," - ",SUBSTITUTE(D2,"-","")," - ",TEXT(L2,"AAAAMM")," - ",B2)</f>
        <v>0 - 20168291680 - 202302 - CRIVELLO LUIS</v>
      </c>
      <c r="O2" s="3" t="str">
        <f>CONCATENATE(TEXT(A2,"0")," - ",SUBSTITUTE(D2,"-","")," - ",TEXT(L2,"AAAAMM")," - ",B2)</f>
        <v>0 - 20168291680 - 202302 - CRIVELLO LUIS</v>
      </c>
      <c r="P2" s="3"/>
      <c r="Q2" s="3"/>
      <c r="R2" s="3"/>
      <c r="S2" s="4">
        <f t="shared" ref="S2:S33" si="2">ROW(A2)</f>
        <v>2</v>
      </c>
    </row>
    <row r="3" spans="1:19" x14ac:dyDescent="0.25">
      <c r="A3" s="4" t="str">
        <f t="shared" si="0"/>
        <v>0</v>
      </c>
      <c r="B3" t="s">
        <v>10</v>
      </c>
      <c r="C3">
        <v>20315731330</v>
      </c>
      <c r="D3" t="str">
        <f>TEXT(C3,"00-00000000-0")</f>
        <v>20-31573133-0</v>
      </c>
      <c r="E3" s="1">
        <v>44958</v>
      </c>
      <c r="G3" t="s">
        <v>142</v>
      </c>
      <c r="H3" s="4" t="str">
        <f t="shared" ref="H3:H66" si="3">G3&amp;"\"&amp;B3&amp;"\"&amp;YEAR(E3)&amp;"\"&amp;TEXT(MONTH(E3),"00")&amp;"\"</f>
        <v>C:\Users\Agustin Bustos\Desktop\Clientes\VARENIZA ANGEL\2023\02\</v>
      </c>
      <c r="I3" s="4"/>
      <c r="J3" s="4" t="str">
        <f t="shared" ref="J3:J66" si="4">H3</f>
        <v>C:\Users\Agustin Bustos\Desktop\Clientes\VARENIZA ANGEL\2023\02\</v>
      </c>
      <c r="K3" s="4" t="str">
        <f t="shared" ref="K3:K66" si="5">TEXT(E3,"AAAAMM")</f>
        <v>202302</v>
      </c>
      <c r="L3" s="3" t="str">
        <f t="shared" si="1"/>
        <v>Febrero 2023</v>
      </c>
      <c r="M3" s="3"/>
      <c r="N3" s="3" t="str">
        <f t="shared" ref="N3:N66" si="6">CONCATENATE(TEXT(A3,"0")," - ",SUBSTITUTE(D3,"-","")," - ",TEXT(L3,"AAAAMM")," - ",B3)</f>
        <v>0 - 20315731330 - 202302 - VARENIZA ANGEL</v>
      </c>
      <c r="O3" s="3" t="str">
        <f t="shared" ref="O3:O66" si="7">CONCATENATE(TEXT(A3,"0")," - ",SUBSTITUTE(D3,"-","")," - ",TEXT(L3,"AAAAMM")," - ",B3)</f>
        <v>0 - 20315731330 - 202302 - VARENIZA ANGEL</v>
      </c>
      <c r="P3" s="3"/>
      <c r="Q3" s="3"/>
      <c r="R3" s="3"/>
      <c r="S3" s="4">
        <f t="shared" si="2"/>
        <v>3</v>
      </c>
    </row>
    <row r="4" spans="1:19" hidden="1" x14ac:dyDescent="0.25">
      <c r="A4" s="4" t="str">
        <f t="shared" si="0"/>
        <v>0</v>
      </c>
      <c r="B4" t="s">
        <v>79</v>
      </c>
      <c r="C4">
        <v>20364074310</v>
      </c>
      <c r="D4" t="s">
        <v>105</v>
      </c>
      <c r="E4" s="1">
        <v>44743</v>
      </c>
      <c r="F4" t="s">
        <v>141</v>
      </c>
      <c r="G4" t="s">
        <v>142</v>
      </c>
      <c r="H4" s="4" t="str">
        <f t="shared" si="3"/>
        <v>C:\Users\Agustin Bustos\Desktop\Clientes\BEITIA TOMAS\2022\07\</v>
      </c>
      <c r="I4" s="4"/>
      <c r="J4" s="4" t="str">
        <f t="shared" si="4"/>
        <v>C:\Users\Agustin Bustos\Desktop\Clientes\BEITIA TOMAS\2022\07\</v>
      </c>
      <c r="K4" s="4" t="str">
        <f t="shared" si="5"/>
        <v>202207</v>
      </c>
      <c r="L4" s="3" t="str">
        <f t="shared" si="1"/>
        <v>Julio 2022</v>
      </c>
      <c r="M4" s="3"/>
      <c r="N4" s="3" t="str">
        <f t="shared" si="6"/>
        <v>0 - 20364074310 - 202207 - BEITIA TOMAS</v>
      </c>
      <c r="O4" s="3" t="str">
        <f t="shared" si="7"/>
        <v>0 - 20364074310 - 202207 - BEITIA TOMAS</v>
      </c>
      <c r="P4" s="3"/>
      <c r="Q4" s="3"/>
      <c r="R4" s="3"/>
      <c r="S4" s="4">
        <f t="shared" si="2"/>
        <v>4</v>
      </c>
    </row>
    <row r="5" spans="1:19" x14ac:dyDescent="0.25">
      <c r="A5" s="4" t="str">
        <f t="shared" si="0"/>
        <v>0</v>
      </c>
      <c r="B5" t="s">
        <v>80</v>
      </c>
      <c r="C5">
        <v>27067089680</v>
      </c>
      <c r="D5" t="s">
        <v>106</v>
      </c>
      <c r="E5" s="1">
        <v>44958</v>
      </c>
      <c r="G5" t="s">
        <v>142</v>
      </c>
      <c r="H5" s="4" t="str">
        <f t="shared" si="3"/>
        <v>C:\Users\Agustin Bustos\Desktop\Clientes\SESMERO TERESITA\2023\02\</v>
      </c>
      <c r="I5" s="4"/>
      <c r="J5" s="4" t="str">
        <f t="shared" si="4"/>
        <v>C:\Users\Agustin Bustos\Desktop\Clientes\SESMERO TERESITA\2023\02\</v>
      </c>
      <c r="K5" s="4" t="str">
        <f t="shared" si="5"/>
        <v>202302</v>
      </c>
      <c r="L5" s="3" t="str">
        <f t="shared" si="1"/>
        <v>Febrero 2023</v>
      </c>
      <c r="M5" s="3"/>
      <c r="N5" s="3" t="str">
        <f t="shared" si="6"/>
        <v>0 - 27067089680 - 202302 - SESMERO TERESITA</v>
      </c>
      <c r="O5" s="3" t="str">
        <f t="shared" si="7"/>
        <v>0 - 27067089680 - 202302 - SESMERO TERESITA</v>
      </c>
      <c r="P5" s="3"/>
      <c r="Q5" s="3"/>
      <c r="R5" s="3"/>
      <c r="S5" s="4">
        <f t="shared" si="2"/>
        <v>5</v>
      </c>
    </row>
    <row r="6" spans="1:19" x14ac:dyDescent="0.25">
      <c r="A6" s="4" t="str">
        <f t="shared" si="0"/>
        <v>0</v>
      </c>
      <c r="B6" t="s">
        <v>81</v>
      </c>
      <c r="C6">
        <v>27116976620</v>
      </c>
      <c r="D6" t="s">
        <v>107</v>
      </c>
      <c r="E6" s="1">
        <v>44958</v>
      </c>
      <c r="G6" t="s">
        <v>142</v>
      </c>
      <c r="H6" s="4" t="str">
        <f t="shared" si="3"/>
        <v>C:\Users\Agustin Bustos\Desktop\Clientes\URRUTIA MIRIAM\2023\02\</v>
      </c>
      <c r="I6" s="4"/>
      <c r="J6" s="4" t="str">
        <f t="shared" si="4"/>
        <v>C:\Users\Agustin Bustos\Desktop\Clientes\URRUTIA MIRIAM\2023\02\</v>
      </c>
      <c r="K6" s="4" t="str">
        <f t="shared" si="5"/>
        <v>202302</v>
      </c>
      <c r="L6" s="3" t="str">
        <f t="shared" si="1"/>
        <v>Febrero 2023</v>
      </c>
      <c r="M6" s="3"/>
      <c r="N6" s="3" t="str">
        <f t="shared" si="6"/>
        <v>0 - 27116976620 - 202302 - URRUTIA MIRIAM</v>
      </c>
      <c r="O6" s="3" t="str">
        <f t="shared" si="7"/>
        <v>0 - 27116976620 - 202302 - URRUTIA MIRIAM</v>
      </c>
      <c r="P6" s="3"/>
      <c r="Q6" s="3"/>
      <c r="R6" s="3"/>
      <c r="S6" s="4">
        <f t="shared" si="2"/>
        <v>6</v>
      </c>
    </row>
    <row r="7" spans="1:19" x14ac:dyDescent="0.25">
      <c r="A7" s="4" t="str">
        <f t="shared" si="0"/>
        <v>0</v>
      </c>
      <c r="B7" t="s">
        <v>8</v>
      </c>
      <c r="C7">
        <v>20133762761</v>
      </c>
      <c r="D7" t="s">
        <v>9</v>
      </c>
      <c r="E7" s="1">
        <v>44958</v>
      </c>
      <c r="G7" t="s">
        <v>142</v>
      </c>
      <c r="H7" s="4" t="str">
        <f t="shared" si="3"/>
        <v>C:\Users\Agustin Bustos\Desktop\Clientes\MEDINT SRL\2023\02\</v>
      </c>
      <c r="I7" s="4"/>
      <c r="J7" s="4" t="str">
        <f t="shared" si="4"/>
        <v>C:\Users\Agustin Bustos\Desktop\Clientes\MEDINT SRL\2023\02\</v>
      </c>
      <c r="K7" s="4" t="str">
        <f t="shared" si="5"/>
        <v>202302</v>
      </c>
      <c r="L7" s="3" t="str">
        <f t="shared" si="1"/>
        <v>Febrero 2023</v>
      </c>
      <c r="M7" s="3"/>
      <c r="N7" s="3" t="str">
        <f t="shared" si="6"/>
        <v>0 - 30657146850 - 202302 - MEDINT SRL</v>
      </c>
      <c r="O7" s="3" t="str">
        <f t="shared" si="7"/>
        <v>0 - 30657146850 - 202302 - MEDINT SRL</v>
      </c>
      <c r="P7" s="3"/>
      <c r="Q7" s="3"/>
      <c r="R7" s="3"/>
      <c r="S7" s="4">
        <f t="shared" si="2"/>
        <v>7</v>
      </c>
    </row>
    <row r="8" spans="1:19" x14ac:dyDescent="0.25">
      <c r="A8" s="4" t="str">
        <f t="shared" si="0"/>
        <v>1</v>
      </c>
      <c r="B8" t="s">
        <v>14</v>
      </c>
      <c r="C8">
        <v>20133762761</v>
      </c>
      <c r="D8" t="s">
        <v>15</v>
      </c>
      <c r="E8" s="1">
        <v>44958</v>
      </c>
      <c r="G8" t="s">
        <v>142</v>
      </c>
      <c r="H8" s="4" t="str">
        <f t="shared" si="3"/>
        <v>C:\Users\Agustin Bustos\Desktop\Clientes\FERREYRA CARLOS ALFREDO\2023\02\</v>
      </c>
      <c r="I8" s="4"/>
      <c r="J8" s="4" t="str">
        <f t="shared" si="4"/>
        <v>C:\Users\Agustin Bustos\Desktop\Clientes\FERREYRA CARLOS ALFREDO\2023\02\</v>
      </c>
      <c r="K8" s="4" t="str">
        <f t="shared" si="5"/>
        <v>202302</v>
      </c>
      <c r="L8" s="3" t="str">
        <f t="shared" si="1"/>
        <v>Febrero 2023</v>
      </c>
      <c r="M8" s="3"/>
      <c r="N8" s="3" t="str">
        <f t="shared" si="6"/>
        <v>1 - 20133762761 - 202302 - FERREYRA CARLOS ALFREDO</v>
      </c>
      <c r="O8" s="3" t="str">
        <f t="shared" si="7"/>
        <v>1 - 20133762761 - 202302 - FERREYRA CARLOS ALFREDO</v>
      </c>
      <c r="P8" s="3"/>
      <c r="Q8" s="3"/>
      <c r="R8" s="3"/>
      <c r="S8" s="4">
        <f t="shared" si="2"/>
        <v>8</v>
      </c>
    </row>
    <row r="9" spans="1:19" x14ac:dyDescent="0.25">
      <c r="A9" s="4" t="str">
        <f t="shared" si="0"/>
        <v>1</v>
      </c>
      <c r="B9" t="s">
        <v>19</v>
      </c>
      <c r="C9">
        <v>20149462601</v>
      </c>
      <c r="D9" t="s">
        <v>20</v>
      </c>
      <c r="E9" s="1">
        <v>44958</v>
      </c>
      <c r="G9" t="s">
        <v>142</v>
      </c>
      <c r="H9" s="4" t="str">
        <f t="shared" si="3"/>
        <v>C:\Users\Agustin Bustos\Desktop\Clientes\SZYCHOWSKI MARCELO\2023\02\</v>
      </c>
      <c r="I9" s="4"/>
      <c r="J9" s="4" t="str">
        <f t="shared" si="4"/>
        <v>C:\Users\Agustin Bustos\Desktop\Clientes\SZYCHOWSKI MARCELO\2023\02\</v>
      </c>
      <c r="K9" s="4" t="str">
        <f t="shared" si="5"/>
        <v>202302</v>
      </c>
      <c r="L9" s="3" t="str">
        <f t="shared" si="1"/>
        <v>Febrero 2023</v>
      </c>
      <c r="M9" s="3"/>
      <c r="N9" s="3" t="str">
        <f t="shared" si="6"/>
        <v>1 - 20149462601 - 202302 - SZYCHOWSKI MARCELO</v>
      </c>
      <c r="O9" s="3" t="str">
        <f t="shared" si="7"/>
        <v>1 - 20149462601 - 202302 - SZYCHOWSKI MARCELO</v>
      </c>
      <c r="P9" s="3"/>
      <c r="Q9" s="3"/>
      <c r="R9" s="3"/>
      <c r="S9" s="4">
        <f t="shared" si="2"/>
        <v>9</v>
      </c>
    </row>
    <row r="10" spans="1:19" x14ac:dyDescent="0.25">
      <c r="A10" s="4" t="str">
        <f t="shared" si="0"/>
        <v>1</v>
      </c>
      <c r="B10" t="s">
        <v>11</v>
      </c>
      <c r="C10">
        <v>20168291281</v>
      </c>
      <c r="D10" t="str">
        <f>TEXT(C10,"00-00000000-0")</f>
        <v>20-16829128-1</v>
      </c>
      <c r="E10" s="1">
        <v>44958</v>
      </c>
      <c r="G10" t="s">
        <v>142</v>
      </c>
      <c r="H10" s="4" t="str">
        <f t="shared" si="3"/>
        <v>C:\Users\Agustin Bustos\Desktop\Clientes\BUSTOS GUSTAVO\2023\02\</v>
      </c>
      <c r="I10" s="4"/>
      <c r="J10" s="4" t="str">
        <f t="shared" si="4"/>
        <v>C:\Users\Agustin Bustos\Desktop\Clientes\BUSTOS GUSTAVO\2023\02\</v>
      </c>
      <c r="K10" s="4" t="str">
        <f t="shared" si="5"/>
        <v>202302</v>
      </c>
      <c r="L10" s="3" t="str">
        <f t="shared" si="1"/>
        <v>Febrero 2023</v>
      </c>
      <c r="M10" s="3"/>
      <c r="N10" s="3" t="str">
        <f t="shared" si="6"/>
        <v>1 - 20168291281 - 202302 - BUSTOS GUSTAVO</v>
      </c>
      <c r="O10" s="3" t="str">
        <f t="shared" si="7"/>
        <v>1 - 20168291281 - 202302 - BUSTOS GUSTAVO</v>
      </c>
      <c r="P10" s="3"/>
      <c r="Q10" s="3"/>
      <c r="R10" s="3"/>
      <c r="S10" s="4">
        <f t="shared" si="2"/>
        <v>10</v>
      </c>
    </row>
    <row r="11" spans="1:19" x14ac:dyDescent="0.25">
      <c r="A11" s="4" t="str">
        <f t="shared" si="0"/>
        <v>1</v>
      </c>
      <c r="B11" t="s">
        <v>18</v>
      </c>
      <c r="C11">
        <v>20172521771</v>
      </c>
      <c r="D11" t="str">
        <f>TEXT(C11,"00-00000000-0")</f>
        <v>20-17252177-1</v>
      </c>
      <c r="E11" s="1">
        <v>44958</v>
      </c>
      <c r="G11" t="s">
        <v>142</v>
      </c>
      <c r="H11" s="4" t="str">
        <f t="shared" si="3"/>
        <v>C:\Users\Agustin Bustos\Desktop\Clientes\PEREYRA ESTEBAN\2023\02\</v>
      </c>
      <c r="I11" s="4"/>
      <c r="J11" s="4" t="str">
        <f t="shared" si="4"/>
        <v>C:\Users\Agustin Bustos\Desktop\Clientes\PEREYRA ESTEBAN\2023\02\</v>
      </c>
      <c r="K11" s="4" t="str">
        <f t="shared" si="5"/>
        <v>202302</v>
      </c>
      <c r="L11" s="3" t="str">
        <f t="shared" si="1"/>
        <v>Febrero 2023</v>
      </c>
      <c r="M11" s="3"/>
      <c r="N11" s="3" t="str">
        <f t="shared" si="6"/>
        <v>1 - 20172521771 - 202302 - PEREYRA ESTEBAN</v>
      </c>
      <c r="O11" s="3" t="str">
        <f t="shared" si="7"/>
        <v>1 - 20172521771 - 202302 - PEREYRA ESTEBAN</v>
      </c>
      <c r="P11" s="3"/>
      <c r="Q11" s="3"/>
      <c r="R11" s="3"/>
      <c r="S11" s="4">
        <f t="shared" si="2"/>
        <v>11</v>
      </c>
    </row>
    <row r="12" spans="1:19" x14ac:dyDescent="0.25">
      <c r="A12" s="4" t="str">
        <f t="shared" si="0"/>
        <v>1</v>
      </c>
      <c r="B12" t="s">
        <v>82</v>
      </c>
      <c r="C12">
        <v>27128520851</v>
      </c>
      <c r="D12" t="s">
        <v>108</v>
      </c>
      <c r="E12" s="1">
        <v>44958</v>
      </c>
      <c r="G12" t="s">
        <v>142</v>
      </c>
      <c r="H12" s="4" t="str">
        <f t="shared" si="3"/>
        <v>C:\Users\Agustin Bustos\Desktop\Clientes\MOLAS PATRICIA\2023\02\</v>
      </c>
      <c r="I12" s="4"/>
      <c r="J12" s="4" t="str">
        <f t="shared" si="4"/>
        <v>C:\Users\Agustin Bustos\Desktop\Clientes\MOLAS PATRICIA\2023\02\</v>
      </c>
      <c r="K12" s="4" t="str">
        <f t="shared" si="5"/>
        <v>202302</v>
      </c>
      <c r="L12" s="3" t="str">
        <f t="shared" si="1"/>
        <v>Febrero 2023</v>
      </c>
      <c r="M12" s="3"/>
      <c r="N12" s="3" t="str">
        <f t="shared" si="6"/>
        <v>1 - 27128520851 - 202302 - MOLAS PATRICIA</v>
      </c>
      <c r="O12" s="3" t="str">
        <f t="shared" si="7"/>
        <v>1 - 27128520851 - 202302 - MOLAS PATRICIA</v>
      </c>
      <c r="P12" s="3"/>
      <c r="Q12" s="3"/>
      <c r="R12" s="3"/>
      <c r="S12" s="4">
        <f t="shared" si="2"/>
        <v>12</v>
      </c>
    </row>
    <row r="13" spans="1:19" x14ac:dyDescent="0.25">
      <c r="A13" s="4" t="str">
        <f t="shared" si="0"/>
        <v>1</v>
      </c>
      <c r="B13" t="s">
        <v>16</v>
      </c>
      <c r="C13">
        <v>20149466356</v>
      </c>
      <c r="D13" t="s">
        <v>17</v>
      </c>
      <c r="E13" s="1">
        <v>44958</v>
      </c>
      <c r="G13" t="s">
        <v>142</v>
      </c>
      <c r="H13" s="4" t="str">
        <f t="shared" si="3"/>
        <v>C:\Users\Agustin Bustos\Desktop\Clientes\GESAL SA\2023\02\</v>
      </c>
      <c r="I13" s="4"/>
      <c r="J13" s="4" t="str">
        <f t="shared" si="4"/>
        <v>C:\Users\Agustin Bustos\Desktop\Clientes\GESAL SA\2023\02\</v>
      </c>
      <c r="K13" s="4" t="str">
        <f t="shared" si="5"/>
        <v>202302</v>
      </c>
      <c r="L13" s="3" t="str">
        <f t="shared" si="1"/>
        <v>Febrero 2023</v>
      </c>
      <c r="M13" s="3"/>
      <c r="N13" s="3" t="str">
        <f t="shared" si="6"/>
        <v>1 - 30710404131 - 202302 - GESAL SA</v>
      </c>
      <c r="O13" s="3" t="str">
        <f t="shared" si="7"/>
        <v>1 - 30710404131 - 202302 - GESAL SA</v>
      </c>
      <c r="P13" s="3"/>
      <c r="Q13" s="3"/>
      <c r="R13" s="3"/>
      <c r="S13" s="4">
        <f t="shared" si="2"/>
        <v>13</v>
      </c>
    </row>
    <row r="14" spans="1:19" x14ac:dyDescent="0.25">
      <c r="A14" s="4" t="str">
        <f t="shared" si="0"/>
        <v>1</v>
      </c>
      <c r="B14" t="s">
        <v>12</v>
      </c>
      <c r="C14">
        <v>27109797257</v>
      </c>
      <c r="D14" t="s">
        <v>13</v>
      </c>
      <c r="E14" s="1">
        <v>44958</v>
      </c>
      <c r="G14" t="s">
        <v>142</v>
      </c>
      <c r="H14" s="4" t="str">
        <f t="shared" si="3"/>
        <v>C:\Users\Agustin Bustos\Desktop\Clientes\CONDOMINIO SAN LORENZO\2023\02\</v>
      </c>
      <c r="I14" s="4"/>
      <c r="J14" s="4" t="str">
        <f t="shared" si="4"/>
        <v>C:\Users\Agustin Bustos\Desktop\Clientes\CONDOMINIO SAN LORENZO\2023\02\</v>
      </c>
      <c r="K14" s="4" t="str">
        <f t="shared" si="5"/>
        <v>202302</v>
      </c>
      <c r="L14" s="3" t="str">
        <f t="shared" si="1"/>
        <v>Febrero 2023</v>
      </c>
      <c r="M14" s="3"/>
      <c r="N14" s="3" t="str">
        <f t="shared" si="6"/>
        <v>1 - 30717059111 - 202302 - CONDOMINIO SAN LORENZO</v>
      </c>
      <c r="O14" s="3" t="str">
        <f t="shared" si="7"/>
        <v>1 - 30717059111 - 202302 - CONDOMINIO SAN LORENZO</v>
      </c>
      <c r="P14" s="3"/>
      <c r="Q14" s="3"/>
      <c r="R14" s="3"/>
      <c r="S14" s="4">
        <f t="shared" si="2"/>
        <v>14</v>
      </c>
    </row>
    <row r="15" spans="1:19" x14ac:dyDescent="0.25">
      <c r="A15" s="4" t="str">
        <f t="shared" si="0"/>
        <v>2</v>
      </c>
      <c r="B15" t="s">
        <v>84</v>
      </c>
      <c r="C15">
        <v>20121182832</v>
      </c>
      <c r="D15" t="s">
        <v>110</v>
      </c>
      <c r="E15" s="1">
        <v>44958</v>
      </c>
      <c r="G15" t="s">
        <v>142</v>
      </c>
      <c r="H15" s="4" t="str">
        <f t="shared" si="3"/>
        <v>C:\Users\Agustin Bustos\Desktop\Clientes\RIERA HECTOR M\2023\02\</v>
      </c>
      <c r="I15" s="4"/>
      <c r="J15" s="4" t="str">
        <f t="shared" si="4"/>
        <v>C:\Users\Agustin Bustos\Desktop\Clientes\RIERA HECTOR M\2023\02\</v>
      </c>
      <c r="K15" s="4" t="str">
        <f t="shared" si="5"/>
        <v>202302</v>
      </c>
      <c r="L15" s="3" t="str">
        <f t="shared" si="1"/>
        <v>Febrero 2023</v>
      </c>
      <c r="M15" s="3"/>
      <c r="N15" s="3" t="str">
        <f t="shared" si="6"/>
        <v>2 - 20121182832 - 202302 - RIERA HECTOR M</v>
      </c>
      <c r="O15" s="3" t="str">
        <f t="shared" si="7"/>
        <v>2 - 20121182832 - 202302 - RIERA HECTOR M</v>
      </c>
      <c r="P15" s="3"/>
      <c r="Q15" s="3"/>
      <c r="R15" s="3"/>
      <c r="S15" s="4">
        <f t="shared" si="2"/>
        <v>15</v>
      </c>
    </row>
    <row r="16" spans="1:19" x14ac:dyDescent="0.25">
      <c r="A16" s="4" t="str">
        <f t="shared" si="0"/>
        <v>2</v>
      </c>
      <c r="B16" t="s">
        <v>83</v>
      </c>
      <c r="C16">
        <v>20147130202</v>
      </c>
      <c r="D16" t="s">
        <v>109</v>
      </c>
      <c r="E16" s="1">
        <v>44958</v>
      </c>
      <c r="G16" t="s">
        <v>142</v>
      </c>
      <c r="H16" s="4" t="str">
        <f t="shared" si="3"/>
        <v>C:\Users\Agustin Bustos\Desktop\Clientes\BUSTOS MARTIN\2023\02\</v>
      </c>
      <c r="I16" s="4"/>
      <c r="J16" s="4" t="str">
        <f t="shared" si="4"/>
        <v>C:\Users\Agustin Bustos\Desktop\Clientes\BUSTOS MARTIN\2023\02\</v>
      </c>
      <c r="K16" s="4" t="str">
        <f t="shared" si="5"/>
        <v>202302</v>
      </c>
      <c r="L16" s="3" t="str">
        <f t="shared" si="1"/>
        <v>Febrero 2023</v>
      </c>
      <c r="M16" s="3"/>
      <c r="N16" s="3" t="str">
        <f t="shared" si="6"/>
        <v>2 - 20147130202 - 202302 - BUSTOS MARTIN</v>
      </c>
      <c r="O16" s="3" t="str">
        <f t="shared" si="7"/>
        <v>2 - 20147130202 - 202302 - BUSTOS MARTIN</v>
      </c>
      <c r="P16" s="3"/>
      <c r="Q16" s="3"/>
      <c r="R16" s="3"/>
      <c r="S16" s="4">
        <f t="shared" si="2"/>
        <v>16</v>
      </c>
    </row>
    <row r="17" spans="1:19" x14ac:dyDescent="0.25">
      <c r="A17" s="4" t="str">
        <f t="shared" si="0"/>
        <v>2</v>
      </c>
      <c r="B17" t="s">
        <v>22</v>
      </c>
      <c r="C17">
        <v>20174123072</v>
      </c>
      <c r="D17" t="s">
        <v>23</v>
      </c>
      <c r="E17" s="1">
        <v>44958</v>
      </c>
      <c r="G17" t="s">
        <v>142</v>
      </c>
      <c r="H17" s="4" t="str">
        <f t="shared" si="3"/>
        <v>C:\Users\Agustin Bustos\Desktop\Clientes\INSAURRALDE CARLOS\2023\02\</v>
      </c>
      <c r="I17" s="4"/>
      <c r="J17" s="4" t="str">
        <f t="shared" si="4"/>
        <v>C:\Users\Agustin Bustos\Desktop\Clientes\INSAURRALDE CARLOS\2023\02\</v>
      </c>
      <c r="K17" s="4" t="str">
        <f t="shared" si="5"/>
        <v>202302</v>
      </c>
      <c r="L17" s="3" t="str">
        <f t="shared" si="1"/>
        <v>Febrero 2023</v>
      </c>
      <c r="M17" s="3"/>
      <c r="N17" s="3" t="str">
        <f t="shared" si="6"/>
        <v>2 - 20174123072 - 202302 - INSAURRALDE CARLOS</v>
      </c>
      <c r="O17" s="3" t="str">
        <f t="shared" si="7"/>
        <v>2 - 20174123072 - 202302 - INSAURRALDE CARLOS</v>
      </c>
      <c r="P17" s="3"/>
      <c r="Q17" s="3"/>
      <c r="R17" s="3"/>
      <c r="S17" s="4">
        <f t="shared" si="2"/>
        <v>17</v>
      </c>
    </row>
    <row r="18" spans="1:19" x14ac:dyDescent="0.25">
      <c r="A18" s="4" t="str">
        <f t="shared" si="0"/>
        <v>2</v>
      </c>
      <c r="B18" t="s">
        <v>21</v>
      </c>
      <c r="C18">
        <v>27182653972</v>
      </c>
      <c r="D18" t="str">
        <f>TEXT(C18,"00-00000000-0")</f>
        <v>27-18265397-2</v>
      </c>
      <c r="E18" s="1">
        <v>44958</v>
      </c>
      <c r="G18" t="s">
        <v>142</v>
      </c>
      <c r="H18" s="4" t="str">
        <f t="shared" si="3"/>
        <v>C:\Users\Agustin Bustos\Desktop\Clientes\FERNANDEZ SOSA LILIANA\2023\02\</v>
      </c>
      <c r="I18" s="4"/>
      <c r="J18" s="4" t="str">
        <f t="shared" si="4"/>
        <v>C:\Users\Agustin Bustos\Desktop\Clientes\FERNANDEZ SOSA LILIANA\2023\02\</v>
      </c>
      <c r="K18" s="4" t="str">
        <f t="shared" si="5"/>
        <v>202302</v>
      </c>
      <c r="L18" s="3" t="str">
        <f t="shared" si="1"/>
        <v>Febrero 2023</v>
      </c>
      <c r="M18" s="3"/>
      <c r="N18" s="3" t="str">
        <f t="shared" si="6"/>
        <v>2 - 27182653972 - 202302 - FERNANDEZ SOSA LILIANA</v>
      </c>
      <c r="O18" s="3" t="str">
        <f t="shared" si="7"/>
        <v>2 - 27182653972 - 202302 - FERNANDEZ SOSA LILIANA</v>
      </c>
      <c r="P18" s="3"/>
      <c r="Q18" s="3"/>
      <c r="R18" s="3"/>
      <c r="S18" s="4">
        <f t="shared" si="2"/>
        <v>18</v>
      </c>
    </row>
    <row r="19" spans="1:19" hidden="1" x14ac:dyDescent="0.25">
      <c r="A19" s="4" t="str">
        <f t="shared" si="0"/>
        <v>2</v>
      </c>
      <c r="B19" t="s">
        <v>85</v>
      </c>
      <c r="C19">
        <v>27348916942</v>
      </c>
      <c r="D19" t="s">
        <v>111</v>
      </c>
      <c r="E19" s="1">
        <v>44743</v>
      </c>
      <c r="F19" t="s">
        <v>141</v>
      </c>
      <c r="G19" t="s">
        <v>142</v>
      </c>
      <c r="H19" s="4" t="str">
        <f t="shared" si="3"/>
        <v>C:\Users\Agustin Bustos\Desktop\Clientes\SZYCHOWSKI KAREN\2022\07\</v>
      </c>
      <c r="I19" s="4"/>
      <c r="J19" s="4" t="str">
        <f t="shared" si="4"/>
        <v>C:\Users\Agustin Bustos\Desktop\Clientes\SZYCHOWSKI KAREN\2022\07\</v>
      </c>
      <c r="K19" s="4" t="str">
        <f t="shared" si="5"/>
        <v>202207</v>
      </c>
      <c r="L19" s="3" t="str">
        <f t="shared" si="1"/>
        <v>Julio 2022</v>
      </c>
      <c r="M19" s="3"/>
      <c r="N19" s="3" t="str">
        <f t="shared" si="6"/>
        <v>2 - 27348916942 - 202207 - SZYCHOWSKI KAREN</v>
      </c>
      <c r="O19" s="3" t="str">
        <f t="shared" si="7"/>
        <v>2 - 27348916942 - 202207 - SZYCHOWSKI KAREN</v>
      </c>
      <c r="P19" s="3"/>
      <c r="Q19" s="3"/>
      <c r="R19" s="3"/>
      <c r="S19" s="4">
        <f t="shared" si="2"/>
        <v>19</v>
      </c>
    </row>
    <row r="20" spans="1:19" x14ac:dyDescent="0.25">
      <c r="A20" s="4" t="str">
        <f t="shared" si="0"/>
        <v>2</v>
      </c>
      <c r="B20" t="s">
        <v>24</v>
      </c>
      <c r="C20">
        <v>20100325048</v>
      </c>
      <c r="D20" t="s">
        <v>25</v>
      </c>
      <c r="E20" s="1">
        <v>44958</v>
      </c>
      <c r="G20" t="s">
        <v>142</v>
      </c>
      <c r="H20" s="4" t="str">
        <f t="shared" si="3"/>
        <v>C:\Users\Agustin Bustos\Desktop\Clientes\POSADAS FIDUCIARIA SA\2023\02\</v>
      </c>
      <c r="I20" s="4"/>
      <c r="J20" s="4" t="str">
        <f t="shared" si="4"/>
        <v>C:\Users\Agustin Bustos\Desktop\Clientes\POSADAS FIDUCIARIA SA\2023\02\</v>
      </c>
      <c r="K20" s="4" t="str">
        <f t="shared" si="5"/>
        <v>202302</v>
      </c>
      <c r="L20" s="3" t="str">
        <f t="shared" si="1"/>
        <v>Febrero 2023</v>
      </c>
      <c r="M20" s="3"/>
      <c r="N20" s="3" t="str">
        <f t="shared" si="6"/>
        <v>2 - 30708370122 - 202302 - POSADAS FIDUCIARIA SA</v>
      </c>
      <c r="O20" s="3" t="str">
        <f t="shared" si="7"/>
        <v>2 - 30708370122 - 202302 - POSADAS FIDUCIARIA SA</v>
      </c>
      <c r="P20" s="3"/>
      <c r="Q20" s="3"/>
      <c r="R20" s="3"/>
      <c r="S20" s="4">
        <f t="shared" si="2"/>
        <v>20</v>
      </c>
    </row>
    <row r="21" spans="1:19" x14ac:dyDescent="0.25">
      <c r="A21" s="4" t="str">
        <f t="shared" si="0"/>
        <v>3</v>
      </c>
      <c r="B21" t="s">
        <v>131</v>
      </c>
      <c r="C21">
        <v>27068286323</v>
      </c>
      <c r="D21" t="s">
        <v>135</v>
      </c>
      <c r="E21" s="1">
        <v>44958</v>
      </c>
      <c r="G21" t="s">
        <v>142</v>
      </c>
      <c r="H21" s="4" t="str">
        <f t="shared" si="3"/>
        <v>C:\Users\Agustin Bustos\Desktop\Clientes\SEMILLA ELVIES\2023\02\</v>
      </c>
      <c r="I21" s="4"/>
      <c r="J21" s="4" t="str">
        <f t="shared" si="4"/>
        <v>C:\Users\Agustin Bustos\Desktop\Clientes\SEMILLA ELVIES\2023\02\</v>
      </c>
      <c r="K21" s="4" t="str">
        <f t="shared" si="5"/>
        <v>202302</v>
      </c>
      <c r="L21" s="3" t="str">
        <f t="shared" si="1"/>
        <v>Febrero 2023</v>
      </c>
      <c r="M21" s="3"/>
      <c r="N21" s="3" t="str">
        <f t="shared" si="6"/>
        <v>3 - 27068286323 - 202302 - SEMILLA ELVIES</v>
      </c>
      <c r="O21" s="3" t="str">
        <f t="shared" si="7"/>
        <v>3 - 27068286323 - 202302 - SEMILLA ELVIES</v>
      </c>
      <c r="P21" s="3"/>
      <c r="Q21" s="3"/>
      <c r="R21" s="3"/>
      <c r="S21" s="4">
        <f t="shared" si="2"/>
        <v>21</v>
      </c>
    </row>
    <row r="22" spans="1:19" hidden="1" x14ac:dyDescent="0.25">
      <c r="A22" s="4" t="str">
        <f t="shared" si="0"/>
        <v>3</v>
      </c>
      <c r="B22" t="s">
        <v>86</v>
      </c>
      <c r="C22">
        <v>27354872183</v>
      </c>
      <c r="D22" t="s">
        <v>112</v>
      </c>
      <c r="E22" s="1">
        <v>44743</v>
      </c>
      <c r="F22" t="s">
        <v>141</v>
      </c>
      <c r="G22" t="s">
        <v>142</v>
      </c>
      <c r="H22" s="4" t="str">
        <f t="shared" si="3"/>
        <v>C:\Users\Agustin Bustos\Desktop\Clientes\PENSA MARIA EUGENIA\2022\07\</v>
      </c>
      <c r="I22" s="4"/>
      <c r="J22" s="4" t="str">
        <f t="shared" si="4"/>
        <v>C:\Users\Agustin Bustos\Desktop\Clientes\PENSA MARIA EUGENIA\2022\07\</v>
      </c>
      <c r="K22" s="4" t="str">
        <f t="shared" si="5"/>
        <v>202207</v>
      </c>
      <c r="L22" s="3" t="str">
        <f t="shared" si="1"/>
        <v>Julio 2022</v>
      </c>
      <c r="M22" s="3"/>
      <c r="N22" s="3" t="str">
        <f t="shared" si="6"/>
        <v>3 - 27354872183 - 202207 - PENSA MARIA EUGENIA</v>
      </c>
      <c r="O22" s="3" t="str">
        <f t="shared" si="7"/>
        <v>3 - 27354872183 - 202207 - PENSA MARIA EUGENIA</v>
      </c>
      <c r="P22" s="3"/>
      <c r="Q22" s="3"/>
      <c r="R22" s="3"/>
      <c r="S22" s="4">
        <f t="shared" si="2"/>
        <v>22</v>
      </c>
    </row>
    <row r="23" spans="1:19" x14ac:dyDescent="0.25">
      <c r="A23" s="4" t="str">
        <f t="shared" si="0"/>
        <v>3</v>
      </c>
      <c r="B23" t="s">
        <v>72</v>
      </c>
      <c r="C23">
        <v>20114794083</v>
      </c>
      <c r="D23" t="s">
        <v>76</v>
      </c>
      <c r="E23" s="1">
        <v>44958</v>
      </c>
      <c r="G23" t="s">
        <v>142</v>
      </c>
      <c r="H23" s="4" t="str">
        <f t="shared" si="3"/>
        <v>C:\Users\Agustin Bustos\Desktop\Clientes\CUCYTI SRL\2023\02\</v>
      </c>
      <c r="I23" s="4"/>
      <c r="J23" s="4" t="str">
        <f t="shared" si="4"/>
        <v>C:\Users\Agustin Bustos\Desktop\Clientes\CUCYTI SRL\2023\02\</v>
      </c>
      <c r="K23" s="4" t="str">
        <f t="shared" si="5"/>
        <v>202302</v>
      </c>
      <c r="L23" s="3" t="str">
        <f t="shared" si="1"/>
        <v>Febrero 2023</v>
      </c>
      <c r="M23" s="3"/>
      <c r="N23" s="3" t="str">
        <f t="shared" si="6"/>
        <v>3 - 30672355393 - 202302 - CUCYTI SRL</v>
      </c>
      <c r="O23" s="3" t="str">
        <f t="shared" si="7"/>
        <v>3 - 30672355393 - 202302 - CUCYTI SRL</v>
      </c>
      <c r="P23" s="3"/>
      <c r="Q23" s="3"/>
      <c r="R23" s="3"/>
      <c r="S23" s="4">
        <f t="shared" si="2"/>
        <v>23</v>
      </c>
    </row>
    <row r="24" spans="1:19" x14ac:dyDescent="0.25">
      <c r="A24" s="4" t="str">
        <f t="shared" si="0"/>
        <v>3</v>
      </c>
      <c r="B24" t="s">
        <v>71</v>
      </c>
      <c r="C24">
        <v>23149462074</v>
      </c>
      <c r="D24" t="s">
        <v>75</v>
      </c>
      <c r="E24" s="1">
        <v>44958</v>
      </c>
      <c r="G24" t="s">
        <v>142</v>
      </c>
      <c r="H24" s="4" t="str">
        <f t="shared" si="3"/>
        <v>C:\Users\Agustin Bustos\Desktop\Clientes\CARLOS ABELARDO SESMERO SRL\2023\02\</v>
      </c>
      <c r="I24" s="4"/>
      <c r="J24" s="4" t="str">
        <f t="shared" si="4"/>
        <v>C:\Users\Agustin Bustos\Desktop\Clientes\CARLOS ABELARDO SESMERO SRL\2023\02\</v>
      </c>
      <c r="K24" s="4" t="str">
        <f t="shared" si="5"/>
        <v>202302</v>
      </c>
      <c r="L24" s="3" t="str">
        <f t="shared" si="1"/>
        <v>Febrero 2023</v>
      </c>
      <c r="M24" s="3"/>
      <c r="N24" s="3" t="str">
        <f t="shared" si="6"/>
        <v>3 - 30707912223 - 202302 - CARLOS ABELARDO SESMERO SRL</v>
      </c>
      <c r="O24" s="3" t="str">
        <f t="shared" si="7"/>
        <v>3 - 30707912223 - 202302 - CARLOS ABELARDO SESMERO SRL</v>
      </c>
      <c r="P24" s="3"/>
      <c r="Q24" s="3"/>
      <c r="R24" s="3"/>
      <c r="S24" s="4">
        <f t="shared" si="2"/>
        <v>24</v>
      </c>
    </row>
    <row r="25" spans="1:19" x14ac:dyDescent="0.25">
      <c r="A25" s="4" t="str">
        <f t="shared" si="0"/>
        <v>3</v>
      </c>
      <c r="B25" t="s">
        <v>26</v>
      </c>
      <c r="C25">
        <v>20133762761</v>
      </c>
      <c r="D25" t="s">
        <v>27</v>
      </c>
      <c r="E25" s="1">
        <v>44958</v>
      </c>
      <c r="G25" t="s">
        <v>142</v>
      </c>
      <c r="H25" s="4" t="str">
        <f t="shared" si="3"/>
        <v>C:\Users\Agustin Bustos\Desktop\Clientes\TRANS. MISIONES SA\2023\02\</v>
      </c>
      <c r="I25" s="4"/>
      <c r="J25" s="4" t="str">
        <f t="shared" si="4"/>
        <v>C:\Users\Agustin Bustos\Desktop\Clientes\TRANS. MISIONES SA\2023\02\</v>
      </c>
      <c r="K25" s="4" t="str">
        <f t="shared" si="5"/>
        <v>202302</v>
      </c>
      <c r="L25" s="3" t="str">
        <f t="shared" si="1"/>
        <v>Febrero 2023</v>
      </c>
      <c r="M25" s="3"/>
      <c r="N25" s="3" t="str">
        <f t="shared" si="6"/>
        <v>3 - 30715577743 - 202302 - TRANS. MISIONES SA</v>
      </c>
      <c r="O25" s="3" t="str">
        <f t="shared" si="7"/>
        <v>3 - 30715577743 - 202302 - TRANS. MISIONES SA</v>
      </c>
      <c r="P25" s="3"/>
      <c r="Q25" s="3"/>
      <c r="R25" s="3"/>
      <c r="S25" s="4">
        <f t="shared" si="2"/>
        <v>25</v>
      </c>
    </row>
    <row r="26" spans="1:19" x14ac:dyDescent="0.25">
      <c r="A26" s="4" t="str">
        <f t="shared" si="0"/>
        <v>3</v>
      </c>
      <c r="B26" t="s">
        <v>139</v>
      </c>
      <c r="C26">
        <v>27201178776</v>
      </c>
      <c r="D26" t="s">
        <v>140</v>
      </c>
      <c r="E26" s="1">
        <v>44958</v>
      </c>
      <c r="G26" t="s">
        <v>142</v>
      </c>
      <c r="H26" s="4" t="str">
        <f t="shared" si="3"/>
        <v>C:\Users\Agustin Bustos\Desktop\Clientes\DON LALO SRL\2023\02\</v>
      </c>
      <c r="I26" s="4"/>
      <c r="J26" s="4" t="str">
        <f t="shared" si="4"/>
        <v>C:\Users\Agustin Bustos\Desktop\Clientes\DON LALO SRL\2023\02\</v>
      </c>
      <c r="K26" s="4" t="str">
        <f t="shared" si="5"/>
        <v>202302</v>
      </c>
      <c r="L26" s="3" t="str">
        <f t="shared" si="1"/>
        <v>Febrero 2023</v>
      </c>
      <c r="M26" s="3"/>
      <c r="N26" s="3" t="str">
        <f t="shared" si="6"/>
        <v>3 - 30717537153 - 202302 - DON LALO SRL</v>
      </c>
      <c r="O26" s="3" t="str">
        <f t="shared" si="7"/>
        <v>3 - 30717537153 - 202302 - DON LALO SRL</v>
      </c>
      <c r="P26" s="3"/>
      <c r="Q26" s="3"/>
      <c r="R26" s="3"/>
      <c r="S26" s="4">
        <f t="shared" si="2"/>
        <v>26</v>
      </c>
    </row>
    <row r="27" spans="1:19" x14ac:dyDescent="0.25">
      <c r="A27" s="4" t="str">
        <f t="shared" si="0"/>
        <v>4</v>
      </c>
      <c r="B27" t="s">
        <v>87</v>
      </c>
      <c r="C27">
        <v>20168291834</v>
      </c>
      <c r="D27" t="s">
        <v>113</v>
      </c>
      <c r="E27" s="1">
        <v>44958</v>
      </c>
      <c r="G27" t="s">
        <v>142</v>
      </c>
      <c r="H27" s="4" t="str">
        <f t="shared" si="3"/>
        <v>C:\Users\Agustin Bustos\Desktop\Clientes\FERNANDEZ SOSA RODOLFO\2023\02\</v>
      </c>
      <c r="I27" s="4"/>
      <c r="J27" s="4" t="str">
        <f t="shared" si="4"/>
        <v>C:\Users\Agustin Bustos\Desktop\Clientes\FERNANDEZ SOSA RODOLFO\2023\02\</v>
      </c>
      <c r="K27" s="4" t="str">
        <f t="shared" si="5"/>
        <v>202302</v>
      </c>
      <c r="L27" s="3" t="str">
        <f t="shared" si="1"/>
        <v>Febrero 2023</v>
      </c>
      <c r="M27" s="3"/>
      <c r="N27" s="3" t="str">
        <f t="shared" si="6"/>
        <v>4 - 20168291834 - 202302 - FERNANDEZ SOSA RODOLFO</v>
      </c>
      <c r="O27" s="3" t="str">
        <f t="shared" si="7"/>
        <v>4 - 20168291834 - 202302 - FERNANDEZ SOSA RODOLFO</v>
      </c>
      <c r="P27" s="3"/>
      <c r="Q27" s="3"/>
      <c r="R27" s="3"/>
      <c r="S27" s="4">
        <f t="shared" si="2"/>
        <v>27</v>
      </c>
    </row>
    <row r="28" spans="1:19" x14ac:dyDescent="0.25">
      <c r="A28" s="4" t="str">
        <f t="shared" si="0"/>
        <v>4</v>
      </c>
      <c r="B28" t="s">
        <v>132</v>
      </c>
      <c r="C28">
        <v>23149462074</v>
      </c>
      <c r="D28" t="s">
        <v>136</v>
      </c>
      <c r="E28" s="1">
        <v>44958</v>
      </c>
      <c r="G28" t="s">
        <v>142</v>
      </c>
      <c r="H28" s="4" t="str">
        <f t="shared" si="3"/>
        <v>C:\Users\Agustin Bustos\Desktop\Clientes\SESMERO MARIA GABRIELA\2023\02\</v>
      </c>
      <c r="I28" s="4"/>
      <c r="J28" s="4" t="str">
        <f t="shared" si="4"/>
        <v>C:\Users\Agustin Bustos\Desktop\Clientes\SESMERO MARIA GABRIELA\2023\02\</v>
      </c>
      <c r="K28" s="4" t="str">
        <f t="shared" si="5"/>
        <v>202302</v>
      </c>
      <c r="L28" s="3" t="str">
        <f t="shared" si="1"/>
        <v>Febrero 2023</v>
      </c>
      <c r="M28" s="3"/>
      <c r="N28" s="3" t="str">
        <f t="shared" si="6"/>
        <v>4 - 23149462074 - 202302 - SESMERO MARIA GABRIELA</v>
      </c>
      <c r="O28" s="3" t="str">
        <f t="shared" si="7"/>
        <v>4 - 23149462074 - 202302 - SESMERO MARIA GABRIELA</v>
      </c>
      <c r="P28" s="3"/>
      <c r="Q28" s="3"/>
      <c r="R28" s="3"/>
      <c r="S28" s="4">
        <f t="shared" si="2"/>
        <v>28</v>
      </c>
    </row>
    <row r="29" spans="1:19" x14ac:dyDescent="0.25">
      <c r="A29" s="4" t="str">
        <f t="shared" si="0"/>
        <v>4</v>
      </c>
      <c r="B29" t="s">
        <v>88</v>
      </c>
      <c r="C29">
        <v>23342751644</v>
      </c>
      <c r="D29" t="s">
        <v>114</v>
      </c>
      <c r="E29" s="1">
        <v>44958</v>
      </c>
      <c r="G29" t="s">
        <v>142</v>
      </c>
      <c r="H29" s="4" t="str">
        <f t="shared" si="3"/>
        <v>C:\Users\Agustin Bustos\Desktop\Clientes\FERREYRA CARMEN VICTORIA\2023\02\</v>
      </c>
      <c r="I29" s="4"/>
      <c r="J29" s="4" t="str">
        <f t="shared" si="4"/>
        <v>C:\Users\Agustin Bustos\Desktop\Clientes\FERREYRA CARMEN VICTORIA\2023\02\</v>
      </c>
      <c r="K29" s="4" t="str">
        <f t="shared" si="5"/>
        <v>202302</v>
      </c>
      <c r="L29" s="3" t="str">
        <f t="shared" si="1"/>
        <v>Febrero 2023</v>
      </c>
      <c r="M29" s="3"/>
      <c r="N29" s="3" t="str">
        <f t="shared" si="6"/>
        <v>4 - 23342751644 - 202302 - FERREYRA CARMEN VICTORIA</v>
      </c>
      <c r="O29" s="3" t="str">
        <f t="shared" si="7"/>
        <v>4 - 23342751644 - 202302 - FERREYRA CARMEN VICTORIA</v>
      </c>
      <c r="P29" s="3"/>
      <c r="Q29" s="3"/>
      <c r="R29" s="3"/>
      <c r="S29" s="4">
        <f t="shared" si="2"/>
        <v>29</v>
      </c>
    </row>
    <row r="30" spans="1:19" x14ac:dyDescent="0.25">
      <c r="A30" s="4" t="str">
        <f t="shared" si="0"/>
        <v>4</v>
      </c>
      <c r="B30" t="s">
        <v>30</v>
      </c>
      <c r="C30">
        <v>23351897074</v>
      </c>
      <c r="D30" t="s">
        <v>31</v>
      </c>
      <c r="E30" s="1">
        <v>44958</v>
      </c>
      <c r="G30" t="s">
        <v>142</v>
      </c>
      <c r="H30" s="4" t="str">
        <f t="shared" si="3"/>
        <v>C:\Users\Agustin Bustos\Desktop\Clientes\SCOTO LUCILA\2023\02\</v>
      </c>
      <c r="I30" s="4"/>
      <c r="J30" s="4" t="str">
        <f t="shared" si="4"/>
        <v>C:\Users\Agustin Bustos\Desktop\Clientes\SCOTO LUCILA\2023\02\</v>
      </c>
      <c r="K30" s="4" t="str">
        <f t="shared" si="5"/>
        <v>202302</v>
      </c>
      <c r="L30" s="3" t="str">
        <f t="shared" si="1"/>
        <v>Febrero 2023</v>
      </c>
      <c r="M30" s="3"/>
      <c r="N30" s="3" t="str">
        <f t="shared" si="6"/>
        <v>4 - 23351897074 - 202302 - SCOTO LUCILA</v>
      </c>
      <c r="O30" s="3" t="str">
        <f t="shared" si="7"/>
        <v>4 - 23351897074 - 202302 - SCOTO LUCILA</v>
      </c>
      <c r="P30" s="3"/>
      <c r="Q30" s="3"/>
      <c r="R30" s="3"/>
      <c r="S30" s="4">
        <f t="shared" si="2"/>
        <v>30</v>
      </c>
    </row>
    <row r="31" spans="1:19" x14ac:dyDescent="0.25">
      <c r="A31" s="4" t="str">
        <f t="shared" si="0"/>
        <v>4</v>
      </c>
      <c r="B31" t="s">
        <v>89</v>
      </c>
      <c r="C31">
        <v>27236873744</v>
      </c>
      <c r="D31" t="s">
        <v>115</v>
      </c>
      <c r="E31" s="1">
        <v>44958</v>
      </c>
      <c r="G31" t="s">
        <v>142</v>
      </c>
      <c r="H31" s="4" t="str">
        <f t="shared" si="3"/>
        <v>C:\Users\Agustin Bustos\Desktop\Clientes\TUFRO MALENA\2023\02\</v>
      </c>
      <c r="I31" s="4"/>
      <c r="J31" s="4" t="str">
        <f t="shared" si="4"/>
        <v>C:\Users\Agustin Bustos\Desktop\Clientes\TUFRO MALENA\2023\02\</v>
      </c>
      <c r="K31" s="4" t="str">
        <f t="shared" si="5"/>
        <v>202302</v>
      </c>
      <c r="L31" s="3" t="str">
        <f t="shared" si="1"/>
        <v>Febrero 2023</v>
      </c>
      <c r="M31" s="3"/>
      <c r="N31" s="3" t="str">
        <f t="shared" si="6"/>
        <v>4 - 27236873744 - 202302 - TUFRO MALENA</v>
      </c>
      <c r="O31" s="3" t="str">
        <f t="shared" si="7"/>
        <v>4 - 27236873744 - 202302 - TUFRO MALENA</v>
      </c>
      <c r="P31" s="3"/>
      <c r="Q31" s="3"/>
      <c r="R31" s="3"/>
      <c r="S31" s="4">
        <f t="shared" si="2"/>
        <v>31</v>
      </c>
    </row>
    <row r="32" spans="1:19" x14ac:dyDescent="0.25">
      <c r="A32" s="4" t="str">
        <f t="shared" si="0"/>
        <v>4</v>
      </c>
      <c r="B32" t="s">
        <v>28</v>
      </c>
      <c r="C32">
        <v>20149462601</v>
      </c>
      <c r="D32" t="s">
        <v>29</v>
      </c>
      <c r="E32" s="1">
        <v>44958</v>
      </c>
      <c r="G32" t="s">
        <v>142</v>
      </c>
      <c r="H32" s="4" t="str">
        <f t="shared" si="3"/>
        <v>C:\Users\Agustin Bustos\Desktop\Clientes\DVC SRL\2023\02\</v>
      </c>
      <c r="I32" s="4"/>
      <c r="J32" s="4" t="str">
        <f t="shared" si="4"/>
        <v>C:\Users\Agustin Bustos\Desktop\Clientes\DVC SRL\2023\02\</v>
      </c>
      <c r="K32" s="4" t="str">
        <f t="shared" si="5"/>
        <v>202302</v>
      </c>
      <c r="L32" s="3" t="str">
        <f t="shared" si="1"/>
        <v>Febrero 2023</v>
      </c>
      <c r="M32" s="3"/>
      <c r="N32" s="3" t="str">
        <f t="shared" si="6"/>
        <v>4 - 30709431834 - 202302 - DVC SRL</v>
      </c>
      <c r="O32" s="3" t="str">
        <f t="shared" si="7"/>
        <v>4 - 30709431834 - 202302 - DVC SRL</v>
      </c>
      <c r="P32" s="3"/>
      <c r="Q32" s="3"/>
      <c r="R32" s="3"/>
      <c r="S32" s="4">
        <f t="shared" si="2"/>
        <v>32</v>
      </c>
    </row>
    <row r="33" spans="1:19" x14ac:dyDescent="0.25">
      <c r="A33" s="4" t="str">
        <f t="shared" si="0"/>
        <v>4</v>
      </c>
      <c r="B33" t="s">
        <v>32</v>
      </c>
      <c r="C33">
        <v>20334250327</v>
      </c>
      <c r="D33" t="s">
        <v>33</v>
      </c>
      <c r="E33" s="1">
        <v>44958</v>
      </c>
      <c r="G33" t="s">
        <v>142</v>
      </c>
      <c r="H33" s="4" t="str">
        <f t="shared" si="3"/>
        <v>C:\Users\Agustin Bustos\Desktop\Clientes\VECINAS SRL\2023\02\</v>
      </c>
      <c r="I33" s="4"/>
      <c r="J33" s="4" t="str">
        <f t="shared" si="4"/>
        <v>C:\Users\Agustin Bustos\Desktop\Clientes\VECINAS SRL\2023\02\</v>
      </c>
      <c r="K33" s="4" t="str">
        <f t="shared" si="5"/>
        <v>202302</v>
      </c>
      <c r="L33" s="3" t="str">
        <f t="shared" si="1"/>
        <v>Febrero 2023</v>
      </c>
      <c r="M33" s="3"/>
      <c r="N33" s="3" t="str">
        <f t="shared" si="6"/>
        <v>4 - 30715795864 - 202302 - VECINAS SRL</v>
      </c>
      <c r="O33" s="3" t="str">
        <f t="shared" si="7"/>
        <v>4 - 30715795864 - 202302 - VECINAS SRL</v>
      </c>
      <c r="P33" s="3"/>
      <c r="Q33" s="3"/>
      <c r="R33" s="3"/>
      <c r="S33" s="4">
        <f t="shared" si="2"/>
        <v>33</v>
      </c>
    </row>
    <row r="34" spans="1:19" x14ac:dyDescent="0.25">
      <c r="A34" s="4" t="str">
        <f t="shared" si="0"/>
        <v>5</v>
      </c>
      <c r="B34" t="s">
        <v>36</v>
      </c>
      <c r="C34">
        <v>20074827455</v>
      </c>
      <c r="D34" t="str">
        <f>TEXT(C34,"00-00000000-0")</f>
        <v>20-07482745-5</v>
      </c>
      <c r="E34" s="1">
        <v>44958</v>
      </c>
      <c r="G34" t="s">
        <v>142</v>
      </c>
      <c r="H34" s="4" t="str">
        <f t="shared" si="3"/>
        <v>C:\Users\Agustin Bustos\Desktop\Clientes\SZYCHOWSKI RICARDO\2023\02\</v>
      </c>
      <c r="I34" s="4"/>
      <c r="J34" s="4" t="str">
        <f t="shared" si="4"/>
        <v>C:\Users\Agustin Bustos\Desktop\Clientes\SZYCHOWSKI RICARDO\2023\02\</v>
      </c>
      <c r="K34" s="4" t="str">
        <f t="shared" si="5"/>
        <v>202302</v>
      </c>
      <c r="L34" s="3" t="str">
        <f t="shared" ref="L34:L65" si="8">UPPER(LEFT(TEXT(E34,"MMMM AAAA"),1))&amp;MID(TEXT(E34,"MMMM AAAA"),2,30)</f>
        <v>Febrero 2023</v>
      </c>
      <c r="M34" s="3"/>
      <c r="N34" s="3" t="str">
        <f t="shared" si="6"/>
        <v>5 - 20074827455 - 202302 - SZYCHOWSKI RICARDO</v>
      </c>
      <c r="O34" s="3" t="str">
        <f t="shared" si="7"/>
        <v>5 - 20074827455 - 202302 - SZYCHOWSKI RICARDO</v>
      </c>
      <c r="P34" s="3"/>
      <c r="Q34" s="3"/>
      <c r="R34" s="3"/>
      <c r="S34" s="4">
        <f t="shared" ref="S34:S65" si="9">ROW(A34)</f>
        <v>34</v>
      </c>
    </row>
    <row r="35" spans="1:19" x14ac:dyDescent="0.25">
      <c r="A35" s="4" t="str">
        <f t="shared" si="0"/>
        <v>5</v>
      </c>
      <c r="B35" t="s">
        <v>91</v>
      </c>
      <c r="C35">
        <v>20170394845</v>
      </c>
      <c r="D35" t="s">
        <v>117</v>
      </c>
      <c r="E35" s="1">
        <v>44958</v>
      </c>
      <c r="G35" t="s">
        <v>142</v>
      </c>
      <c r="H35" s="4" t="str">
        <f t="shared" si="3"/>
        <v>C:\Users\Agustin Bustos\Desktop\Clientes\FERREYRA MARCELO\2023\02\</v>
      </c>
      <c r="I35" s="4"/>
      <c r="J35" s="4" t="str">
        <f t="shared" si="4"/>
        <v>C:\Users\Agustin Bustos\Desktop\Clientes\FERREYRA MARCELO\2023\02\</v>
      </c>
      <c r="K35" s="4" t="str">
        <f t="shared" si="5"/>
        <v>202302</v>
      </c>
      <c r="L35" s="3" t="str">
        <f t="shared" si="8"/>
        <v>Febrero 2023</v>
      </c>
      <c r="M35" s="3"/>
      <c r="N35" s="3" t="str">
        <f t="shared" si="6"/>
        <v>5 - 20170394845 - 202302 - FERREYRA MARCELO</v>
      </c>
      <c r="O35" s="3" t="str">
        <f t="shared" si="7"/>
        <v>5 - 20170394845 - 202302 - FERREYRA MARCELO</v>
      </c>
      <c r="P35" s="3"/>
      <c r="Q35" s="3"/>
      <c r="R35" s="3"/>
      <c r="S35" s="4">
        <f t="shared" si="9"/>
        <v>35</v>
      </c>
    </row>
    <row r="36" spans="1:19" x14ac:dyDescent="0.25">
      <c r="A36" s="4" t="str">
        <f t="shared" si="0"/>
        <v>5</v>
      </c>
      <c r="B36" t="s">
        <v>34</v>
      </c>
      <c r="C36">
        <v>27148268105</v>
      </c>
      <c r="D36" t="str">
        <f>TEXT(C36,"00-00000000-0")</f>
        <v>27-14826810-5</v>
      </c>
      <c r="E36" s="1">
        <v>44958</v>
      </c>
      <c r="G36" t="s">
        <v>142</v>
      </c>
      <c r="H36" s="4" t="str">
        <f t="shared" si="3"/>
        <v>C:\Users\Agustin Bustos\Desktop\Clientes\CANTELI GRACIELA\2023\02\</v>
      </c>
      <c r="I36" s="4"/>
      <c r="J36" s="4" t="str">
        <f t="shared" si="4"/>
        <v>C:\Users\Agustin Bustos\Desktop\Clientes\CANTELI GRACIELA\2023\02\</v>
      </c>
      <c r="K36" s="4" t="str">
        <f t="shared" si="5"/>
        <v>202302</v>
      </c>
      <c r="L36" s="3" t="str">
        <f t="shared" si="8"/>
        <v>Febrero 2023</v>
      </c>
      <c r="M36" s="3"/>
      <c r="N36" s="3" t="str">
        <f t="shared" si="6"/>
        <v>5 - 27148268105 - 202302 - CANTELI GRACIELA</v>
      </c>
      <c r="O36" s="3" t="str">
        <f t="shared" si="7"/>
        <v>5 - 27148268105 - 202302 - CANTELI GRACIELA</v>
      </c>
      <c r="P36" s="3"/>
      <c r="Q36" s="3"/>
      <c r="R36" s="3"/>
      <c r="S36" s="4">
        <f t="shared" si="9"/>
        <v>36</v>
      </c>
    </row>
    <row r="37" spans="1:19" x14ac:dyDescent="0.25">
      <c r="A37" s="4" t="str">
        <f t="shared" si="0"/>
        <v>5</v>
      </c>
      <c r="B37" t="s">
        <v>35</v>
      </c>
      <c r="C37">
        <v>27171709925</v>
      </c>
      <c r="D37" t="str">
        <f>TEXT(C37,"00-00000000-0")</f>
        <v>27-17170992-5</v>
      </c>
      <c r="E37" s="1">
        <v>44958</v>
      </c>
      <c r="G37" t="s">
        <v>142</v>
      </c>
      <c r="H37" s="4" t="str">
        <f t="shared" si="3"/>
        <v>C:\Users\Agustin Bustos\Desktop\Clientes\CORONAS ALINE\2023\02\</v>
      </c>
      <c r="I37" s="4"/>
      <c r="J37" s="4" t="str">
        <f t="shared" si="4"/>
        <v>C:\Users\Agustin Bustos\Desktop\Clientes\CORONAS ALINE\2023\02\</v>
      </c>
      <c r="K37" s="4" t="str">
        <f t="shared" si="5"/>
        <v>202302</v>
      </c>
      <c r="L37" s="3" t="str">
        <f t="shared" si="8"/>
        <v>Febrero 2023</v>
      </c>
      <c r="M37" s="3"/>
      <c r="N37" s="3" t="str">
        <f t="shared" si="6"/>
        <v>5 - 27171709925 - 202302 - CORONAS ALINE</v>
      </c>
      <c r="O37" s="3" t="str">
        <f t="shared" si="7"/>
        <v>5 - 27171709925 - 202302 - CORONAS ALINE</v>
      </c>
      <c r="P37" s="3"/>
      <c r="Q37" s="3"/>
      <c r="R37" s="3"/>
      <c r="S37" s="4">
        <f t="shared" si="9"/>
        <v>37</v>
      </c>
    </row>
    <row r="38" spans="1:19" x14ac:dyDescent="0.25">
      <c r="A38" s="4" t="str">
        <f t="shared" si="0"/>
        <v>5</v>
      </c>
      <c r="B38" t="s">
        <v>90</v>
      </c>
      <c r="C38">
        <v>20114794083</v>
      </c>
      <c r="D38" t="s">
        <v>116</v>
      </c>
      <c r="E38" s="1">
        <v>44958</v>
      </c>
      <c r="G38" t="s">
        <v>142</v>
      </c>
      <c r="H38" s="4" t="str">
        <f t="shared" si="3"/>
        <v>C:\Users\Agustin Bustos\Desktop\Clientes\ASOC. SALUD MNES\2023\02\</v>
      </c>
      <c r="I38" s="4"/>
      <c r="J38" s="4" t="str">
        <f t="shared" si="4"/>
        <v>C:\Users\Agustin Bustos\Desktop\Clientes\ASOC. SALUD MNES\2023\02\</v>
      </c>
      <c r="K38" s="4" t="str">
        <f t="shared" si="5"/>
        <v>202302</v>
      </c>
      <c r="L38" s="3" t="str">
        <f t="shared" si="8"/>
        <v>Febrero 2023</v>
      </c>
      <c r="M38" s="3"/>
      <c r="N38" s="3" t="str">
        <f t="shared" si="6"/>
        <v>5 - 30708553715 - 202302 - ASOC. SALUD MNES</v>
      </c>
      <c r="O38" s="3" t="str">
        <f t="shared" si="7"/>
        <v>5 - 30708553715 - 202302 - ASOC. SALUD MNES</v>
      </c>
      <c r="P38" s="3"/>
      <c r="Q38" s="3"/>
      <c r="R38" s="3"/>
      <c r="S38" s="4">
        <f t="shared" si="9"/>
        <v>38</v>
      </c>
    </row>
    <row r="39" spans="1:19" x14ac:dyDescent="0.25">
      <c r="A39" s="4" t="str">
        <f t="shared" si="0"/>
        <v>6</v>
      </c>
      <c r="B39" t="s">
        <v>39</v>
      </c>
      <c r="C39">
        <v>20149466356</v>
      </c>
      <c r="D39" t="s">
        <v>40</v>
      </c>
      <c r="E39" s="1">
        <v>44958</v>
      </c>
      <c r="G39" t="s">
        <v>142</v>
      </c>
      <c r="H39" s="4" t="str">
        <f t="shared" si="3"/>
        <v>C:\Users\Agustin Bustos\Desktop\Clientes\ENRIQUEZ RUBEN\2023\02\</v>
      </c>
      <c r="I39" s="4"/>
      <c r="J39" s="4" t="str">
        <f t="shared" si="4"/>
        <v>C:\Users\Agustin Bustos\Desktop\Clientes\ENRIQUEZ RUBEN\2023\02\</v>
      </c>
      <c r="K39" s="4" t="str">
        <f t="shared" si="5"/>
        <v>202302</v>
      </c>
      <c r="L39" s="3" t="str">
        <f t="shared" si="8"/>
        <v>Febrero 2023</v>
      </c>
      <c r="M39" s="3"/>
      <c r="N39" s="3" t="str">
        <f t="shared" si="6"/>
        <v>6 - 20149466356 - 202302 - ENRIQUEZ RUBEN</v>
      </c>
      <c r="O39" s="3" t="str">
        <f t="shared" si="7"/>
        <v>6 - 20149466356 - 202302 - ENRIQUEZ RUBEN</v>
      </c>
      <c r="P39" s="3"/>
      <c r="Q39" s="3"/>
      <c r="R39" s="3"/>
      <c r="S39" s="4">
        <f t="shared" si="9"/>
        <v>39</v>
      </c>
    </row>
    <row r="40" spans="1:19" x14ac:dyDescent="0.25">
      <c r="A40" s="4" t="str">
        <f t="shared" si="0"/>
        <v>6</v>
      </c>
      <c r="B40" t="s">
        <v>73</v>
      </c>
      <c r="C40">
        <v>20416948926</v>
      </c>
      <c r="D40" t="s">
        <v>77</v>
      </c>
      <c r="E40" s="1">
        <v>44958</v>
      </c>
      <c r="G40" t="s">
        <v>142</v>
      </c>
      <c r="H40" s="4" t="str">
        <f t="shared" si="3"/>
        <v>C:\Users\Agustin Bustos\Desktop\Clientes\BEITIA IÑAKI\2023\02\</v>
      </c>
      <c r="I40" s="4"/>
      <c r="J40" s="4" t="str">
        <f t="shared" si="4"/>
        <v>C:\Users\Agustin Bustos\Desktop\Clientes\BEITIA IÑAKI\2023\02\</v>
      </c>
      <c r="K40" s="4" t="str">
        <f t="shared" si="5"/>
        <v>202302</v>
      </c>
      <c r="L40" s="3" t="str">
        <f t="shared" si="8"/>
        <v>Febrero 2023</v>
      </c>
      <c r="M40" s="3"/>
      <c r="N40" s="3" t="str">
        <f t="shared" si="6"/>
        <v>6 - 20416948926 - 202302 - BEITIA IÑAKI</v>
      </c>
      <c r="O40" s="3" t="str">
        <f t="shared" si="7"/>
        <v>6 - 20416948926 - 202302 - BEITIA IÑAKI</v>
      </c>
      <c r="P40" s="3"/>
      <c r="Q40" s="3"/>
      <c r="R40" s="3"/>
      <c r="S40" s="4">
        <f t="shared" si="9"/>
        <v>40</v>
      </c>
    </row>
    <row r="41" spans="1:19" x14ac:dyDescent="0.25">
      <c r="A41" s="4" t="str">
        <f t="shared" si="0"/>
        <v>6</v>
      </c>
      <c r="B41" t="s">
        <v>93</v>
      </c>
      <c r="C41">
        <v>27058846916</v>
      </c>
      <c r="D41" t="s">
        <v>119</v>
      </c>
      <c r="E41" s="1">
        <v>44958</v>
      </c>
      <c r="G41" t="s">
        <v>142</v>
      </c>
      <c r="H41" s="4" t="str">
        <f t="shared" si="3"/>
        <v>C:\Users\Agustin Bustos\Desktop\Clientes\LAZCOZ VIOLETA\2023\02\</v>
      </c>
      <c r="I41" s="4"/>
      <c r="J41" s="4" t="str">
        <f t="shared" si="4"/>
        <v>C:\Users\Agustin Bustos\Desktop\Clientes\LAZCOZ VIOLETA\2023\02\</v>
      </c>
      <c r="K41" s="4" t="str">
        <f t="shared" si="5"/>
        <v>202302</v>
      </c>
      <c r="L41" s="3" t="str">
        <f t="shared" si="8"/>
        <v>Febrero 2023</v>
      </c>
      <c r="M41" s="3"/>
      <c r="N41" s="3" t="str">
        <f t="shared" si="6"/>
        <v>6 - 27058846916 - 202302 - LAZCOZ VIOLETA</v>
      </c>
      <c r="O41" s="3" t="str">
        <f t="shared" si="7"/>
        <v>6 - 27058846916 - 202302 - LAZCOZ VIOLETA</v>
      </c>
      <c r="P41" s="3"/>
      <c r="Q41" s="3"/>
      <c r="R41" s="3"/>
      <c r="S41" s="4">
        <f t="shared" si="9"/>
        <v>41</v>
      </c>
    </row>
    <row r="42" spans="1:19" x14ac:dyDescent="0.25">
      <c r="A42" s="4" t="str">
        <f t="shared" si="0"/>
        <v>6</v>
      </c>
      <c r="B42" t="s">
        <v>133</v>
      </c>
      <c r="C42">
        <v>27201178776</v>
      </c>
      <c r="D42" t="s">
        <v>137</v>
      </c>
      <c r="E42" s="1">
        <v>44958</v>
      </c>
      <c r="G42" t="s">
        <v>142</v>
      </c>
      <c r="H42" s="4" t="str">
        <f t="shared" si="3"/>
        <v>C:\Users\Agustin Bustos\Desktop\Clientes\SZYCHOWSKI AMANDA \2023\02\</v>
      </c>
      <c r="I42" s="4"/>
      <c r="J42" s="4" t="str">
        <f t="shared" si="4"/>
        <v>C:\Users\Agustin Bustos\Desktop\Clientes\SZYCHOWSKI AMANDA \2023\02\</v>
      </c>
      <c r="K42" s="4" t="str">
        <f t="shared" si="5"/>
        <v>202302</v>
      </c>
      <c r="L42" s="3" t="str">
        <f t="shared" si="8"/>
        <v>Febrero 2023</v>
      </c>
      <c r="M42" s="3"/>
      <c r="N42" s="3" t="str">
        <f t="shared" si="6"/>
        <v xml:space="preserve">6 - 27201178776 - 202302 - SZYCHOWSKI AMANDA </v>
      </c>
      <c r="O42" s="3" t="str">
        <f t="shared" si="7"/>
        <v xml:space="preserve">6 - 27201178776 - 202302 - SZYCHOWSKI AMANDA </v>
      </c>
      <c r="P42" s="3"/>
      <c r="Q42" s="3"/>
      <c r="R42" s="3"/>
      <c r="S42" s="4">
        <f t="shared" si="9"/>
        <v>42</v>
      </c>
    </row>
    <row r="43" spans="1:19" x14ac:dyDescent="0.25">
      <c r="A43" s="4" t="str">
        <f t="shared" si="0"/>
        <v>6</v>
      </c>
      <c r="B43" t="s">
        <v>92</v>
      </c>
      <c r="C43">
        <v>27261827366</v>
      </c>
      <c r="D43" t="s">
        <v>118</v>
      </c>
      <c r="E43" s="1">
        <v>44958</v>
      </c>
      <c r="G43" t="s">
        <v>142</v>
      </c>
      <c r="H43" s="4" t="str">
        <f t="shared" si="3"/>
        <v>C:\Users\Agustin Bustos\Desktop\Clientes\CARBALLO GRACIELA\2023\02\</v>
      </c>
      <c r="I43" s="4"/>
      <c r="J43" s="4" t="str">
        <f t="shared" si="4"/>
        <v>C:\Users\Agustin Bustos\Desktop\Clientes\CARBALLO GRACIELA\2023\02\</v>
      </c>
      <c r="K43" s="4" t="str">
        <f t="shared" si="5"/>
        <v>202302</v>
      </c>
      <c r="L43" s="3" t="str">
        <f t="shared" si="8"/>
        <v>Febrero 2023</v>
      </c>
      <c r="M43" s="3"/>
      <c r="N43" s="3" t="str">
        <f t="shared" si="6"/>
        <v>6 - 27261827366 - 202302 - CARBALLO GRACIELA</v>
      </c>
      <c r="O43" s="3" t="str">
        <f t="shared" si="7"/>
        <v>6 - 27261827366 - 202302 - CARBALLO GRACIELA</v>
      </c>
      <c r="P43" s="3"/>
      <c r="Q43" s="3"/>
      <c r="R43" s="3"/>
      <c r="S43" s="4">
        <f t="shared" si="9"/>
        <v>43</v>
      </c>
    </row>
    <row r="44" spans="1:19" x14ac:dyDescent="0.25">
      <c r="A44" s="4" t="str">
        <f t="shared" si="0"/>
        <v>6</v>
      </c>
      <c r="B44" t="s">
        <v>74</v>
      </c>
      <c r="C44">
        <v>20109908852</v>
      </c>
      <c r="D44" t="s">
        <v>78</v>
      </c>
      <c r="E44" s="1">
        <v>44958</v>
      </c>
      <c r="G44" t="s">
        <v>142</v>
      </c>
      <c r="H44" s="4" t="str">
        <f t="shared" si="3"/>
        <v>C:\Users\Agustin Bustos\Desktop\Clientes\PREST. SANAT. SA\2023\02\</v>
      </c>
      <c r="I44" s="4"/>
      <c r="J44" s="4" t="str">
        <f t="shared" si="4"/>
        <v>C:\Users\Agustin Bustos\Desktop\Clientes\PREST. SANAT. SA\2023\02\</v>
      </c>
      <c r="K44" s="4" t="str">
        <f t="shared" si="5"/>
        <v>202302</v>
      </c>
      <c r="L44" s="3" t="str">
        <f t="shared" si="8"/>
        <v>Febrero 2023</v>
      </c>
      <c r="M44" s="3"/>
      <c r="N44" s="3" t="str">
        <f t="shared" si="6"/>
        <v>6 - 30687910636 - 202302 - PREST. SANAT. SA</v>
      </c>
      <c r="O44" s="3" t="str">
        <f t="shared" si="7"/>
        <v>6 - 30687910636 - 202302 - PREST. SANAT. SA</v>
      </c>
      <c r="P44" s="3"/>
      <c r="Q44" s="3"/>
      <c r="R44" s="3"/>
      <c r="S44" s="4">
        <f t="shared" si="9"/>
        <v>44</v>
      </c>
    </row>
    <row r="45" spans="1:19" x14ac:dyDescent="0.25">
      <c r="A45" s="4" t="str">
        <f t="shared" si="0"/>
        <v>6</v>
      </c>
      <c r="B45" t="s">
        <v>37</v>
      </c>
      <c r="C45">
        <v>23173121539</v>
      </c>
      <c r="D45" t="s">
        <v>38</v>
      </c>
      <c r="E45" s="1">
        <v>44958</v>
      </c>
      <c r="G45" t="s">
        <v>142</v>
      </c>
      <c r="H45" s="4" t="str">
        <f t="shared" si="3"/>
        <v>C:\Users\Agustin Bustos\Desktop\Clientes\CONSULTORIO SAN MARTIN\2023\02\</v>
      </c>
      <c r="I45" s="4"/>
      <c r="J45" s="4" t="str">
        <f t="shared" si="4"/>
        <v>C:\Users\Agustin Bustos\Desktop\Clientes\CONSULTORIO SAN MARTIN\2023\02\</v>
      </c>
      <c r="K45" s="4" t="str">
        <f t="shared" si="5"/>
        <v>202302</v>
      </c>
      <c r="L45" s="3" t="str">
        <f t="shared" si="8"/>
        <v>Febrero 2023</v>
      </c>
      <c r="M45" s="3"/>
      <c r="N45" s="3" t="str">
        <f t="shared" si="6"/>
        <v>6 - 30715347926 - 202302 - CONSULTORIO SAN MARTIN</v>
      </c>
      <c r="O45" s="3" t="str">
        <f t="shared" si="7"/>
        <v>6 - 30715347926 - 202302 - CONSULTORIO SAN MARTIN</v>
      </c>
      <c r="P45" s="3"/>
      <c r="Q45" s="3"/>
      <c r="R45" s="3"/>
      <c r="S45" s="4">
        <f t="shared" si="9"/>
        <v>45</v>
      </c>
    </row>
    <row r="46" spans="1:19" x14ac:dyDescent="0.25">
      <c r="A46" s="4" t="str">
        <f t="shared" si="0"/>
        <v>6</v>
      </c>
      <c r="B46" t="s">
        <v>41</v>
      </c>
      <c r="C46">
        <v>20334250327</v>
      </c>
      <c r="D46" t="s">
        <v>42</v>
      </c>
      <c r="E46" s="1">
        <v>44958</v>
      </c>
      <c r="G46" t="s">
        <v>142</v>
      </c>
      <c r="H46" s="4" t="str">
        <f t="shared" si="3"/>
        <v>C:\Users\Agustin Bustos\Desktop\Clientes\PENSA PROPIEDADES\2023\02\</v>
      </c>
      <c r="I46" s="4"/>
      <c r="J46" s="4" t="str">
        <f t="shared" si="4"/>
        <v>C:\Users\Agustin Bustos\Desktop\Clientes\PENSA PROPIEDADES\2023\02\</v>
      </c>
      <c r="K46" s="4" t="str">
        <f t="shared" si="5"/>
        <v>202302</v>
      </c>
      <c r="L46" s="3" t="str">
        <f t="shared" si="8"/>
        <v>Febrero 2023</v>
      </c>
      <c r="M46" s="3"/>
      <c r="N46" s="3" t="str">
        <f t="shared" si="6"/>
        <v>6 - 30716503816 - 202302 - PENSA PROPIEDADES</v>
      </c>
      <c r="O46" s="3" t="str">
        <f t="shared" si="7"/>
        <v>6 - 30716503816 - 202302 - PENSA PROPIEDADES</v>
      </c>
      <c r="P46" s="3"/>
      <c r="Q46" s="3"/>
      <c r="R46" s="3"/>
      <c r="S46" s="4">
        <f t="shared" si="9"/>
        <v>46</v>
      </c>
    </row>
    <row r="47" spans="1:19" x14ac:dyDescent="0.25">
      <c r="A47" s="4" t="str">
        <f t="shared" si="0"/>
        <v>7</v>
      </c>
      <c r="B47" t="s">
        <v>51</v>
      </c>
      <c r="C47">
        <v>20077065637</v>
      </c>
      <c r="D47" t="str">
        <f>TEXT(C47,"00-00000000-0")</f>
        <v>20-07706563-7</v>
      </c>
      <c r="E47" s="1">
        <v>44958</v>
      </c>
      <c r="G47" t="s">
        <v>142</v>
      </c>
      <c r="H47" s="4" t="str">
        <f t="shared" si="3"/>
        <v>C:\Users\Agustin Bustos\Desktop\Clientes\PENSA ANIBAL\2023\02\</v>
      </c>
      <c r="I47" s="4"/>
      <c r="J47" s="4" t="str">
        <f t="shared" si="4"/>
        <v>C:\Users\Agustin Bustos\Desktop\Clientes\PENSA ANIBAL\2023\02\</v>
      </c>
      <c r="K47" s="4" t="str">
        <f t="shared" si="5"/>
        <v>202302</v>
      </c>
      <c r="L47" s="3" t="str">
        <f t="shared" si="8"/>
        <v>Febrero 2023</v>
      </c>
      <c r="M47" s="3"/>
      <c r="N47" s="3" t="str">
        <f t="shared" si="6"/>
        <v>7 - 20077065637 - 202302 - PENSA ANIBAL</v>
      </c>
      <c r="O47" s="3" t="str">
        <f t="shared" si="7"/>
        <v>7 - 20077065637 - 202302 - PENSA ANIBAL</v>
      </c>
      <c r="P47" s="3"/>
      <c r="Q47" s="3"/>
      <c r="R47" s="3"/>
      <c r="S47" s="4">
        <f t="shared" si="9"/>
        <v>47</v>
      </c>
    </row>
    <row r="48" spans="1:19" x14ac:dyDescent="0.25">
      <c r="A48" s="4" t="str">
        <f t="shared" si="0"/>
        <v>7</v>
      </c>
      <c r="B48" t="s">
        <v>52</v>
      </c>
      <c r="C48">
        <v>20130056637</v>
      </c>
      <c r="D48" t="str">
        <f>TEXT(C48,"00-00000000-0")</f>
        <v>20-13005663-7</v>
      </c>
      <c r="E48" s="1">
        <v>44958</v>
      </c>
      <c r="G48" t="s">
        <v>142</v>
      </c>
      <c r="H48" s="4" t="str">
        <f t="shared" si="3"/>
        <v>C:\Users\Agustin Bustos\Desktop\Clientes\TABBIA ENRIQUE\2023\02\</v>
      </c>
      <c r="I48" s="4"/>
      <c r="J48" s="4" t="str">
        <f t="shared" si="4"/>
        <v>C:\Users\Agustin Bustos\Desktop\Clientes\TABBIA ENRIQUE\2023\02\</v>
      </c>
      <c r="K48" s="4" t="str">
        <f t="shared" si="5"/>
        <v>202302</v>
      </c>
      <c r="L48" s="3" t="str">
        <f t="shared" si="8"/>
        <v>Febrero 2023</v>
      </c>
      <c r="M48" s="3"/>
      <c r="N48" s="3" t="str">
        <f t="shared" si="6"/>
        <v>7 - 20130056637 - 202302 - TABBIA ENRIQUE</v>
      </c>
      <c r="O48" s="3" t="str">
        <f t="shared" si="7"/>
        <v>7 - 20130056637 - 202302 - TABBIA ENRIQUE</v>
      </c>
      <c r="P48" s="3"/>
      <c r="Q48" s="3"/>
      <c r="R48" s="3"/>
      <c r="S48" s="4">
        <f t="shared" si="9"/>
        <v>48</v>
      </c>
    </row>
    <row r="49" spans="1:19" x14ac:dyDescent="0.25">
      <c r="A49" s="4" t="str">
        <f t="shared" si="0"/>
        <v>7</v>
      </c>
      <c r="B49" t="s">
        <v>95</v>
      </c>
      <c r="C49">
        <v>20170395167</v>
      </c>
      <c r="D49" t="s">
        <v>121</v>
      </c>
      <c r="E49" s="1">
        <v>44958</v>
      </c>
      <c r="G49" t="s">
        <v>142</v>
      </c>
      <c r="H49" s="4" t="str">
        <f t="shared" si="3"/>
        <v>C:\Users\Agustin Bustos\Desktop\Clientes\HOPE HUGO\2023\02\</v>
      </c>
      <c r="I49" s="4"/>
      <c r="J49" s="4" t="str">
        <f t="shared" si="4"/>
        <v>C:\Users\Agustin Bustos\Desktop\Clientes\HOPE HUGO\2023\02\</v>
      </c>
      <c r="K49" s="4" t="str">
        <f t="shared" si="5"/>
        <v>202302</v>
      </c>
      <c r="L49" s="3" t="str">
        <f t="shared" si="8"/>
        <v>Febrero 2023</v>
      </c>
      <c r="M49" s="3"/>
      <c r="N49" s="3" t="str">
        <f t="shared" si="6"/>
        <v>7 - 20170395167 - 202302 - HOPE HUGO</v>
      </c>
      <c r="O49" s="3" t="str">
        <f t="shared" si="7"/>
        <v>7 - 20170395167 - 202302 - HOPE HUGO</v>
      </c>
      <c r="P49" s="3"/>
      <c r="Q49" s="3"/>
      <c r="R49" s="3"/>
      <c r="S49" s="4">
        <f t="shared" si="9"/>
        <v>49</v>
      </c>
    </row>
    <row r="50" spans="1:19" x14ac:dyDescent="0.25">
      <c r="A50" s="4" t="str">
        <f t="shared" si="0"/>
        <v>7</v>
      </c>
      <c r="B50" t="s">
        <v>53</v>
      </c>
      <c r="C50">
        <v>20301650087</v>
      </c>
      <c r="D50" t="str">
        <f>TEXT(C50,"00-00000000-0")</f>
        <v>20-30165008-7</v>
      </c>
      <c r="E50" s="1">
        <v>44958</v>
      </c>
      <c r="G50" t="s">
        <v>142</v>
      </c>
      <c r="H50" s="4" t="str">
        <f t="shared" si="3"/>
        <v>C:\Users\Agustin Bustos\Desktop\Clientes\VARENIZA NESTOR LEONEL\2023\02\</v>
      </c>
      <c r="I50" s="4"/>
      <c r="J50" s="4" t="str">
        <f t="shared" si="4"/>
        <v>C:\Users\Agustin Bustos\Desktop\Clientes\VARENIZA NESTOR LEONEL\2023\02\</v>
      </c>
      <c r="K50" s="4" t="str">
        <f t="shared" si="5"/>
        <v>202302</v>
      </c>
      <c r="L50" s="3" t="str">
        <f t="shared" si="8"/>
        <v>Febrero 2023</v>
      </c>
      <c r="M50" s="3"/>
      <c r="N50" s="3" t="str">
        <f t="shared" si="6"/>
        <v>7 - 20301650087 - 202302 - VARENIZA NESTOR LEONEL</v>
      </c>
      <c r="O50" s="3" t="str">
        <f t="shared" si="7"/>
        <v>7 - 20301650087 - 202302 - VARENIZA NESTOR LEONEL</v>
      </c>
      <c r="P50" s="3"/>
      <c r="Q50" s="3"/>
      <c r="R50" s="3"/>
      <c r="S50" s="4">
        <f t="shared" si="9"/>
        <v>50</v>
      </c>
    </row>
    <row r="51" spans="1:19" x14ac:dyDescent="0.25">
      <c r="A51" s="4" t="str">
        <f t="shared" si="0"/>
        <v>7</v>
      </c>
      <c r="B51" t="s">
        <v>94</v>
      </c>
      <c r="C51">
        <v>20327623967</v>
      </c>
      <c r="D51" t="s">
        <v>120</v>
      </c>
      <c r="E51" s="1">
        <v>44958</v>
      </c>
      <c r="G51" t="s">
        <v>142</v>
      </c>
      <c r="H51" s="4" t="str">
        <f t="shared" si="3"/>
        <v>C:\Users\Agustin Bustos\Desktop\Clientes\FERREYRA ANDRES\2023\02\</v>
      </c>
      <c r="I51" s="4"/>
      <c r="J51" s="4" t="str">
        <f t="shared" si="4"/>
        <v>C:\Users\Agustin Bustos\Desktop\Clientes\FERREYRA ANDRES\2023\02\</v>
      </c>
      <c r="K51" s="4" t="str">
        <f t="shared" si="5"/>
        <v>202302</v>
      </c>
      <c r="L51" s="3" t="str">
        <f t="shared" si="8"/>
        <v>Febrero 2023</v>
      </c>
      <c r="M51" s="3"/>
      <c r="N51" s="3" t="str">
        <f t="shared" si="6"/>
        <v>7 - 20327623967 - 202302 - FERREYRA ANDRES</v>
      </c>
      <c r="O51" s="3" t="str">
        <f t="shared" si="7"/>
        <v>7 - 20327623967 - 202302 - FERREYRA ANDRES</v>
      </c>
      <c r="P51" s="3"/>
      <c r="Q51" s="3"/>
      <c r="R51" s="3"/>
      <c r="S51" s="4">
        <f t="shared" si="9"/>
        <v>51</v>
      </c>
    </row>
    <row r="52" spans="1:19" hidden="1" x14ac:dyDescent="0.25">
      <c r="A52" s="4" t="str">
        <f t="shared" si="0"/>
        <v>7</v>
      </c>
      <c r="B52" t="s">
        <v>96</v>
      </c>
      <c r="C52">
        <v>20334250327</v>
      </c>
      <c r="D52" t="s">
        <v>122</v>
      </c>
      <c r="E52" s="1">
        <v>44743</v>
      </c>
      <c r="F52" t="s">
        <v>141</v>
      </c>
      <c r="G52" t="s">
        <v>142</v>
      </c>
      <c r="H52" s="4" t="str">
        <f t="shared" si="3"/>
        <v>C:\Users\Agustin Bustos\Desktop\Clientes\PENSA LUCIANO\2022\07\</v>
      </c>
      <c r="I52" s="4"/>
      <c r="J52" s="4" t="str">
        <f t="shared" si="4"/>
        <v>C:\Users\Agustin Bustos\Desktop\Clientes\PENSA LUCIANO\2022\07\</v>
      </c>
      <c r="K52" s="4" t="str">
        <f t="shared" si="5"/>
        <v>202207</v>
      </c>
      <c r="L52" s="3" t="str">
        <f t="shared" si="8"/>
        <v>Julio 2022</v>
      </c>
      <c r="M52" s="3"/>
      <c r="N52" s="3" t="str">
        <f t="shared" si="6"/>
        <v>7 - 20334250327 - 202207 - PENSA LUCIANO</v>
      </c>
      <c r="O52" s="3" t="str">
        <f t="shared" si="7"/>
        <v>7 - 20334250327 - 202207 - PENSA LUCIANO</v>
      </c>
      <c r="P52" s="3"/>
      <c r="Q52" s="3"/>
      <c r="R52" s="3"/>
      <c r="S52" s="4">
        <f t="shared" si="9"/>
        <v>52</v>
      </c>
    </row>
    <row r="53" spans="1:19" x14ac:dyDescent="0.25">
      <c r="A53" s="4" t="str">
        <f t="shared" si="0"/>
        <v>7</v>
      </c>
      <c r="B53" t="s">
        <v>134</v>
      </c>
      <c r="C53">
        <v>27109797257</v>
      </c>
      <c r="D53" t="s">
        <v>138</v>
      </c>
      <c r="E53" s="1">
        <v>44958</v>
      </c>
      <c r="G53" t="s">
        <v>142</v>
      </c>
      <c r="H53" s="4" t="str">
        <f t="shared" si="3"/>
        <v>C:\Users\Agustin Bustos\Desktop\Clientes\SCOTTO OLGA MARIA\2023\02\</v>
      </c>
      <c r="I53" s="4"/>
      <c r="J53" s="4" t="str">
        <f t="shared" si="4"/>
        <v>C:\Users\Agustin Bustos\Desktop\Clientes\SCOTTO OLGA MARIA\2023\02\</v>
      </c>
      <c r="K53" s="4" t="str">
        <f t="shared" si="5"/>
        <v>202302</v>
      </c>
      <c r="L53" s="3" t="str">
        <f t="shared" si="8"/>
        <v>Febrero 2023</v>
      </c>
      <c r="M53" s="3"/>
      <c r="N53" s="3" t="str">
        <f t="shared" si="6"/>
        <v>7 - 27109797257 - 202302 - SCOTTO OLGA MARIA</v>
      </c>
      <c r="O53" s="3" t="str">
        <f t="shared" si="7"/>
        <v>7 - 27109797257 - 202302 - SCOTTO OLGA MARIA</v>
      </c>
      <c r="P53" s="3"/>
      <c r="Q53" s="3"/>
      <c r="R53" s="3"/>
      <c r="S53" s="4">
        <f t="shared" si="9"/>
        <v>53</v>
      </c>
    </row>
    <row r="54" spans="1:19" x14ac:dyDescent="0.25">
      <c r="A54" s="4" t="str">
        <f t="shared" si="0"/>
        <v>7</v>
      </c>
      <c r="B54" t="s">
        <v>97</v>
      </c>
      <c r="C54">
        <v>27217236547</v>
      </c>
      <c r="D54" t="s">
        <v>123</v>
      </c>
      <c r="E54" s="1">
        <v>44958</v>
      </c>
      <c r="G54" t="s">
        <v>142</v>
      </c>
      <c r="H54" s="4" t="str">
        <f t="shared" si="3"/>
        <v>C:\Users\Agustin Bustos\Desktop\Clientes\ROKO EUGENIA\2023\02\</v>
      </c>
      <c r="I54" s="4"/>
      <c r="J54" s="4" t="str">
        <f t="shared" si="4"/>
        <v>C:\Users\Agustin Bustos\Desktop\Clientes\ROKO EUGENIA\2023\02\</v>
      </c>
      <c r="K54" s="4" t="str">
        <f t="shared" si="5"/>
        <v>202302</v>
      </c>
      <c r="L54" s="3" t="str">
        <f t="shared" si="8"/>
        <v>Febrero 2023</v>
      </c>
      <c r="M54" s="3"/>
      <c r="N54" s="3" t="str">
        <f t="shared" si="6"/>
        <v>7 - 27217236547 - 202302 - ROKO EUGENIA</v>
      </c>
      <c r="O54" s="3" t="str">
        <f t="shared" si="7"/>
        <v>7 - 27217236547 - 202302 - ROKO EUGENIA</v>
      </c>
      <c r="P54" s="3"/>
      <c r="Q54" s="3"/>
      <c r="R54" s="3"/>
      <c r="S54" s="4">
        <f t="shared" si="9"/>
        <v>54</v>
      </c>
    </row>
    <row r="55" spans="1:19" x14ac:dyDescent="0.25">
      <c r="A55" s="4" t="str">
        <f t="shared" si="0"/>
        <v>7</v>
      </c>
      <c r="B55" t="s">
        <v>45</v>
      </c>
      <c r="C55">
        <v>20147130202</v>
      </c>
      <c r="D55" t="s">
        <v>46</v>
      </c>
      <c r="E55" s="1">
        <v>44958</v>
      </c>
      <c r="G55" t="s">
        <v>142</v>
      </c>
      <c r="H55" s="4" t="str">
        <f t="shared" si="3"/>
        <v>C:\Users\Agustin Bustos\Desktop\Clientes\BUSTOS-HOPE S.H\2023\02\</v>
      </c>
      <c r="I55" s="4"/>
      <c r="J55" s="4" t="str">
        <f t="shared" si="4"/>
        <v>C:\Users\Agustin Bustos\Desktop\Clientes\BUSTOS-HOPE S.H\2023\02\</v>
      </c>
      <c r="K55" s="4" t="str">
        <f t="shared" si="5"/>
        <v>202302</v>
      </c>
      <c r="L55" s="3" t="str">
        <f t="shared" si="8"/>
        <v>Febrero 2023</v>
      </c>
      <c r="M55" s="3"/>
      <c r="N55" s="3" t="str">
        <f t="shared" si="6"/>
        <v>7 - 30650940667 - 202302 - BUSTOS-HOPE S.H</v>
      </c>
      <c r="O55" s="3" t="str">
        <f t="shared" si="7"/>
        <v>7 - 30650940667 - 202302 - BUSTOS-HOPE S.H</v>
      </c>
      <c r="P55" s="3"/>
      <c r="Q55" s="3"/>
      <c r="R55" s="3"/>
      <c r="S55" s="4">
        <f t="shared" si="9"/>
        <v>55</v>
      </c>
    </row>
    <row r="56" spans="1:19" x14ac:dyDescent="0.25">
      <c r="A56" s="4" t="str">
        <f t="shared" si="0"/>
        <v>7</v>
      </c>
      <c r="B56" t="s">
        <v>47</v>
      </c>
      <c r="C56">
        <v>20174123072</v>
      </c>
      <c r="D56" t="s">
        <v>48</v>
      </c>
      <c r="E56" s="1">
        <v>44958</v>
      </c>
      <c r="G56" t="s">
        <v>142</v>
      </c>
      <c r="H56" s="4" t="str">
        <f t="shared" si="3"/>
        <v>C:\Users\Agustin Bustos\Desktop\Clientes\CEBAC\2023\02\</v>
      </c>
      <c r="I56" s="4"/>
      <c r="J56" s="4" t="str">
        <f t="shared" si="4"/>
        <v>C:\Users\Agustin Bustos\Desktop\Clientes\CEBAC\2023\02\</v>
      </c>
      <c r="K56" s="4" t="str">
        <f t="shared" si="5"/>
        <v>202302</v>
      </c>
      <c r="L56" s="3" t="str">
        <f t="shared" si="8"/>
        <v>Febrero 2023</v>
      </c>
      <c r="M56" s="3"/>
      <c r="N56" s="3" t="str">
        <f t="shared" si="6"/>
        <v>7 - 30672372697 - 202302 - CEBAC</v>
      </c>
      <c r="O56" s="3" t="str">
        <f t="shared" si="7"/>
        <v>7 - 30672372697 - 202302 - CEBAC</v>
      </c>
      <c r="P56" s="3"/>
      <c r="Q56" s="3"/>
      <c r="R56" s="3"/>
      <c r="S56" s="4">
        <f t="shared" si="9"/>
        <v>56</v>
      </c>
    </row>
    <row r="57" spans="1:19" x14ac:dyDescent="0.25">
      <c r="A57" s="4" t="str">
        <f t="shared" si="0"/>
        <v>7</v>
      </c>
      <c r="B57" t="s">
        <v>43</v>
      </c>
      <c r="C57">
        <v>23183086499</v>
      </c>
      <c r="D57" t="s">
        <v>44</v>
      </c>
      <c r="E57" s="1">
        <v>44958</v>
      </c>
      <c r="G57" t="s">
        <v>142</v>
      </c>
      <c r="H57" s="4" t="str">
        <f t="shared" si="3"/>
        <v>C:\Users\Agustin Bustos\Desktop\Clientes\AITA S.A.\2023\02\</v>
      </c>
      <c r="I57" s="4"/>
      <c r="J57" s="4" t="str">
        <f t="shared" si="4"/>
        <v>C:\Users\Agustin Bustos\Desktop\Clientes\AITA S.A.\2023\02\</v>
      </c>
      <c r="K57" s="4" t="str">
        <f t="shared" si="5"/>
        <v>202302</v>
      </c>
      <c r="L57" s="3" t="str">
        <f t="shared" si="8"/>
        <v>Febrero 2023</v>
      </c>
      <c r="M57" s="3"/>
      <c r="N57" s="3" t="str">
        <f t="shared" si="6"/>
        <v>7 - 30709419567 - 202302 - AITA S.A.</v>
      </c>
      <c r="O57" s="3" t="str">
        <f t="shared" si="7"/>
        <v>7 - 30709419567 - 202302 - AITA S.A.</v>
      </c>
      <c r="P57" s="3"/>
      <c r="Q57" s="3"/>
      <c r="R57" s="3"/>
      <c r="S57" s="4">
        <f t="shared" si="9"/>
        <v>57</v>
      </c>
    </row>
    <row r="58" spans="1:19" x14ac:dyDescent="0.25">
      <c r="A58" s="4" t="str">
        <f t="shared" si="0"/>
        <v>7</v>
      </c>
      <c r="B58" t="s">
        <v>49</v>
      </c>
      <c r="C58">
        <v>27222731416</v>
      </c>
      <c r="D58" t="s">
        <v>50</v>
      </c>
      <c r="E58" s="1">
        <v>44958</v>
      </c>
      <c r="G58" t="s">
        <v>142</v>
      </c>
      <c r="H58" s="4" t="str">
        <f t="shared" si="3"/>
        <v>C:\Users\Agustin Bustos\Desktop\Clientes\COND. LARZABAL\2023\02\</v>
      </c>
      <c r="I58" s="4"/>
      <c r="J58" s="4" t="str">
        <f t="shared" si="4"/>
        <v>C:\Users\Agustin Bustos\Desktop\Clientes\COND. LARZABAL\2023\02\</v>
      </c>
      <c r="K58" s="4" t="str">
        <f t="shared" si="5"/>
        <v>202302</v>
      </c>
      <c r="L58" s="3" t="str">
        <f t="shared" si="8"/>
        <v>Febrero 2023</v>
      </c>
      <c r="M58" s="3"/>
      <c r="N58" s="3" t="str">
        <f t="shared" si="6"/>
        <v>7 - 30712026797 - 202302 - COND. LARZABAL</v>
      </c>
      <c r="O58" s="3" t="str">
        <f t="shared" si="7"/>
        <v>7 - 30712026797 - 202302 - COND. LARZABAL</v>
      </c>
      <c r="P58" s="3"/>
      <c r="Q58" s="3"/>
      <c r="R58" s="3"/>
      <c r="S58" s="4">
        <f t="shared" si="9"/>
        <v>58</v>
      </c>
    </row>
    <row r="59" spans="1:19" x14ac:dyDescent="0.25">
      <c r="A59" s="4" t="str">
        <f t="shared" si="0"/>
        <v>8</v>
      </c>
      <c r="B59" t="s">
        <v>54</v>
      </c>
      <c r="C59">
        <v>20082750488</v>
      </c>
      <c r="D59" t="str">
        <f>TEXT(C59,"00-00000000-0")</f>
        <v>20-08275048-8</v>
      </c>
      <c r="E59" s="1">
        <v>44958</v>
      </c>
      <c r="G59" t="s">
        <v>142</v>
      </c>
      <c r="H59" s="4" t="str">
        <f t="shared" si="3"/>
        <v>C:\Users\Agustin Bustos\Desktop\Clientes\CASTRO OLIVERA CARLOS\2023\02\</v>
      </c>
      <c r="I59" s="4"/>
      <c r="J59" s="4" t="str">
        <f t="shared" si="4"/>
        <v>C:\Users\Agustin Bustos\Desktop\Clientes\CASTRO OLIVERA CARLOS\2023\02\</v>
      </c>
      <c r="K59" s="4" t="str">
        <f t="shared" si="5"/>
        <v>202302</v>
      </c>
      <c r="L59" s="3" t="str">
        <f t="shared" si="8"/>
        <v>Febrero 2023</v>
      </c>
      <c r="M59" s="3"/>
      <c r="N59" s="3" t="str">
        <f t="shared" si="6"/>
        <v>8 - 20082750488 - 202302 - CASTRO OLIVERA CARLOS</v>
      </c>
      <c r="O59" s="3" t="str">
        <f t="shared" si="7"/>
        <v>8 - 20082750488 - 202302 - CASTRO OLIVERA CARLOS</v>
      </c>
      <c r="P59" s="3"/>
      <c r="Q59" s="3"/>
      <c r="R59" s="3"/>
      <c r="S59" s="4">
        <f t="shared" si="9"/>
        <v>59</v>
      </c>
    </row>
    <row r="60" spans="1:19" x14ac:dyDescent="0.25">
      <c r="A60" s="4" t="str">
        <f t="shared" si="0"/>
        <v>8</v>
      </c>
      <c r="B60" t="s">
        <v>59</v>
      </c>
      <c r="C60">
        <v>20230966738</v>
      </c>
      <c r="D60" t="str">
        <f>TEXT(C60,"00-00000000-0")</f>
        <v>20-23096673-8</v>
      </c>
      <c r="E60" s="1">
        <v>44958</v>
      </c>
      <c r="G60" t="s">
        <v>142</v>
      </c>
      <c r="H60" s="4" t="str">
        <f t="shared" si="3"/>
        <v>C:\Users\Agustin Bustos\Desktop\Clientes\URRUTIA DIEGO\2023\02\</v>
      </c>
      <c r="I60" s="4"/>
      <c r="J60" s="4" t="str">
        <f t="shared" si="4"/>
        <v>C:\Users\Agustin Bustos\Desktop\Clientes\URRUTIA DIEGO\2023\02\</v>
      </c>
      <c r="K60" s="4" t="str">
        <f t="shared" si="5"/>
        <v>202302</v>
      </c>
      <c r="L60" s="3" t="str">
        <f t="shared" si="8"/>
        <v>Febrero 2023</v>
      </c>
      <c r="M60" s="3"/>
      <c r="N60" s="3" t="str">
        <f t="shared" si="6"/>
        <v>8 - 20230966738 - 202302 - URRUTIA DIEGO</v>
      </c>
      <c r="O60" s="3" t="str">
        <f t="shared" si="7"/>
        <v>8 - 20230966738 - 202302 - URRUTIA DIEGO</v>
      </c>
      <c r="P60" s="3"/>
      <c r="Q60" s="3"/>
      <c r="R60" s="3"/>
      <c r="S60" s="4">
        <f t="shared" si="9"/>
        <v>60</v>
      </c>
    </row>
    <row r="61" spans="1:19" x14ac:dyDescent="0.25">
      <c r="A61" s="4" t="str">
        <f t="shared" si="0"/>
        <v>8</v>
      </c>
      <c r="B61" t="s">
        <v>98</v>
      </c>
      <c r="C61">
        <v>20303980378</v>
      </c>
      <c r="D61" t="s">
        <v>124</v>
      </c>
      <c r="E61" s="1">
        <v>44958</v>
      </c>
      <c r="G61" t="s">
        <v>142</v>
      </c>
      <c r="H61" s="4" t="str">
        <f t="shared" si="3"/>
        <v>C:\Users\Agustin Bustos\Desktop\Clientes\CASTRO OLIVERA GONZALO\2023\02\</v>
      </c>
      <c r="I61" s="4"/>
      <c r="J61" s="4" t="str">
        <f t="shared" si="4"/>
        <v>C:\Users\Agustin Bustos\Desktop\Clientes\CASTRO OLIVERA GONZALO\2023\02\</v>
      </c>
      <c r="K61" s="4" t="str">
        <f t="shared" si="5"/>
        <v>202302</v>
      </c>
      <c r="L61" s="3" t="str">
        <f t="shared" si="8"/>
        <v>Febrero 2023</v>
      </c>
      <c r="M61" s="3"/>
      <c r="N61" s="3" t="str">
        <f t="shared" si="6"/>
        <v>8 - 20303980378 - 202302 - CASTRO OLIVERA GONZALO</v>
      </c>
      <c r="O61" s="3" t="str">
        <f t="shared" si="7"/>
        <v>8 - 20303980378 - 202302 - CASTRO OLIVERA GONZALO</v>
      </c>
      <c r="P61" s="3"/>
      <c r="Q61" s="3"/>
      <c r="R61" s="3"/>
      <c r="S61" s="4">
        <f t="shared" si="9"/>
        <v>61</v>
      </c>
    </row>
    <row r="62" spans="1:19" x14ac:dyDescent="0.25">
      <c r="A62" s="4" t="str">
        <f t="shared" si="0"/>
        <v>8</v>
      </c>
      <c r="B62" t="s">
        <v>99</v>
      </c>
      <c r="C62">
        <v>27163651918</v>
      </c>
      <c r="D62" t="s">
        <v>125</v>
      </c>
      <c r="E62" s="1">
        <v>44958</v>
      </c>
      <c r="G62" t="s">
        <v>142</v>
      </c>
      <c r="H62" s="4" t="str">
        <f t="shared" si="3"/>
        <v>C:\Users\Agustin Bustos\Desktop\Clientes\MARTIN ADRIANA\2023\02\</v>
      </c>
      <c r="I62" s="4"/>
      <c r="J62" s="4" t="str">
        <f t="shared" si="4"/>
        <v>C:\Users\Agustin Bustos\Desktop\Clientes\MARTIN ADRIANA\2023\02\</v>
      </c>
      <c r="K62" s="4" t="str">
        <f t="shared" si="5"/>
        <v>202302</v>
      </c>
      <c r="L62" s="3" t="str">
        <f t="shared" si="8"/>
        <v>Febrero 2023</v>
      </c>
      <c r="M62" s="3"/>
      <c r="N62" s="3" t="str">
        <f t="shared" si="6"/>
        <v>8 - 27163651918 - 202302 - MARTIN ADRIANA</v>
      </c>
      <c r="O62" s="3" t="str">
        <f t="shared" si="7"/>
        <v>8 - 27163651918 - 202302 - MARTIN ADRIANA</v>
      </c>
      <c r="P62" s="3"/>
      <c r="Q62" s="3"/>
      <c r="R62" s="3"/>
      <c r="S62" s="4">
        <f t="shared" si="9"/>
        <v>62</v>
      </c>
    </row>
    <row r="63" spans="1:19" x14ac:dyDescent="0.25">
      <c r="A63" s="4" t="str">
        <f t="shared" si="0"/>
        <v>8</v>
      </c>
      <c r="B63" t="s">
        <v>100</v>
      </c>
      <c r="C63">
        <v>27201932268</v>
      </c>
      <c r="D63" t="s">
        <v>126</v>
      </c>
      <c r="E63" s="1">
        <v>44958</v>
      </c>
      <c r="G63" t="s">
        <v>142</v>
      </c>
      <c r="H63" s="4" t="str">
        <f t="shared" si="3"/>
        <v>C:\Users\Agustin Bustos\Desktop\Clientes\SPAGNOLI SUSANA\2023\02\</v>
      </c>
      <c r="I63" s="4"/>
      <c r="J63" s="4" t="str">
        <f t="shared" si="4"/>
        <v>C:\Users\Agustin Bustos\Desktop\Clientes\SPAGNOLI SUSANA\2023\02\</v>
      </c>
      <c r="K63" s="4" t="str">
        <f t="shared" si="5"/>
        <v>202302</v>
      </c>
      <c r="L63" s="3" t="str">
        <f t="shared" si="8"/>
        <v>Febrero 2023</v>
      </c>
      <c r="M63" s="3"/>
      <c r="N63" s="3" t="str">
        <f t="shared" si="6"/>
        <v>8 - 27201932268 - 202302 - SPAGNOLI SUSANA</v>
      </c>
      <c r="O63" s="3" t="str">
        <f t="shared" si="7"/>
        <v>8 - 27201932268 - 202302 - SPAGNOLI SUSANA</v>
      </c>
      <c r="P63" s="3"/>
      <c r="Q63" s="3"/>
      <c r="R63" s="3"/>
      <c r="S63" s="4">
        <f t="shared" si="9"/>
        <v>63</v>
      </c>
    </row>
    <row r="64" spans="1:19" x14ac:dyDescent="0.25">
      <c r="A64" s="4" t="str">
        <f t="shared" si="0"/>
        <v>8</v>
      </c>
      <c r="B64" t="s">
        <v>57</v>
      </c>
      <c r="C64">
        <v>20175255819</v>
      </c>
      <c r="D64" t="s">
        <v>58</v>
      </c>
      <c r="E64" s="1">
        <v>44958</v>
      </c>
      <c r="G64" t="s">
        <v>142</v>
      </c>
      <c r="H64" s="4" t="str">
        <f t="shared" si="3"/>
        <v>C:\Users\Agustin Bustos\Desktop\Clientes\FORESTAL SA\2023\02\</v>
      </c>
      <c r="I64" s="4"/>
      <c r="J64" s="4" t="str">
        <f t="shared" si="4"/>
        <v>C:\Users\Agustin Bustos\Desktop\Clientes\FORESTAL SA\2023\02\</v>
      </c>
      <c r="K64" s="4" t="str">
        <f t="shared" si="5"/>
        <v>202302</v>
      </c>
      <c r="L64" s="3" t="str">
        <f t="shared" si="8"/>
        <v>Febrero 2023</v>
      </c>
      <c r="M64" s="3"/>
      <c r="N64" s="3" t="str">
        <f t="shared" si="6"/>
        <v>8 - 30701299538 - 202302 - FORESTAL SA</v>
      </c>
      <c r="O64" s="3" t="str">
        <f t="shared" si="7"/>
        <v>8 - 30701299538 - 202302 - FORESTAL SA</v>
      </c>
      <c r="P64" s="3"/>
      <c r="Q64" s="3"/>
      <c r="R64" s="3"/>
      <c r="S64" s="4">
        <f t="shared" si="9"/>
        <v>64</v>
      </c>
    </row>
    <row r="65" spans="1:19" x14ac:dyDescent="0.25">
      <c r="A65" s="4" t="str">
        <f t="shared" si="0"/>
        <v>8</v>
      </c>
      <c r="B65" t="s">
        <v>55</v>
      </c>
      <c r="C65">
        <v>20100325048</v>
      </c>
      <c r="D65" t="s">
        <v>56</v>
      </c>
      <c r="E65" s="1">
        <v>44958</v>
      </c>
      <c r="G65" t="s">
        <v>142</v>
      </c>
      <c r="H65" s="4" t="str">
        <f t="shared" si="3"/>
        <v>C:\Users\Agustin Bustos\Desktop\Clientes\FIDEIC. PDAS INMOB\2023\02\</v>
      </c>
      <c r="I65" s="4"/>
      <c r="J65" s="4" t="str">
        <f t="shared" si="4"/>
        <v>C:\Users\Agustin Bustos\Desktop\Clientes\FIDEIC. PDAS INMOB\2023\02\</v>
      </c>
      <c r="K65" s="4" t="str">
        <f t="shared" si="5"/>
        <v>202302</v>
      </c>
      <c r="L65" s="3" t="str">
        <f t="shared" si="8"/>
        <v>Febrero 2023</v>
      </c>
      <c r="M65" s="3"/>
      <c r="N65" s="3" t="str">
        <f t="shared" si="6"/>
        <v>8 - 30708626348 - 202302 - FIDEIC. PDAS INMOB</v>
      </c>
      <c r="O65" s="3" t="str">
        <f t="shared" si="7"/>
        <v>8 - 30708626348 - 202302 - FIDEIC. PDAS INMOB</v>
      </c>
      <c r="P65" s="3"/>
      <c r="Q65" s="3"/>
      <c r="R65" s="3"/>
      <c r="S65" s="4">
        <f t="shared" si="9"/>
        <v>65</v>
      </c>
    </row>
    <row r="66" spans="1:19" x14ac:dyDescent="0.25">
      <c r="A66" s="4" t="str">
        <f t="shared" ref="A66:A75" si="10">RIGHT(D66,1)</f>
        <v>9</v>
      </c>
      <c r="B66" t="s">
        <v>102</v>
      </c>
      <c r="C66">
        <v>20149466739</v>
      </c>
      <c r="D66" t="s">
        <v>128</v>
      </c>
      <c r="E66" s="1">
        <v>44958</v>
      </c>
      <c r="G66" t="s">
        <v>142</v>
      </c>
      <c r="H66" s="4" t="str">
        <f t="shared" si="3"/>
        <v>C:\Users\Agustin Bustos\Desktop\Clientes\HOPE RICARDO\2023\02\</v>
      </c>
      <c r="I66" s="4"/>
      <c r="J66" s="4" t="str">
        <f t="shared" si="4"/>
        <v>C:\Users\Agustin Bustos\Desktop\Clientes\HOPE RICARDO\2023\02\</v>
      </c>
      <c r="K66" s="4" t="str">
        <f t="shared" si="5"/>
        <v>202302</v>
      </c>
      <c r="L66" s="3" t="str">
        <f t="shared" ref="L66:L75" si="11">UPPER(LEFT(TEXT(E66,"MMMM AAAA"),1))&amp;MID(TEXT(E66,"MMMM AAAA"),2,30)</f>
        <v>Febrero 2023</v>
      </c>
      <c r="M66" s="3"/>
      <c r="N66" s="3" t="str">
        <f t="shared" si="6"/>
        <v>9 - 20149466739 - 202302 - HOPE RICARDO</v>
      </c>
      <c r="O66" s="3" t="str">
        <f t="shared" si="7"/>
        <v>9 - 20149466739 - 202302 - HOPE RICARDO</v>
      </c>
      <c r="P66" s="3"/>
      <c r="Q66" s="3"/>
      <c r="R66" s="3"/>
      <c r="S66" s="4">
        <f t="shared" ref="S66:S75" si="12">ROW(A66)</f>
        <v>66</v>
      </c>
    </row>
    <row r="67" spans="1:19" x14ac:dyDescent="0.25">
      <c r="A67" s="4" t="str">
        <f t="shared" si="10"/>
        <v>9</v>
      </c>
      <c r="B67" t="s">
        <v>60</v>
      </c>
      <c r="C67">
        <v>20175255819</v>
      </c>
      <c r="D67" t="s">
        <v>61</v>
      </c>
      <c r="E67" s="1">
        <v>44958</v>
      </c>
      <c r="G67" t="s">
        <v>142</v>
      </c>
      <c r="H67" s="4" t="str">
        <f t="shared" ref="H67:H75" si="13">G67&amp;"\"&amp;B67&amp;"\"&amp;YEAR(E67)&amp;"\"&amp;TEXT(MONTH(E67),"00")&amp;"\"</f>
        <v>C:\Users\Agustin Bustos\Desktop\Clientes\BEITIA CRISPIN\2023\02\</v>
      </c>
      <c r="I67" s="4"/>
      <c r="J67" s="4" t="str">
        <f t="shared" ref="J67:J75" si="14">H67</f>
        <v>C:\Users\Agustin Bustos\Desktop\Clientes\BEITIA CRISPIN\2023\02\</v>
      </c>
      <c r="K67" s="4" t="str">
        <f t="shared" ref="K67:K75" si="15">TEXT(E67,"AAAAMM")</f>
        <v>202302</v>
      </c>
      <c r="L67" s="3" t="str">
        <f t="shared" si="11"/>
        <v>Febrero 2023</v>
      </c>
      <c r="M67" s="3"/>
      <c r="N67" s="3" t="str">
        <f t="shared" ref="N67:N75" si="16">CONCATENATE(TEXT(A67,"0")," - ",SUBSTITUTE(D67,"-","")," - ",TEXT(L67,"AAAAMM")," - ",B67)</f>
        <v>9 - 20175255819 - 202302 - BEITIA CRISPIN</v>
      </c>
      <c r="O67" s="3" t="str">
        <f t="shared" ref="O67:O75" si="17">CONCATENATE(TEXT(A67,"0")," - ",SUBSTITUTE(D67,"-","")," - ",TEXT(L67,"AAAAMM")," - ",B67)</f>
        <v>9 - 20175255819 - 202302 - BEITIA CRISPIN</v>
      </c>
      <c r="P67" s="3"/>
      <c r="Q67" s="3"/>
      <c r="R67" s="3"/>
      <c r="S67" s="4">
        <f t="shared" si="12"/>
        <v>67</v>
      </c>
    </row>
    <row r="68" spans="1:19" x14ac:dyDescent="0.25">
      <c r="A68" s="4" t="str">
        <f t="shared" si="10"/>
        <v>9</v>
      </c>
      <c r="B68" t="s">
        <v>101</v>
      </c>
      <c r="C68">
        <v>20246008109</v>
      </c>
      <c r="D68" t="s">
        <v>127</v>
      </c>
      <c r="E68" s="1">
        <v>44958</v>
      </c>
      <c r="G68" t="s">
        <v>142</v>
      </c>
      <c r="H68" s="4" t="str">
        <f t="shared" si="13"/>
        <v>C:\Users\Agustin Bustos\Desktop\Clientes\BUSTOS GONZALO\2023\02\</v>
      </c>
      <c r="I68" s="4"/>
      <c r="J68" s="4" t="str">
        <f t="shared" si="14"/>
        <v>C:\Users\Agustin Bustos\Desktop\Clientes\BUSTOS GONZALO\2023\02\</v>
      </c>
      <c r="K68" s="4" t="str">
        <f t="shared" si="15"/>
        <v>202302</v>
      </c>
      <c r="L68" s="3" t="str">
        <f t="shared" si="11"/>
        <v>Febrero 2023</v>
      </c>
      <c r="M68" s="3"/>
      <c r="N68" s="3" t="str">
        <f t="shared" si="16"/>
        <v>9 - 20246008109 - 202302 - BUSTOS GONZALO</v>
      </c>
      <c r="O68" s="3" t="str">
        <f t="shared" si="17"/>
        <v>9 - 20246008109 - 202302 - BUSTOS GONZALO</v>
      </c>
      <c r="P68" s="3"/>
      <c r="Q68" s="3"/>
      <c r="R68" s="3"/>
      <c r="S68" s="4">
        <f t="shared" si="12"/>
        <v>68</v>
      </c>
    </row>
    <row r="69" spans="1:19" x14ac:dyDescent="0.25">
      <c r="A69" s="4" t="str">
        <f t="shared" si="10"/>
        <v>9</v>
      </c>
      <c r="B69" t="s">
        <v>70</v>
      </c>
      <c r="C69">
        <v>23120538209</v>
      </c>
      <c r="D69" t="str">
        <f>TEXT(C69,"00-00000000-0")</f>
        <v>23-12053820-9</v>
      </c>
      <c r="E69" s="1">
        <v>44958</v>
      </c>
      <c r="G69" t="s">
        <v>142</v>
      </c>
      <c r="H69" s="4" t="str">
        <f t="shared" si="13"/>
        <v>C:\Users\Agustin Bustos\Desktop\Clientes\LINDSTROM PLINIO\2023\02\</v>
      </c>
      <c r="I69" s="4"/>
      <c r="J69" s="4" t="str">
        <f t="shared" si="14"/>
        <v>C:\Users\Agustin Bustos\Desktop\Clientes\LINDSTROM PLINIO\2023\02\</v>
      </c>
      <c r="K69" s="4" t="str">
        <f t="shared" si="15"/>
        <v>202302</v>
      </c>
      <c r="L69" s="3" t="str">
        <f t="shared" si="11"/>
        <v>Febrero 2023</v>
      </c>
      <c r="M69" s="3"/>
      <c r="N69" s="3" t="str">
        <f t="shared" si="16"/>
        <v>9 - 23120538209 - 202302 - LINDSTROM PLINIO</v>
      </c>
      <c r="O69" s="3" t="str">
        <f t="shared" si="17"/>
        <v>9 - 23120538209 - 202302 - LINDSTROM PLINIO</v>
      </c>
      <c r="P69" s="3"/>
      <c r="Q69" s="3"/>
      <c r="R69" s="3"/>
      <c r="S69" s="4">
        <f t="shared" si="12"/>
        <v>69</v>
      </c>
    </row>
    <row r="70" spans="1:19" x14ac:dyDescent="0.25">
      <c r="A70" s="4" t="str">
        <f t="shared" si="10"/>
        <v>9</v>
      </c>
      <c r="B70" t="s">
        <v>104</v>
      </c>
      <c r="C70">
        <v>23242946669</v>
      </c>
      <c r="D70" t="s">
        <v>130</v>
      </c>
      <c r="E70" s="1">
        <v>44958</v>
      </c>
      <c r="G70" t="s">
        <v>142</v>
      </c>
      <c r="H70" s="4" t="str">
        <f t="shared" si="13"/>
        <v>C:\Users\Agustin Bustos\Desktop\Clientes\SOTO GERONIMO\2023\02\</v>
      </c>
      <c r="I70" s="4"/>
      <c r="J70" s="4" t="str">
        <f t="shared" si="14"/>
        <v>C:\Users\Agustin Bustos\Desktop\Clientes\SOTO GERONIMO\2023\02\</v>
      </c>
      <c r="K70" s="4" t="str">
        <f t="shared" si="15"/>
        <v>202302</v>
      </c>
      <c r="L70" s="3" t="str">
        <f t="shared" si="11"/>
        <v>Febrero 2023</v>
      </c>
      <c r="M70" s="3"/>
      <c r="N70" s="3" t="str">
        <f t="shared" si="16"/>
        <v>9 - 23242946669 - 202302 - SOTO GERONIMO</v>
      </c>
      <c r="O70" s="3" t="str">
        <f t="shared" si="17"/>
        <v>9 - 23242946669 - 202302 - SOTO GERONIMO</v>
      </c>
      <c r="P70" s="3"/>
      <c r="Q70" s="3"/>
      <c r="R70" s="3"/>
      <c r="S70" s="4">
        <f t="shared" si="12"/>
        <v>70</v>
      </c>
    </row>
    <row r="71" spans="1:19" x14ac:dyDescent="0.25">
      <c r="A71" s="4" t="str">
        <f t="shared" si="10"/>
        <v>9</v>
      </c>
      <c r="B71" t="s">
        <v>103</v>
      </c>
      <c r="C71">
        <v>27173878309</v>
      </c>
      <c r="D71" t="s">
        <v>129</v>
      </c>
      <c r="E71" s="1">
        <v>44958</v>
      </c>
      <c r="G71" t="s">
        <v>142</v>
      </c>
      <c r="H71" s="4" t="str">
        <f t="shared" si="13"/>
        <v>C:\Users\Agustin Bustos\Desktop\Clientes\LIONETO CAROLINA\2023\02\</v>
      </c>
      <c r="I71" s="4"/>
      <c r="J71" s="4" t="str">
        <f t="shared" si="14"/>
        <v>C:\Users\Agustin Bustos\Desktop\Clientes\LIONETO CAROLINA\2023\02\</v>
      </c>
      <c r="K71" s="4" t="str">
        <f t="shared" si="15"/>
        <v>202302</v>
      </c>
      <c r="L71" s="3" t="str">
        <f t="shared" si="11"/>
        <v>Febrero 2023</v>
      </c>
      <c r="M71" s="3"/>
      <c r="N71" s="3" t="str">
        <f t="shared" si="16"/>
        <v>9 - 27173878309 - 202302 - LIONETO CAROLINA</v>
      </c>
      <c r="O71" s="3" t="str">
        <f t="shared" si="17"/>
        <v>9 - 27173878309 - 202302 - LIONETO CAROLINA</v>
      </c>
      <c r="P71" s="3"/>
      <c r="Q71" s="3"/>
      <c r="R71" s="3"/>
      <c r="S71" s="4">
        <f t="shared" si="12"/>
        <v>71</v>
      </c>
    </row>
    <row r="72" spans="1:19" x14ac:dyDescent="0.25">
      <c r="A72" s="4" t="str">
        <f t="shared" si="10"/>
        <v>9</v>
      </c>
      <c r="B72" t="s">
        <v>62</v>
      </c>
      <c r="C72">
        <v>23351897074</v>
      </c>
      <c r="D72" t="s">
        <v>63</v>
      </c>
      <c r="E72" s="1">
        <v>44958</v>
      </c>
      <c r="G72" t="s">
        <v>142</v>
      </c>
      <c r="H72" s="4" t="str">
        <f t="shared" si="13"/>
        <v>C:\Users\Agustin Bustos\Desktop\Clientes\COND. INVERNADA\2023\02\</v>
      </c>
      <c r="I72" s="4"/>
      <c r="J72" s="4" t="str">
        <f t="shared" si="14"/>
        <v>C:\Users\Agustin Bustos\Desktop\Clientes\COND. INVERNADA\2023\02\</v>
      </c>
      <c r="K72" s="4" t="str">
        <f t="shared" si="15"/>
        <v>202302</v>
      </c>
      <c r="L72" s="3" t="str">
        <f t="shared" si="11"/>
        <v>Febrero 2023</v>
      </c>
      <c r="M72" s="3"/>
      <c r="N72" s="3" t="str">
        <f t="shared" si="16"/>
        <v>9 - 30715085409 - 202302 - COND. INVERNADA</v>
      </c>
      <c r="O72" s="3" t="str">
        <f t="shared" si="17"/>
        <v>9 - 30715085409 - 202302 - COND. INVERNADA</v>
      </c>
      <c r="P72" s="3"/>
      <c r="Q72" s="3"/>
      <c r="R72" s="3"/>
      <c r="S72" s="4">
        <f t="shared" si="12"/>
        <v>72</v>
      </c>
    </row>
    <row r="73" spans="1:19" x14ac:dyDescent="0.25">
      <c r="A73" s="4" t="str">
        <f t="shared" si="10"/>
        <v>9</v>
      </c>
      <c r="B73" t="s">
        <v>64</v>
      </c>
      <c r="C73">
        <v>20168296011</v>
      </c>
      <c r="D73" t="s">
        <v>65</v>
      </c>
      <c r="E73" s="1">
        <v>44958</v>
      </c>
      <c r="G73" t="s">
        <v>142</v>
      </c>
      <c r="H73" s="4" t="str">
        <f t="shared" si="13"/>
        <v>C:\Users\Agustin Bustos\Desktop\Clientes\FAX SRL\2023\02\</v>
      </c>
      <c r="I73" s="4"/>
      <c r="J73" s="4" t="str">
        <f t="shared" si="14"/>
        <v>C:\Users\Agustin Bustos\Desktop\Clientes\FAX SRL\2023\02\</v>
      </c>
      <c r="K73" s="4" t="str">
        <f t="shared" si="15"/>
        <v>202302</v>
      </c>
      <c r="L73" s="3" t="str">
        <f t="shared" si="11"/>
        <v>Febrero 2023</v>
      </c>
      <c r="M73" s="3"/>
      <c r="N73" s="3" t="str">
        <f t="shared" si="16"/>
        <v>9 - 33653520439 - 202302 - FAX SRL</v>
      </c>
      <c r="O73" s="3" t="str">
        <f t="shared" si="17"/>
        <v>9 - 33653520439 - 202302 - FAX SRL</v>
      </c>
      <c r="P73" s="3"/>
      <c r="Q73" s="3"/>
      <c r="R73" s="3"/>
      <c r="S73" s="4">
        <f t="shared" si="12"/>
        <v>73</v>
      </c>
    </row>
    <row r="74" spans="1:19" x14ac:dyDescent="0.25">
      <c r="A74" s="4" t="str">
        <f t="shared" si="10"/>
        <v>9</v>
      </c>
      <c r="B74" t="s">
        <v>68</v>
      </c>
      <c r="C74">
        <v>20175255819</v>
      </c>
      <c r="D74" t="s">
        <v>69</v>
      </c>
      <c r="E74" s="1">
        <v>44958</v>
      </c>
      <c r="G74" t="s">
        <v>142</v>
      </c>
      <c r="H74" s="4" t="str">
        <f t="shared" si="13"/>
        <v>C:\Users\Agustin Bustos\Desktop\Clientes\KM 0 SA\2023\02\</v>
      </c>
      <c r="I74" s="4"/>
      <c r="J74" s="4" t="str">
        <f t="shared" si="14"/>
        <v>C:\Users\Agustin Bustos\Desktop\Clientes\KM 0 SA\2023\02\</v>
      </c>
      <c r="K74" s="4" t="str">
        <f t="shared" si="15"/>
        <v>202302</v>
      </c>
      <c r="L74" s="3" t="str">
        <f t="shared" si="11"/>
        <v>Febrero 2023</v>
      </c>
      <c r="M74" s="3"/>
      <c r="N74" s="3" t="str">
        <f t="shared" si="16"/>
        <v>9 - 33712370829 - 202302 - KM 0 SA</v>
      </c>
      <c r="O74" s="3" t="str">
        <f t="shared" si="17"/>
        <v>9 - 33712370829 - 202302 - KM 0 SA</v>
      </c>
      <c r="P74" s="3"/>
      <c r="Q74" s="3"/>
      <c r="R74" s="3"/>
      <c r="S74" s="4">
        <f t="shared" si="12"/>
        <v>74</v>
      </c>
    </row>
    <row r="75" spans="1:19" x14ac:dyDescent="0.25">
      <c r="A75" s="4" t="str">
        <f t="shared" si="10"/>
        <v>9</v>
      </c>
      <c r="B75" t="s">
        <v>66</v>
      </c>
      <c r="C75">
        <v>20175255819</v>
      </c>
      <c r="D75" t="s">
        <v>67</v>
      </c>
      <c r="E75" s="1">
        <v>44958</v>
      </c>
      <c r="G75" t="s">
        <v>142</v>
      </c>
      <c r="H75" s="4" t="str">
        <f t="shared" si="13"/>
        <v>C:\Users\Agustin Bustos\Desktop\Clientes\INMUEBLES SRL\2023\02\</v>
      </c>
      <c r="I75" s="4"/>
      <c r="J75" s="4" t="str">
        <f t="shared" si="14"/>
        <v>C:\Users\Agustin Bustos\Desktop\Clientes\INMUEBLES SRL\2023\02\</v>
      </c>
      <c r="K75" s="4" t="str">
        <f t="shared" si="15"/>
        <v>202302</v>
      </c>
      <c r="L75" s="3" t="str">
        <f t="shared" si="11"/>
        <v>Febrero 2023</v>
      </c>
      <c r="M75" s="3"/>
      <c r="N75" s="3" t="str">
        <f t="shared" si="16"/>
        <v>9 - 33712529909 - 202302 - INMUEBLES SRL</v>
      </c>
      <c r="O75" s="3" t="str">
        <f t="shared" si="17"/>
        <v>9 - 33712529909 - 202302 - INMUEBLES SRL</v>
      </c>
      <c r="P75" s="3"/>
      <c r="Q75" s="3"/>
      <c r="R75" s="3"/>
      <c r="S75" s="4">
        <f t="shared" si="12"/>
        <v>75</v>
      </c>
    </row>
  </sheetData>
  <autoFilter ref="A1:S75" xr:uid="{00000000-0001-0000-0000-000000000000}">
    <filterColumn colId="5">
      <filters blank="1"/>
    </filterColumn>
  </autoFilter>
  <sortState xmlns:xlrd2="http://schemas.microsoft.com/office/spreadsheetml/2017/richdata2" ref="A2:T75">
    <sortCondition ref="B2:B75"/>
  </sortState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Clientes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2023-04-08T19:02:45Z</dcterms:modified>
</cp:coreProperties>
</file>