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11AC1CD7-B8DB-4575-A988-C59A105218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definedNames>
    <definedName name="_xlnm._FilterDatabase" localSheetId="0" hidden="1">Clientes!$A$1:$AB$75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5" i="1" l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1" i="1"/>
  <c r="U20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3" i="1"/>
  <c r="U2" i="1"/>
  <c r="T2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1" i="1"/>
  <c r="T20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3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Y24" i="1"/>
  <c r="X24" i="1"/>
  <c r="W24" i="1"/>
  <c r="V24" i="1"/>
  <c r="Y23" i="1"/>
  <c r="X23" i="1"/>
  <c r="W23" i="1"/>
  <c r="V23" i="1"/>
  <c r="Y21" i="1"/>
  <c r="X21" i="1"/>
  <c r="W21" i="1"/>
  <c r="V21" i="1"/>
  <c r="Y20" i="1"/>
  <c r="X20" i="1"/>
  <c r="W20" i="1"/>
  <c r="V20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Y7" i="1"/>
  <c r="X7" i="1"/>
  <c r="W7" i="1"/>
  <c r="V7" i="1"/>
  <c r="Y6" i="1"/>
  <c r="X6" i="1"/>
  <c r="W6" i="1"/>
  <c r="V6" i="1"/>
  <c r="Y5" i="1"/>
  <c r="X5" i="1"/>
  <c r="W5" i="1"/>
  <c r="V5" i="1"/>
  <c r="Y3" i="1"/>
  <c r="X3" i="1"/>
  <c r="W3" i="1"/>
  <c r="V3" i="1"/>
  <c r="Y2" i="1"/>
  <c r="X2" i="1"/>
  <c r="W2" i="1"/>
  <c r="V2" i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  <c r="K75" i="1"/>
  <c r="AA75" i="1" s="1"/>
  <c r="K74" i="1"/>
  <c r="AA74" i="1" s="1"/>
  <c r="K73" i="1"/>
  <c r="AA73" i="1" s="1"/>
  <c r="K72" i="1"/>
  <c r="AA72" i="1" s="1"/>
  <c r="K71" i="1"/>
  <c r="AA71" i="1" s="1"/>
  <c r="K70" i="1"/>
  <c r="AA70" i="1" s="1"/>
  <c r="K69" i="1"/>
  <c r="K68" i="1"/>
  <c r="AA68" i="1" s="1"/>
  <c r="K67" i="1"/>
  <c r="AA67" i="1" s="1"/>
  <c r="K66" i="1"/>
  <c r="AA66" i="1" s="1"/>
  <c r="K65" i="1"/>
  <c r="AA65" i="1" s="1"/>
  <c r="K64" i="1"/>
  <c r="AA64" i="1" s="1"/>
  <c r="K63" i="1"/>
  <c r="AA63" i="1" s="1"/>
  <c r="K62" i="1"/>
  <c r="AA62" i="1" s="1"/>
  <c r="K61" i="1"/>
  <c r="AA61" i="1" s="1"/>
  <c r="K60" i="1"/>
  <c r="K59" i="1"/>
  <c r="K58" i="1"/>
  <c r="AA58" i="1" s="1"/>
  <c r="K57" i="1"/>
  <c r="AA57" i="1" s="1"/>
  <c r="K56" i="1"/>
  <c r="AA56" i="1" s="1"/>
  <c r="K55" i="1"/>
  <c r="AA55" i="1" s="1"/>
  <c r="K54" i="1"/>
  <c r="AA54" i="1" s="1"/>
  <c r="K53" i="1"/>
  <c r="AA53" i="1" s="1"/>
  <c r="K52" i="1"/>
  <c r="K51" i="1"/>
  <c r="AA51" i="1" s="1"/>
  <c r="K50" i="1"/>
  <c r="K49" i="1"/>
  <c r="AA49" i="1" s="1"/>
  <c r="K48" i="1"/>
  <c r="K47" i="1"/>
  <c r="K46" i="1"/>
  <c r="AA46" i="1" s="1"/>
  <c r="K45" i="1"/>
  <c r="AA45" i="1" s="1"/>
  <c r="K44" i="1"/>
  <c r="AA44" i="1" s="1"/>
  <c r="K43" i="1"/>
  <c r="AA43" i="1" s="1"/>
  <c r="K42" i="1"/>
  <c r="AA42" i="1" s="1"/>
  <c r="K41" i="1"/>
  <c r="AA41" i="1" s="1"/>
  <c r="K40" i="1"/>
  <c r="AA40" i="1" s="1"/>
  <c r="K39" i="1"/>
  <c r="AA39" i="1" s="1"/>
  <c r="K38" i="1"/>
  <c r="AA38" i="1" s="1"/>
  <c r="K37" i="1"/>
  <c r="K36" i="1"/>
  <c r="K35" i="1"/>
  <c r="AA35" i="1" s="1"/>
  <c r="K34" i="1"/>
  <c r="K33" i="1"/>
  <c r="AA33" i="1" s="1"/>
  <c r="K32" i="1"/>
  <c r="AA32" i="1" s="1"/>
  <c r="K31" i="1"/>
  <c r="AA31" i="1" s="1"/>
  <c r="K30" i="1"/>
  <c r="AA30" i="1" s="1"/>
  <c r="K29" i="1"/>
  <c r="AA29" i="1" s="1"/>
  <c r="K28" i="1"/>
  <c r="AA28" i="1" s="1"/>
  <c r="K27" i="1"/>
  <c r="AA27" i="1" s="1"/>
  <c r="K26" i="1"/>
  <c r="AA26" i="1" s="1"/>
  <c r="K25" i="1"/>
  <c r="AA25" i="1" s="1"/>
  <c r="K24" i="1"/>
  <c r="AA24" i="1" s="1"/>
  <c r="K23" i="1"/>
  <c r="AA23" i="1" s="1"/>
  <c r="K22" i="1"/>
  <c r="K21" i="1"/>
  <c r="AA21" i="1" s="1"/>
  <c r="K20" i="1"/>
  <c r="AA20" i="1" s="1"/>
  <c r="K19" i="1"/>
  <c r="K18" i="1"/>
  <c r="K17" i="1"/>
  <c r="AA17" i="1" s="1"/>
  <c r="K16" i="1"/>
  <c r="AA16" i="1" s="1"/>
  <c r="K15" i="1"/>
  <c r="AA15" i="1" s="1"/>
  <c r="K14" i="1"/>
  <c r="AA14" i="1" s="1"/>
  <c r="K13" i="1"/>
  <c r="AA13" i="1" s="1"/>
  <c r="K12" i="1"/>
  <c r="AA12" i="1" s="1"/>
  <c r="K11" i="1"/>
  <c r="K10" i="1"/>
  <c r="K9" i="1"/>
  <c r="AA9" i="1" s="1"/>
  <c r="K8" i="1"/>
  <c r="AA8" i="1" s="1"/>
  <c r="K7" i="1"/>
  <c r="AA7" i="1" s="1"/>
  <c r="K6" i="1"/>
  <c r="AA6" i="1" s="1"/>
  <c r="K5" i="1"/>
  <c r="AA5" i="1" s="1"/>
  <c r="K4" i="1"/>
  <c r="K3" i="1"/>
  <c r="K2" i="1"/>
  <c r="Z7" i="1" l="1"/>
  <c r="Z13" i="1"/>
  <c r="Z20" i="1"/>
  <c r="Z27" i="1"/>
  <c r="Z33" i="1"/>
  <c r="Z39" i="1"/>
  <c r="Z45" i="1"/>
  <c r="Z51" i="1"/>
  <c r="Z58" i="1"/>
  <c r="Z64" i="1"/>
  <c r="Z70" i="1"/>
  <c r="Z8" i="1"/>
  <c r="Z14" i="1"/>
  <c r="Z21" i="1"/>
  <c r="Z28" i="1"/>
  <c r="Z40" i="1"/>
  <c r="Z46" i="1"/>
  <c r="Z53" i="1"/>
  <c r="Z65" i="1"/>
  <c r="Z71" i="1"/>
  <c r="Z9" i="1"/>
  <c r="Z15" i="1"/>
  <c r="Z23" i="1"/>
  <c r="Z29" i="1"/>
  <c r="Z35" i="1"/>
  <c r="Z41" i="1"/>
  <c r="Z54" i="1"/>
  <c r="Z66" i="1"/>
  <c r="Z72" i="1"/>
  <c r="Z16" i="1"/>
  <c r="Z24" i="1"/>
  <c r="Z30" i="1"/>
  <c r="Z42" i="1"/>
  <c r="Z55" i="1"/>
  <c r="Z61" i="1"/>
  <c r="Z67" i="1"/>
  <c r="Z73" i="1"/>
  <c r="Z5" i="1"/>
  <c r="Z17" i="1"/>
  <c r="Z25" i="1"/>
  <c r="Z31" i="1"/>
  <c r="Z43" i="1"/>
  <c r="Z49" i="1"/>
  <c r="Z56" i="1"/>
  <c r="Z62" i="1"/>
  <c r="Z68" i="1"/>
  <c r="Z74" i="1"/>
  <c r="Z6" i="1"/>
  <c r="Z12" i="1"/>
  <c r="Z26" i="1"/>
  <c r="Z32" i="1"/>
  <c r="Z38" i="1"/>
  <c r="Z44" i="1"/>
  <c r="Z57" i="1"/>
  <c r="Z63" i="1"/>
  <c r="Z75" i="1"/>
  <c r="A75" i="1"/>
  <c r="A74" i="1"/>
  <c r="A73" i="1"/>
  <c r="A72" i="1"/>
  <c r="A71" i="1"/>
  <c r="A70" i="1"/>
  <c r="A68" i="1"/>
  <c r="A67" i="1"/>
  <c r="A66" i="1"/>
  <c r="A65" i="1"/>
  <c r="A64" i="1"/>
  <c r="A63" i="1"/>
  <c r="A62" i="1"/>
  <c r="A61" i="1"/>
  <c r="A58" i="1"/>
  <c r="A57" i="1"/>
  <c r="A56" i="1"/>
  <c r="A55" i="1"/>
  <c r="A54" i="1"/>
  <c r="A53" i="1"/>
  <c r="A52" i="1"/>
  <c r="A51" i="1"/>
  <c r="A49" i="1"/>
  <c r="A46" i="1"/>
  <c r="A45" i="1"/>
  <c r="A44" i="1"/>
  <c r="A43" i="1"/>
  <c r="A42" i="1"/>
  <c r="A41" i="1"/>
  <c r="A40" i="1"/>
  <c r="A39" i="1"/>
  <c r="A38" i="1"/>
  <c r="A35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7" i="1"/>
  <c r="A16" i="1"/>
  <c r="A15" i="1"/>
  <c r="A14" i="1"/>
  <c r="A13" i="1"/>
  <c r="A12" i="1"/>
  <c r="A9" i="1"/>
  <c r="A8" i="1"/>
  <c r="A7" i="1"/>
  <c r="A6" i="1"/>
  <c r="A5" i="1"/>
  <c r="A4" i="1"/>
  <c r="AB26" i="1"/>
  <c r="L26" i="1"/>
  <c r="AB53" i="1" l="1"/>
  <c r="L53" i="1"/>
  <c r="AB42" i="1"/>
  <c r="L42" i="1"/>
  <c r="AB28" i="1"/>
  <c r="L28" i="1"/>
  <c r="AB21" i="1"/>
  <c r="L21" i="1"/>
  <c r="L70" i="1" l="1"/>
  <c r="L71" i="1"/>
  <c r="L66" i="1"/>
  <c r="L68" i="1"/>
  <c r="L63" i="1"/>
  <c r="L62" i="1"/>
  <c r="L61" i="1"/>
  <c r="L54" i="1"/>
  <c r="L52" i="1"/>
  <c r="L49" i="1"/>
  <c r="L51" i="1"/>
  <c r="L41" i="1"/>
  <c r="L43" i="1"/>
  <c r="L35" i="1"/>
  <c r="L38" i="1"/>
  <c r="L31" i="1"/>
  <c r="L29" i="1"/>
  <c r="L27" i="1"/>
  <c r="L22" i="1"/>
  <c r="L19" i="1"/>
  <c r="L15" i="1"/>
  <c r="L16" i="1"/>
  <c r="L12" i="1"/>
  <c r="L6" i="1"/>
  <c r="L5" i="1"/>
  <c r="L4" i="1"/>
  <c r="AB70" i="1"/>
  <c r="AB71" i="1"/>
  <c r="AB66" i="1"/>
  <c r="AB68" i="1"/>
  <c r="AB63" i="1"/>
  <c r="AB62" i="1"/>
  <c r="AB61" i="1"/>
  <c r="AB54" i="1"/>
  <c r="AB52" i="1"/>
  <c r="AB49" i="1"/>
  <c r="AB51" i="1"/>
  <c r="AB41" i="1"/>
  <c r="AB43" i="1"/>
  <c r="AB35" i="1"/>
  <c r="AB38" i="1"/>
  <c r="AB31" i="1"/>
  <c r="AB29" i="1"/>
  <c r="AB27" i="1"/>
  <c r="AB22" i="1"/>
  <c r="AB19" i="1"/>
  <c r="AB15" i="1"/>
  <c r="AB16" i="1"/>
  <c r="AB12" i="1"/>
  <c r="AB6" i="1"/>
  <c r="AB5" i="1"/>
  <c r="AB4" i="1"/>
  <c r="AB44" i="1"/>
  <c r="AB40" i="1"/>
  <c r="AB23" i="1"/>
  <c r="AB24" i="1"/>
  <c r="L44" i="1"/>
  <c r="L40" i="1"/>
  <c r="L23" i="1"/>
  <c r="L24" i="1"/>
  <c r="N22" i="1" l="1"/>
  <c r="O22" i="1"/>
  <c r="O19" i="1"/>
  <c r="N19" i="1"/>
  <c r="O4" i="1"/>
  <c r="N4" i="1"/>
  <c r="N52" i="1"/>
  <c r="O52" i="1"/>
  <c r="AB69" i="1"/>
  <c r="L69" i="1"/>
  <c r="D69" i="1"/>
  <c r="AB74" i="1"/>
  <c r="L74" i="1"/>
  <c r="AB75" i="1"/>
  <c r="L75" i="1"/>
  <c r="AB73" i="1"/>
  <c r="L73" i="1"/>
  <c r="AB72" i="1"/>
  <c r="L72" i="1"/>
  <c r="AB67" i="1"/>
  <c r="L67" i="1"/>
  <c r="AB60" i="1"/>
  <c r="L60" i="1"/>
  <c r="D60" i="1"/>
  <c r="AB64" i="1"/>
  <c r="L64" i="1"/>
  <c r="AB65" i="1"/>
  <c r="L65" i="1"/>
  <c r="AB59" i="1"/>
  <c r="L59" i="1"/>
  <c r="D59" i="1"/>
  <c r="AB50" i="1"/>
  <c r="L50" i="1"/>
  <c r="D50" i="1"/>
  <c r="AB48" i="1"/>
  <c r="L48" i="1"/>
  <c r="D48" i="1"/>
  <c r="AB47" i="1"/>
  <c r="L47" i="1"/>
  <c r="D47" i="1"/>
  <c r="AB58" i="1"/>
  <c r="L58" i="1"/>
  <c r="AB56" i="1"/>
  <c r="L56" i="1"/>
  <c r="AB55" i="1"/>
  <c r="L55" i="1"/>
  <c r="AB57" i="1"/>
  <c r="L57" i="1"/>
  <c r="AB46" i="1"/>
  <c r="L46" i="1"/>
  <c r="AB39" i="1"/>
  <c r="L39" i="1"/>
  <c r="AB45" i="1"/>
  <c r="L45" i="1"/>
  <c r="AB34" i="1"/>
  <c r="L34" i="1"/>
  <c r="D34" i="1"/>
  <c r="AB37" i="1"/>
  <c r="L37" i="1"/>
  <c r="D37" i="1"/>
  <c r="AB36" i="1"/>
  <c r="L36" i="1"/>
  <c r="D36" i="1"/>
  <c r="AB33" i="1"/>
  <c r="L33" i="1"/>
  <c r="AB30" i="1"/>
  <c r="L30" i="1"/>
  <c r="AB32" i="1"/>
  <c r="L32" i="1"/>
  <c r="AB25" i="1"/>
  <c r="L25" i="1"/>
  <c r="AB20" i="1"/>
  <c r="L20" i="1"/>
  <c r="AB17" i="1"/>
  <c r="L17" i="1"/>
  <c r="AB18" i="1"/>
  <c r="L18" i="1"/>
  <c r="D18" i="1"/>
  <c r="AB9" i="1"/>
  <c r="L9" i="1"/>
  <c r="AB11" i="1"/>
  <c r="L11" i="1"/>
  <c r="D11" i="1"/>
  <c r="AB13" i="1"/>
  <c r="L13" i="1"/>
  <c r="AB8" i="1"/>
  <c r="L8" i="1"/>
  <c r="AB14" i="1"/>
  <c r="L14" i="1"/>
  <c r="AB10" i="1"/>
  <c r="L10" i="1"/>
  <c r="D10" i="1"/>
  <c r="AB3" i="1"/>
  <c r="L3" i="1"/>
  <c r="D3" i="1"/>
  <c r="AB7" i="1"/>
  <c r="L7" i="1"/>
  <c r="AB2" i="1"/>
  <c r="L2" i="1"/>
  <c r="D2" i="1"/>
  <c r="A11" i="1" l="1"/>
  <c r="AA11" i="1"/>
  <c r="Z11" i="1"/>
  <c r="A69" i="1"/>
  <c r="AA69" i="1"/>
  <c r="Z69" i="1"/>
  <c r="A60" i="1"/>
  <c r="AA60" i="1"/>
  <c r="Z60" i="1"/>
  <c r="A50" i="1"/>
  <c r="AA50" i="1"/>
  <c r="Z50" i="1"/>
  <c r="A34" i="1"/>
  <c r="AA34" i="1"/>
  <c r="Z34" i="1"/>
  <c r="A3" i="1"/>
  <c r="AA3" i="1"/>
  <c r="Z3" i="1"/>
  <c r="A37" i="1"/>
  <c r="AA37" i="1"/>
  <c r="Z37" i="1"/>
  <c r="A59" i="1"/>
  <c r="AA59" i="1"/>
  <c r="Z59" i="1"/>
  <c r="A18" i="1"/>
  <c r="AA18" i="1"/>
  <c r="Z18" i="1"/>
  <c r="A10" i="1"/>
  <c r="AA10" i="1"/>
  <c r="Z10" i="1"/>
  <c r="A2" i="1"/>
  <c r="AA2" i="1"/>
  <c r="Z2" i="1"/>
  <c r="A47" i="1"/>
  <c r="AA47" i="1"/>
  <c r="Z47" i="1"/>
  <c r="A36" i="1"/>
  <c r="AA36" i="1"/>
  <c r="Z36" i="1"/>
  <c r="A48" i="1"/>
  <c r="AA48" i="1"/>
  <c r="Z48" i="1"/>
</calcChain>
</file>

<file path=xl/sharedStrings.xml><?xml version="1.0" encoding="utf-8"?>
<sst xmlns="http://schemas.openxmlformats.org/spreadsheetml/2006/main" count="730" uniqueCount="171">
  <si>
    <t>Nro</t>
  </si>
  <si>
    <t>Cliente</t>
  </si>
  <si>
    <t>CUIT AFIP</t>
  </si>
  <si>
    <t>CUIT en pagina</t>
  </si>
  <si>
    <t>Periodo</t>
  </si>
  <si>
    <t>Importar</t>
  </si>
  <si>
    <t>Fila</t>
  </si>
  <si>
    <t>CRIVELLO LUIS</t>
  </si>
  <si>
    <t>MEDINT SRL</t>
  </si>
  <si>
    <t>30-65714685-0</t>
  </si>
  <si>
    <t>VARENIZA ANGEL</t>
  </si>
  <si>
    <t>BUSTOS GUSTAVO</t>
  </si>
  <si>
    <t>CONDOMINIO SAN LORENZO</t>
  </si>
  <si>
    <t>30-71705911-1</t>
  </si>
  <si>
    <t>FERREYRA CARLOS ALFREDO</t>
  </si>
  <si>
    <t>20-13376276-1</t>
  </si>
  <si>
    <t>GESAL SA</t>
  </si>
  <si>
    <t>30-71040413-1</t>
  </si>
  <si>
    <t>PEREYRA ESTEBAN</t>
  </si>
  <si>
    <t>SZYCHOWSKI MARCELO</t>
  </si>
  <si>
    <t>20-14946260-1</t>
  </si>
  <si>
    <t>FERNANDEZ SOSA LILIANA</t>
  </si>
  <si>
    <t>INSAURRALDE CARLOS</t>
  </si>
  <si>
    <t>20-17412307-2</t>
  </si>
  <si>
    <t>POSADAS FIDUCIARIA SA</t>
  </si>
  <si>
    <t>30-70837012-2</t>
  </si>
  <si>
    <t>TRANS. MISIONES SA</t>
  </si>
  <si>
    <t>30-71557774-3</t>
  </si>
  <si>
    <t>DVC SRL</t>
  </si>
  <si>
    <t>30-70943183-4</t>
  </si>
  <si>
    <t>SCOTO LUCILA</t>
  </si>
  <si>
    <t>23-35189707-4</t>
  </si>
  <si>
    <t>VECINAS SRL</t>
  </si>
  <si>
    <t>30-71579586-4</t>
  </si>
  <si>
    <t>CANTELI GRACIELA</t>
  </si>
  <si>
    <t>CORONAS ALINE</t>
  </si>
  <si>
    <t>SZYCHOWSKI RICARDO</t>
  </si>
  <si>
    <t>CONSULTORIO SAN MARTIN</t>
  </si>
  <si>
    <t>30-71534792-6</t>
  </si>
  <si>
    <t>ENRIQUEZ RUBEN</t>
  </si>
  <si>
    <t>20-14946635-6</t>
  </si>
  <si>
    <t>PENSA PROPIEDADES</t>
  </si>
  <si>
    <t>30-71650381-6</t>
  </si>
  <si>
    <t>AITA S.A.</t>
  </si>
  <si>
    <t>30-70941956-7</t>
  </si>
  <si>
    <t>BUSTOS-HOPE S.H</t>
  </si>
  <si>
    <t>30-65094066-7</t>
  </si>
  <si>
    <t>CEBAC</t>
  </si>
  <si>
    <t>30-67237269-7</t>
  </si>
  <si>
    <t>COND. LARZABAL</t>
  </si>
  <si>
    <t>30-71202679-7</t>
  </si>
  <si>
    <t>PENSA ANIBAL</t>
  </si>
  <si>
    <t>TABBIA ENRIQUE</t>
  </si>
  <si>
    <t>VARENIZA NESTOR LEONEL</t>
  </si>
  <si>
    <t>CASTRO OLIVERA CARLOS</t>
  </si>
  <si>
    <t>FIDEIC. PDAS INMOB</t>
  </si>
  <si>
    <t>30-70862634-8</t>
  </si>
  <si>
    <t>FORESTAL SA</t>
  </si>
  <si>
    <t>30-70129953-8</t>
  </si>
  <si>
    <t>URRUTIA DIEGO</t>
  </si>
  <si>
    <t>BEITIA CRISPIN</t>
  </si>
  <si>
    <t>20-17525581-9</t>
  </si>
  <si>
    <t>COND. INVERNADA</t>
  </si>
  <si>
    <t>30-71508540-9</t>
  </si>
  <si>
    <t>FAX SRL</t>
  </si>
  <si>
    <t>33-65352043-9</t>
  </si>
  <si>
    <t>INMUEBLES SRL</t>
  </si>
  <si>
    <t>33-71252990-9</t>
  </si>
  <si>
    <t>KM 0 SA</t>
  </si>
  <si>
    <t>33-71237082-9</t>
  </si>
  <si>
    <t>LINDSTROM PLINIO</t>
  </si>
  <si>
    <t>CARLOS ABELARDO SESMERO SRL</t>
  </si>
  <si>
    <t>CUCYTI SRL</t>
  </si>
  <si>
    <t>BEITIA IÑAKI</t>
  </si>
  <si>
    <t>PREST. SANAT. SA</t>
  </si>
  <si>
    <t>30-70791222-3</t>
  </si>
  <si>
    <t>30-67235539-3</t>
  </si>
  <si>
    <t>20-41694892-6</t>
  </si>
  <si>
    <t>30-68791063-6</t>
  </si>
  <si>
    <t>BEITIA TOMAS</t>
  </si>
  <si>
    <t>SESMERO TERESITA</t>
  </si>
  <si>
    <t>URRUTIA MIRIAM</t>
  </si>
  <si>
    <t>MOLAS PATRICIA</t>
  </si>
  <si>
    <t>BUSTOS MARTIN</t>
  </si>
  <si>
    <t>RIERA HECTOR M</t>
  </si>
  <si>
    <t>SZYCHOWSKI KAREN</t>
  </si>
  <si>
    <t>PENSA MARIA EUGENIA</t>
  </si>
  <si>
    <t>FERNANDEZ SOSA RODOLFO</t>
  </si>
  <si>
    <t>FERREYRA CARMEN VICTORIA</t>
  </si>
  <si>
    <t>TUFRO MALENA</t>
  </si>
  <si>
    <t>ASOC. SALUD MNES</t>
  </si>
  <si>
    <t>FERREYRA MARCELO</t>
  </si>
  <si>
    <t>CARBALLO GRACIELA</t>
  </si>
  <si>
    <t>LAZCOZ VIOLETA</t>
  </si>
  <si>
    <t>FERREYRA ANDRES</t>
  </si>
  <si>
    <t>HOPE HUGO</t>
  </si>
  <si>
    <t>PENSA LUCIANO</t>
  </si>
  <si>
    <t>ROKO EUGENIA</t>
  </si>
  <si>
    <t>CASTRO OLIVERA GONZALO</t>
  </si>
  <si>
    <t>MARTIN ADRIANA</t>
  </si>
  <si>
    <t>SPAGNOLI SUSANA</t>
  </si>
  <si>
    <t>BUSTOS GONZALO</t>
  </si>
  <si>
    <t>HOPE RICARDO</t>
  </si>
  <si>
    <t>LIONETO CAROLINA</t>
  </si>
  <si>
    <t>SOTO GERONIMO</t>
  </si>
  <si>
    <t>20-36407431-0</t>
  </si>
  <si>
    <t>27-06708968-0</t>
  </si>
  <si>
    <t>27-11697662-0</t>
  </si>
  <si>
    <t>27-12852085-1</t>
  </si>
  <si>
    <t>20-14713020-2</t>
  </si>
  <si>
    <t>20-12118283-2</t>
  </si>
  <si>
    <t>27-34891694-2</t>
  </si>
  <si>
    <t>27-35487218-3</t>
  </si>
  <si>
    <t>20-16829183-4</t>
  </si>
  <si>
    <t>23-34275164-4</t>
  </si>
  <si>
    <t>27-23687374-4</t>
  </si>
  <si>
    <t>30-70855371-5</t>
  </si>
  <si>
    <t>20-17039484-5</t>
  </si>
  <si>
    <t>27-26182736-6</t>
  </si>
  <si>
    <t>27-05884691-6</t>
  </si>
  <si>
    <t>20-32762396-7</t>
  </si>
  <si>
    <t>20-17039516-7</t>
  </si>
  <si>
    <t>20-33425032-7</t>
  </si>
  <si>
    <t>27-21723654-7</t>
  </si>
  <si>
    <t>20-30398037-8</t>
  </si>
  <si>
    <t>27-16365191-8</t>
  </si>
  <si>
    <t>27-20193226-8</t>
  </si>
  <si>
    <t>20-24600810-9</t>
  </si>
  <si>
    <t>20-14946673-9</t>
  </si>
  <si>
    <t>27-17387830-9</t>
  </si>
  <si>
    <t>23-24294666-9</t>
  </si>
  <si>
    <t>SEMILLA ELVIES</t>
  </si>
  <si>
    <t>SESMERO MARIA GABRIELA</t>
  </si>
  <si>
    <t xml:space="preserve">SZYCHOWSKI AMANDA </t>
  </si>
  <si>
    <t>SCOTTO OLGA MARIA</t>
  </si>
  <si>
    <t>27-06828632-3</t>
  </si>
  <si>
    <t>23-14946207-4</t>
  </si>
  <si>
    <t>27-20117877-6</t>
  </si>
  <si>
    <t>27-10979725-7</t>
  </si>
  <si>
    <t>DON LALO SRL</t>
  </si>
  <si>
    <t>30-71753715-3</t>
  </si>
  <si>
    <t>No esta en le SOS</t>
  </si>
  <si>
    <t>C:\Users\Agustin Bustos\Desktop\Clientes</t>
  </si>
  <si>
    <t>Periodo AAAAMM</t>
  </si>
  <si>
    <t>Raiz</t>
  </si>
  <si>
    <t>Ubicación</t>
  </si>
  <si>
    <t>RET 217</t>
  </si>
  <si>
    <t>RET 767</t>
  </si>
  <si>
    <t>RET 216</t>
  </si>
  <si>
    <t>SIRCREB</t>
  </si>
  <si>
    <t>SIFERE</t>
  </si>
  <si>
    <t>Destino</t>
  </si>
  <si>
    <t>Raiz Destino</t>
  </si>
  <si>
    <t>Desde</t>
  </si>
  <si>
    <t>PER 216</t>
  </si>
  <si>
    <t>PER 217</t>
  </si>
  <si>
    <t>PER 767</t>
  </si>
  <si>
    <t>216ret.txt</t>
  </si>
  <si>
    <t>217ret.txt</t>
  </si>
  <si>
    <t>767ret.txt</t>
  </si>
  <si>
    <t>216per.txt</t>
  </si>
  <si>
    <t>217per.txt</t>
  </si>
  <si>
    <t>767per.txt</t>
  </si>
  <si>
    <t>CABA - AGIP RET</t>
  </si>
  <si>
    <t>CABA - AGIP PER</t>
  </si>
  <si>
    <t>SUSS</t>
  </si>
  <si>
    <t>ARBA RET</t>
  </si>
  <si>
    <t>ARBA PER</t>
  </si>
  <si>
    <t>ARBA CT</t>
  </si>
  <si>
    <t>ARBA CB</t>
  </si>
  <si>
    <t>SussMisRetencionesSegSocParaAplicativo.txt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</si>
</sst>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75"/>
  <sheetViews>
    <sheetView showGridLines="0" tabSelected="1" topLeftCell="Q1" workbookViewId="0">
      <pane ySplit="1" topLeftCell="A2" activePane="bottomLeft" state="frozen"/>
      <selection pane="bottomLeft" activeCell="U3" sqref="U3"/>
    </sheetView>
  </sheetViews>
  <sheetFormatPr baseColWidth="10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customWidth="1"/>
    <col min="13" max="27" width="18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153</v>
      </c>
      <c r="F1" s="2" t="s">
        <v>5</v>
      </c>
      <c r="G1" s="2" t="s">
        <v>144</v>
      </c>
      <c r="H1" s="2" t="s">
        <v>145</v>
      </c>
      <c r="I1" s="2" t="s">
        <v>152</v>
      </c>
      <c r="J1" s="2" t="s">
        <v>151</v>
      </c>
      <c r="K1" s="2" t="s">
        <v>143</v>
      </c>
      <c r="L1" s="2" t="s">
        <v>4</v>
      </c>
      <c r="M1" s="2" t="s">
        <v>148</v>
      </c>
      <c r="N1" s="2" t="s">
        <v>146</v>
      </c>
      <c r="O1" s="2" t="s">
        <v>147</v>
      </c>
      <c r="P1" s="2" t="s">
        <v>154</v>
      </c>
      <c r="Q1" s="2" t="s">
        <v>155</v>
      </c>
      <c r="R1" s="2" t="s">
        <v>156</v>
      </c>
      <c r="S1" s="2" t="s">
        <v>165</v>
      </c>
      <c r="T1" s="2" t="s">
        <v>149</v>
      </c>
      <c r="U1" s="2" t="s">
        <v>150</v>
      </c>
      <c r="V1" s="2" t="s">
        <v>166</v>
      </c>
      <c r="W1" s="2" t="s">
        <v>167</v>
      </c>
      <c r="X1" s="2" t="s">
        <v>168</v>
      </c>
      <c r="Y1" s="2" t="s">
        <v>169</v>
      </c>
      <c r="Z1" s="2" t="s">
        <v>163</v>
      </c>
      <c r="AA1" s="2" t="s">
        <v>164</v>
      </c>
      <c r="AB1" s="2" t="s">
        <v>6</v>
      </c>
    </row>
    <row r="2" spans="1:28" x14ac:dyDescent="0.25">
      <c r="A2" s="4" t="str">
        <f t="shared" ref="A2:A65" si="0">RIGHT(D2,1)</f>
        <v>0</v>
      </c>
      <c r="B2" t="s">
        <v>7</v>
      </c>
      <c r="C2">
        <v>20168291680</v>
      </c>
      <c r="D2" t="str">
        <f>TEXT(C2,"00-00000000-0")</f>
        <v>20-16829168-0</v>
      </c>
      <c r="E2" s="1">
        <v>44958</v>
      </c>
      <c r="G2" t="s">
        <v>142</v>
      </c>
      <c r="H2" s="4" t="str">
        <f>G2&amp;"\"&amp;B2&amp;"\"&amp;YEAR(E2)&amp;"\"&amp;TEXT(MONTH(E2),"00")&amp;"\"</f>
        <v>C:\Users\Agustin Bustos\Desktop\Clientes\CRIVELLO LUIS\2023\02\</v>
      </c>
      <c r="I2" s="4"/>
      <c r="J2" s="4" t="str">
        <f>H2</f>
        <v>C:\Users\Agustin Bustos\Desktop\Clientes\CRIVELLO LUIS\2023\02\</v>
      </c>
      <c r="K2" s="4" t="str">
        <f>TEXT(E2,"AAAAMM")</f>
        <v>202302</v>
      </c>
      <c r="L2" s="3" t="str">
        <f t="shared" ref="L2:L33" si="1">UPPER(LEFT(TEXT(E2,"MMMM AAAA"),1))&amp;MID(TEXT(E2,"MMMM AAAA"),2,30)</f>
        <v>Febrero 2023</v>
      </c>
      <c r="M2" s="3" t="s">
        <v>157</v>
      </c>
      <c r="N2" s="3" t="s">
        <v>158</v>
      </c>
      <c r="O2" s="3" t="s">
        <v>159</v>
      </c>
      <c r="P2" s="3" t="s">
        <v>160</v>
      </c>
      <c r="Q2" s="3" t="s">
        <v>161</v>
      </c>
      <c r="R2" s="3" t="s">
        <v>162</v>
      </c>
      <c r="S2" s="3" t="s">
        <v>170</v>
      </c>
      <c r="T2" s="3" t="str">
        <f>"retencionesExport_"&amp;SUBSTITUTE(D2,"-","")&amp;"_"&amp;TEXT(E2,"AAAAMM")&amp;".txt"</f>
        <v>retencionesExport_20168291680_202302.txt</v>
      </c>
      <c r="U2" s="3" t="str">
        <f>"retencionesExport_"&amp;SUBSTITUTE(D2,"-","")&amp;"_"&amp;TEXT(E2,"AAAAMM")&amp;".txt"</f>
        <v>retencionesExport_20168291680_202302.txt</v>
      </c>
      <c r="V2" s="3" t="str">
        <f>SUBSTITUTE(D2,"-","")&amp;"CR.txt"</f>
        <v>20168291680CR.txt</v>
      </c>
      <c r="W2" s="3" t="str">
        <f>SUBSTITUTE(D2,"-","")&amp;"CP.txt"</f>
        <v>20168291680CP.txt</v>
      </c>
      <c r="X2" s="3" t="str">
        <f>SUBSTITUTE(D2,"-","")&amp;"CT.txt"</f>
        <v>20168291680CT.txt</v>
      </c>
      <c r="Y2" s="3" t="str">
        <f>SUBSTITUTE(D2,"-","")&amp;"CB.txt"</f>
        <v>20168291680CB.txt</v>
      </c>
      <c r="Z2" s="3" t="str">
        <f>CONCATENATE(SUBSTITUTE(D2,"-","")," - ",K2," - ",B2," - RET.txt")</f>
        <v>20168291680 - 202302 - CRIVELLO LUIS - RET.txt</v>
      </c>
      <c r="AA2" s="3" t="str">
        <f>CONCATENATE(SUBSTITUTE(D2,"-","")," - ",K2," - ",B2," - PER.txt")</f>
        <v>20168291680 - 202302 - CRIVELLO LUIS - PER.txt</v>
      </c>
      <c r="AB2" s="4">
        <f t="shared" ref="AB2:AB33" si="2">ROW(A2)</f>
        <v>2</v>
      </c>
    </row>
    <row r="3" spans="1:28" x14ac:dyDescent="0.25">
      <c r="A3" s="4" t="str">
        <f t="shared" si="0"/>
        <v>0</v>
      </c>
      <c r="B3" t="s">
        <v>10</v>
      </c>
      <c r="C3">
        <v>20315731330</v>
      </c>
      <c r="D3" t="str">
        <f>TEXT(C3,"00-00000000-0")</f>
        <v>20-31573133-0</v>
      </c>
      <c r="E3" s="1">
        <v>44958</v>
      </c>
      <c r="G3" t="s">
        <v>142</v>
      </c>
      <c r="H3" s="4" t="str">
        <f t="shared" ref="H3:H66" si="3">G3&amp;"\"&amp;B3&amp;"\"&amp;YEAR(E3)&amp;"\"&amp;TEXT(MONTH(E3),"00")&amp;"\"</f>
        <v>C:\Users\Agustin Bustos\Desktop\Clientes\VARENIZA ANGEL\2023\02\</v>
      </c>
      <c r="I3" s="4"/>
      <c r="J3" s="4" t="str">
        <f t="shared" ref="J3:J66" si="4">H3</f>
        <v>C:\Users\Agustin Bustos\Desktop\Clientes\VARENIZA ANGEL\2023\02\</v>
      </c>
      <c r="K3" s="4" t="str">
        <f t="shared" ref="K3:K66" si="5">TEXT(E3,"AAAAMM")</f>
        <v>202302</v>
      </c>
      <c r="L3" s="3" t="str">
        <f t="shared" si="1"/>
        <v>Febrero 2023</v>
      </c>
      <c r="M3" s="3" t="s">
        <v>157</v>
      </c>
      <c r="N3" s="3" t="s">
        <v>158</v>
      </c>
      <c r="O3" s="3" t="s">
        <v>159</v>
      </c>
      <c r="P3" s="3" t="s">
        <v>160</v>
      </c>
      <c r="Q3" s="3" t="s">
        <v>161</v>
      </c>
      <c r="R3" s="3" t="s">
        <v>162</v>
      </c>
      <c r="S3" s="3" t="s">
        <v>170</v>
      </c>
      <c r="T3" s="3" t="str">
        <f>"retencionesExport_"&amp;SUBSTITUTE(D3,"-","")&amp;"_"&amp;TEXT(E3,"AAAAMM")&amp;".txt"</f>
        <v>retencionesExport_20315731330_202302.txt</v>
      </c>
      <c r="U3" s="3" t="str">
        <f t="shared" ref="U3" si="6">"retencionesExport_"&amp;SUBSTITUTE(D3,"-","")&amp;"_"&amp;TEXT(E3,"AAAAMM")&amp;".txt"</f>
        <v>retencionesExport_20315731330_202302.txt</v>
      </c>
      <c r="V3" s="3" t="str">
        <f t="shared" ref="V3" si="7">SUBSTITUTE(D3,"-","")&amp;"CR.txt"</f>
        <v>20315731330CR.txt</v>
      </c>
      <c r="W3" s="3" t="str">
        <f t="shared" ref="W3" si="8">SUBSTITUTE(D3,"-","")&amp;"CP.txt"</f>
        <v>20315731330CP.txt</v>
      </c>
      <c r="X3" s="3" t="str">
        <f t="shared" ref="X3" si="9">SUBSTITUTE(D3,"-","")&amp;"CT.txt"</f>
        <v>20315731330CT.txt</v>
      </c>
      <c r="Y3" s="3" t="str">
        <f t="shared" ref="Y3" si="10">SUBSTITUTE(D3,"-","")&amp;"CB.txt"</f>
        <v>20315731330CB.txt</v>
      </c>
      <c r="Z3" s="3" t="str">
        <f t="shared" ref="Z3" si="11">CONCATENATE(SUBSTITUTE(D3,"-","")," - ",K3," - ",B3," - RET.txt")</f>
        <v>20315731330 - 202302 - VARENIZA ANGEL - RET.txt</v>
      </c>
      <c r="AA3" s="3" t="str">
        <f t="shared" ref="AA3" si="12">CONCATENATE(SUBSTITUTE(D3,"-","")," - ",K3," - ",B3," - PER.txt")</f>
        <v>20315731330 - 202302 - VARENIZA ANGEL - PER.txt</v>
      </c>
      <c r="AB3" s="4">
        <f t="shared" si="2"/>
        <v>3</v>
      </c>
    </row>
    <row r="4" spans="1:28" hidden="1" x14ac:dyDescent="0.25">
      <c r="A4" s="4" t="str">
        <f t="shared" si="0"/>
        <v>0</v>
      </c>
      <c r="B4" t="s">
        <v>79</v>
      </c>
      <c r="C4">
        <v>20364074310</v>
      </c>
      <c r="D4" t="s">
        <v>105</v>
      </c>
      <c r="E4" s="1">
        <v>44743</v>
      </c>
      <c r="F4" t="s">
        <v>141</v>
      </c>
      <c r="G4" t="s">
        <v>142</v>
      </c>
      <c r="H4" s="4" t="str">
        <f t="shared" si="3"/>
        <v>C:\Users\Agustin Bustos\Desktop\Clientes\BEITIA TOMAS\2022\07\</v>
      </c>
      <c r="I4" s="4"/>
      <c r="J4" s="4" t="str">
        <f t="shared" si="4"/>
        <v>C:\Users\Agustin Bustos\Desktop\Clientes\BEITIA TOMAS\2022\07\</v>
      </c>
      <c r="K4" s="4" t="str">
        <f t="shared" si="5"/>
        <v>202207</v>
      </c>
      <c r="L4" s="3" t="str">
        <f t="shared" si="1"/>
        <v>Julio 2022</v>
      </c>
      <c r="M4" s="3"/>
      <c r="N4" s="3" t="str">
        <f t="shared" ref="N4:N52" si="13">CONCATENATE(TEXT(A4,"0")," - ",SUBSTITUTE(D4,"-","")," - ",TEXT(L4,"AAAAMM")," - ",B4)</f>
        <v>0 - 20364074310 - 202207 - BEITIA TOMAS</v>
      </c>
      <c r="O4" s="3" t="str">
        <f t="shared" ref="O4:O52" si="14">CONCATENATE(TEXT(A4,"0")," - ",SUBSTITUTE(D4,"-","")," - ",TEXT(L4,"AAAAMM")," - ",B4)</f>
        <v>0 - 20364074310 - 202207 - BEITIA TOMAS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>
        <f t="shared" si="2"/>
        <v>4</v>
      </c>
    </row>
    <row r="5" spans="1:28" x14ac:dyDescent="0.25">
      <c r="A5" s="4" t="str">
        <f t="shared" si="0"/>
        <v>0</v>
      </c>
      <c r="B5" t="s">
        <v>80</v>
      </c>
      <c r="C5">
        <v>27067089680</v>
      </c>
      <c r="D5" t="s">
        <v>106</v>
      </c>
      <c r="E5" s="1">
        <v>44958</v>
      </c>
      <c r="G5" t="s">
        <v>142</v>
      </c>
      <c r="H5" s="4" t="str">
        <f t="shared" si="3"/>
        <v>C:\Users\Agustin Bustos\Desktop\Clientes\SESMERO TERESITA\2023\02\</v>
      </c>
      <c r="I5" s="4"/>
      <c r="J5" s="4" t="str">
        <f t="shared" si="4"/>
        <v>C:\Users\Agustin Bustos\Desktop\Clientes\SESMERO TERESITA\2023\02\</v>
      </c>
      <c r="K5" s="4" t="str">
        <f t="shared" si="5"/>
        <v>202302</v>
      </c>
      <c r="L5" s="3" t="str">
        <f t="shared" si="1"/>
        <v>Febrero 2023</v>
      </c>
      <c r="M5" s="3" t="s">
        <v>157</v>
      </c>
      <c r="N5" s="3" t="s">
        <v>158</v>
      </c>
      <c r="O5" s="3" t="s">
        <v>159</v>
      </c>
      <c r="P5" s="3" t="s">
        <v>160</v>
      </c>
      <c r="Q5" s="3" t="s">
        <v>161</v>
      </c>
      <c r="R5" s="3" t="s">
        <v>162</v>
      </c>
      <c r="S5" s="3" t="s">
        <v>170</v>
      </c>
      <c r="T5" s="3" t="str">
        <f t="shared" ref="T5:T18" si="15">"retencionesExport_"&amp;SUBSTITUTE(D5,"-","")&amp;"_"&amp;TEXT(E5,"AAAAMM")&amp;".txt"</f>
        <v>retencionesExport_27067089680_202302.txt</v>
      </c>
      <c r="U5" s="3" t="str">
        <f t="shared" ref="U5:U18" si="16">"retencionesExport_"&amp;SUBSTITUTE(D5,"-","")&amp;"_"&amp;TEXT(E5,"AAAAMM")&amp;".txt"</f>
        <v>retencionesExport_27067089680_202302.txt</v>
      </c>
      <c r="V5" s="3" t="str">
        <f t="shared" ref="V5:V18" si="17">SUBSTITUTE(D5,"-","")&amp;"CR.txt"</f>
        <v>27067089680CR.txt</v>
      </c>
      <c r="W5" s="3" t="str">
        <f t="shared" ref="W5:W18" si="18">SUBSTITUTE(D5,"-","")&amp;"CP.txt"</f>
        <v>27067089680CP.txt</v>
      </c>
      <c r="X5" s="3" t="str">
        <f t="shared" ref="X5:X18" si="19">SUBSTITUTE(D5,"-","")&amp;"CT.txt"</f>
        <v>27067089680CT.txt</v>
      </c>
      <c r="Y5" s="3" t="str">
        <f t="shared" ref="Y5:Y18" si="20">SUBSTITUTE(D5,"-","")&amp;"CB.txt"</f>
        <v>27067089680CB.txt</v>
      </c>
      <c r="Z5" s="3" t="str">
        <f t="shared" ref="Z5:Z18" si="21">CONCATENATE(SUBSTITUTE(D5,"-","")," - ",K5," - ",B5," - RET.txt")</f>
        <v>27067089680 - 202302 - SESMERO TERESITA - RET.txt</v>
      </c>
      <c r="AA5" s="3" t="str">
        <f t="shared" ref="AA5:AA18" si="22">CONCATENATE(SUBSTITUTE(D5,"-","")," - ",K5," - ",B5," - PER.txt")</f>
        <v>27067089680 - 202302 - SESMERO TERESITA - PER.txt</v>
      </c>
      <c r="AB5" s="4">
        <f t="shared" si="2"/>
        <v>5</v>
      </c>
    </row>
    <row r="6" spans="1:28" x14ac:dyDescent="0.25">
      <c r="A6" s="4" t="str">
        <f t="shared" si="0"/>
        <v>0</v>
      </c>
      <c r="B6" t="s">
        <v>81</v>
      </c>
      <c r="C6">
        <v>27116976620</v>
      </c>
      <c r="D6" t="s">
        <v>107</v>
      </c>
      <c r="E6" s="1">
        <v>44958</v>
      </c>
      <c r="G6" t="s">
        <v>142</v>
      </c>
      <c r="H6" s="4" t="str">
        <f t="shared" si="3"/>
        <v>C:\Users\Agustin Bustos\Desktop\Clientes\URRUTIA MIRIAM\2023\02\</v>
      </c>
      <c r="I6" s="4"/>
      <c r="J6" s="4" t="str">
        <f t="shared" si="4"/>
        <v>C:\Users\Agustin Bustos\Desktop\Clientes\URRUTIA MIRIAM\2023\02\</v>
      </c>
      <c r="K6" s="4" t="str">
        <f t="shared" si="5"/>
        <v>202302</v>
      </c>
      <c r="L6" s="3" t="str">
        <f t="shared" si="1"/>
        <v>Febrero 2023</v>
      </c>
      <c r="M6" s="3" t="s">
        <v>157</v>
      </c>
      <c r="N6" s="3" t="s">
        <v>158</v>
      </c>
      <c r="O6" s="3" t="s">
        <v>159</v>
      </c>
      <c r="P6" s="3" t="s">
        <v>160</v>
      </c>
      <c r="Q6" s="3" t="s">
        <v>161</v>
      </c>
      <c r="R6" s="3" t="s">
        <v>162</v>
      </c>
      <c r="S6" s="3" t="s">
        <v>170</v>
      </c>
      <c r="T6" s="3" t="str">
        <f t="shared" si="15"/>
        <v>retencionesExport_27116976620_202302.txt</v>
      </c>
      <c r="U6" s="3" t="str">
        <f t="shared" si="16"/>
        <v>retencionesExport_27116976620_202302.txt</v>
      </c>
      <c r="V6" s="3" t="str">
        <f t="shared" si="17"/>
        <v>27116976620CR.txt</v>
      </c>
      <c r="W6" s="3" t="str">
        <f t="shared" si="18"/>
        <v>27116976620CP.txt</v>
      </c>
      <c r="X6" s="3" t="str">
        <f t="shared" si="19"/>
        <v>27116976620CT.txt</v>
      </c>
      <c r="Y6" s="3" t="str">
        <f t="shared" si="20"/>
        <v>27116976620CB.txt</v>
      </c>
      <c r="Z6" s="3" t="str">
        <f t="shared" si="21"/>
        <v>27116976620 - 202302 - URRUTIA MIRIAM - RET.txt</v>
      </c>
      <c r="AA6" s="3" t="str">
        <f t="shared" si="22"/>
        <v>27116976620 - 202302 - URRUTIA MIRIAM - PER.txt</v>
      </c>
      <c r="AB6" s="4">
        <f t="shared" si="2"/>
        <v>6</v>
      </c>
    </row>
    <row r="7" spans="1:28" x14ac:dyDescent="0.25">
      <c r="A7" s="4" t="str">
        <f t="shared" si="0"/>
        <v>0</v>
      </c>
      <c r="B7" t="s">
        <v>8</v>
      </c>
      <c r="C7">
        <v>20133762761</v>
      </c>
      <c r="D7" t="s">
        <v>9</v>
      </c>
      <c r="E7" s="1">
        <v>44958</v>
      </c>
      <c r="G7" t="s">
        <v>142</v>
      </c>
      <c r="H7" s="4" t="str">
        <f t="shared" si="3"/>
        <v>C:\Users\Agustin Bustos\Desktop\Clientes\MEDINT SRL\2023\02\</v>
      </c>
      <c r="I7" s="4"/>
      <c r="J7" s="4" t="str">
        <f t="shared" si="4"/>
        <v>C:\Users\Agustin Bustos\Desktop\Clientes\MEDINT SRL\2023\02\</v>
      </c>
      <c r="K7" s="4" t="str">
        <f t="shared" si="5"/>
        <v>202302</v>
      </c>
      <c r="L7" s="3" t="str">
        <f t="shared" si="1"/>
        <v>Febrero 2023</v>
      </c>
      <c r="M7" s="3" t="s">
        <v>157</v>
      </c>
      <c r="N7" s="3" t="s">
        <v>158</v>
      </c>
      <c r="O7" s="3" t="s">
        <v>159</v>
      </c>
      <c r="P7" s="3" t="s">
        <v>160</v>
      </c>
      <c r="Q7" s="3" t="s">
        <v>161</v>
      </c>
      <c r="R7" s="3" t="s">
        <v>162</v>
      </c>
      <c r="S7" s="3" t="s">
        <v>170</v>
      </c>
      <c r="T7" s="3" t="str">
        <f t="shared" si="15"/>
        <v>retencionesExport_30657146850_202302.txt</v>
      </c>
      <c r="U7" s="3" t="str">
        <f t="shared" si="16"/>
        <v>retencionesExport_30657146850_202302.txt</v>
      </c>
      <c r="V7" s="3" t="str">
        <f t="shared" si="17"/>
        <v>30657146850CR.txt</v>
      </c>
      <c r="W7" s="3" t="str">
        <f t="shared" si="18"/>
        <v>30657146850CP.txt</v>
      </c>
      <c r="X7" s="3" t="str">
        <f t="shared" si="19"/>
        <v>30657146850CT.txt</v>
      </c>
      <c r="Y7" s="3" t="str">
        <f t="shared" si="20"/>
        <v>30657146850CB.txt</v>
      </c>
      <c r="Z7" s="3" t="str">
        <f t="shared" si="21"/>
        <v>30657146850 - 202302 - MEDINT SRL - RET.txt</v>
      </c>
      <c r="AA7" s="3" t="str">
        <f t="shared" si="22"/>
        <v>30657146850 - 202302 - MEDINT SRL - PER.txt</v>
      </c>
      <c r="AB7" s="4">
        <f t="shared" si="2"/>
        <v>7</v>
      </c>
    </row>
    <row r="8" spans="1:28" x14ac:dyDescent="0.25">
      <c r="A8" s="4" t="str">
        <f t="shared" si="0"/>
        <v>1</v>
      </c>
      <c r="B8" t="s">
        <v>14</v>
      </c>
      <c r="C8">
        <v>20133762761</v>
      </c>
      <c r="D8" t="s">
        <v>15</v>
      </c>
      <c r="E8" s="1">
        <v>44958</v>
      </c>
      <c r="G8" t="s">
        <v>142</v>
      </c>
      <c r="H8" s="4" t="str">
        <f t="shared" si="3"/>
        <v>C:\Users\Agustin Bustos\Desktop\Clientes\FERREYRA CARLOS ALFREDO\2023\02\</v>
      </c>
      <c r="I8" s="4"/>
      <c r="J8" s="4" t="str">
        <f t="shared" si="4"/>
        <v>C:\Users\Agustin Bustos\Desktop\Clientes\FERREYRA CARLOS ALFREDO\2023\02\</v>
      </c>
      <c r="K8" s="4" t="str">
        <f t="shared" si="5"/>
        <v>202302</v>
      </c>
      <c r="L8" s="3" t="str">
        <f t="shared" si="1"/>
        <v>Febrero 2023</v>
      </c>
      <c r="M8" s="3" t="s">
        <v>157</v>
      </c>
      <c r="N8" s="3" t="s">
        <v>158</v>
      </c>
      <c r="O8" s="3" t="s">
        <v>159</v>
      </c>
      <c r="P8" s="3" t="s">
        <v>160</v>
      </c>
      <c r="Q8" s="3" t="s">
        <v>161</v>
      </c>
      <c r="R8" s="3" t="s">
        <v>162</v>
      </c>
      <c r="S8" s="3" t="s">
        <v>170</v>
      </c>
      <c r="T8" s="3" t="str">
        <f t="shared" si="15"/>
        <v>retencionesExport_20133762761_202302.txt</v>
      </c>
      <c r="U8" s="3" t="str">
        <f t="shared" si="16"/>
        <v>retencionesExport_20133762761_202302.txt</v>
      </c>
      <c r="V8" s="3" t="str">
        <f t="shared" si="17"/>
        <v>20133762761CR.txt</v>
      </c>
      <c r="W8" s="3" t="str">
        <f t="shared" si="18"/>
        <v>20133762761CP.txt</v>
      </c>
      <c r="X8" s="3" t="str">
        <f t="shared" si="19"/>
        <v>20133762761CT.txt</v>
      </c>
      <c r="Y8" s="3" t="str">
        <f t="shared" si="20"/>
        <v>20133762761CB.txt</v>
      </c>
      <c r="Z8" s="3" t="str">
        <f t="shared" si="21"/>
        <v>20133762761 - 202302 - FERREYRA CARLOS ALFREDO - RET.txt</v>
      </c>
      <c r="AA8" s="3" t="str">
        <f t="shared" si="22"/>
        <v>20133762761 - 202302 - FERREYRA CARLOS ALFREDO - PER.txt</v>
      </c>
      <c r="AB8" s="4">
        <f t="shared" si="2"/>
        <v>8</v>
      </c>
    </row>
    <row r="9" spans="1:28" x14ac:dyDescent="0.25">
      <c r="A9" s="4" t="str">
        <f t="shared" si="0"/>
        <v>1</v>
      </c>
      <c r="B9" t="s">
        <v>19</v>
      </c>
      <c r="C9">
        <v>20149462601</v>
      </c>
      <c r="D9" t="s">
        <v>20</v>
      </c>
      <c r="E9" s="1">
        <v>44958</v>
      </c>
      <c r="G9" t="s">
        <v>142</v>
      </c>
      <c r="H9" s="4" t="str">
        <f t="shared" si="3"/>
        <v>C:\Users\Agustin Bustos\Desktop\Clientes\SZYCHOWSKI MARCELO\2023\02\</v>
      </c>
      <c r="I9" s="4"/>
      <c r="J9" s="4" t="str">
        <f t="shared" si="4"/>
        <v>C:\Users\Agustin Bustos\Desktop\Clientes\SZYCHOWSKI MARCELO\2023\02\</v>
      </c>
      <c r="K9" s="4" t="str">
        <f t="shared" si="5"/>
        <v>202302</v>
      </c>
      <c r="L9" s="3" t="str">
        <f t="shared" si="1"/>
        <v>Febrero 2023</v>
      </c>
      <c r="M9" s="3" t="s">
        <v>157</v>
      </c>
      <c r="N9" s="3" t="s">
        <v>158</v>
      </c>
      <c r="O9" s="3" t="s">
        <v>159</v>
      </c>
      <c r="P9" s="3" t="s">
        <v>160</v>
      </c>
      <c r="Q9" s="3" t="s">
        <v>161</v>
      </c>
      <c r="R9" s="3" t="s">
        <v>162</v>
      </c>
      <c r="S9" s="3" t="s">
        <v>170</v>
      </c>
      <c r="T9" s="3" t="str">
        <f t="shared" si="15"/>
        <v>retencionesExport_20149462601_202302.txt</v>
      </c>
      <c r="U9" s="3" t="str">
        <f t="shared" si="16"/>
        <v>retencionesExport_20149462601_202302.txt</v>
      </c>
      <c r="V9" s="3" t="str">
        <f t="shared" si="17"/>
        <v>20149462601CR.txt</v>
      </c>
      <c r="W9" s="3" t="str">
        <f t="shared" si="18"/>
        <v>20149462601CP.txt</v>
      </c>
      <c r="X9" s="3" t="str">
        <f t="shared" si="19"/>
        <v>20149462601CT.txt</v>
      </c>
      <c r="Y9" s="3" t="str">
        <f t="shared" si="20"/>
        <v>20149462601CB.txt</v>
      </c>
      <c r="Z9" s="3" t="str">
        <f t="shared" si="21"/>
        <v>20149462601 - 202302 - SZYCHOWSKI MARCELO - RET.txt</v>
      </c>
      <c r="AA9" s="3" t="str">
        <f t="shared" si="22"/>
        <v>20149462601 - 202302 - SZYCHOWSKI MARCELO - PER.txt</v>
      </c>
      <c r="AB9" s="4">
        <f t="shared" si="2"/>
        <v>9</v>
      </c>
    </row>
    <row r="10" spans="1:28" x14ac:dyDescent="0.25">
      <c r="A10" s="4" t="str">
        <f t="shared" si="0"/>
        <v>1</v>
      </c>
      <c r="B10" t="s">
        <v>11</v>
      </c>
      <c r="C10">
        <v>20168291281</v>
      </c>
      <c r="D10" t="str">
        <f>TEXT(C10,"00-00000000-0")</f>
        <v>20-16829128-1</v>
      </c>
      <c r="E10" s="1">
        <v>44958</v>
      </c>
      <c r="G10" t="s">
        <v>142</v>
      </c>
      <c r="H10" s="4" t="str">
        <f t="shared" si="3"/>
        <v>C:\Users\Agustin Bustos\Desktop\Clientes\BUSTOS GUSTAVO\2023\02\</v>
      </c>
      <c r="I10" s="4"/>
      <c r="J10" s="4" t="str">
        <f t="shared" si="4"/>
        <v>C:\Users\Agustin Bustos\Desktop\Clientes\BUSTOS GUSTAVO\2023\02\</v>
      </c>
      <c r="K10" s="4" t="str">
        <f t="shared" si="5"/>
        <v>202302</v>
      </c>
      <c r="L10" s="3" t="str">
        <f t="shared" si="1"/>
        <v>Febrero 2023</v>
      </c>
      <c r="M10" s="3" t="s">
        <v>157</v>
      </c>
      <c r="N10" s="3" t="s">
        <v>158</v>
      </c>
      <c r="O10" s="3" t="s">
        <v>159</v>
      </c>
      <c r="P10" s="3" t="s">
        <v>160</v>
      </c>
      <c r="Q10" s="3" t="s">
        <v>161</v>
      </c>
      <c r="R10" s="3" t="s">
        <v>162</v>
      </c>
      <c r="S10" s="3" t="s">
        <v>170</v>
      </c>
      <c r="T10" s="3" t="str">
        <f t="shared" si="15"/>
        <v>retencionesExport_20168291281_202302.txt</v>
      </c>
      <c r="U10" s="3" t="str">
        <f t="shared" si="16"/>
        <v>retencionesExport_20168291281_202302.txt</v>
      </c>
      <c r="V10" s="3" t="str">
        <f t="shared" si="17"/>
        <v>20168291281CR.txt</v>
      </c>
      <c r="W10" s="3" t="str">
        <f t="shared" si="18"/>
        <v>20168291281CP.txt</v>
      </c>
      <c r="X10" s="3" t="str">
        <f t="shared" si="19"/>
        <v>20168291281CT.txt</v>
      </c>
      <c r="Y10" s="3" t="str">
        <f t="shared" si="20"/>
        <v>20168291281CB.txt</v>
      </c>
      <c r="Z10" s="3" t="str">
        <f t="shared" si="21"/>
        <v>20168291281 - 202302 - BUSTOS GUSTAVO - RET.txt</v>
      </c>
      <c r="AA10" s="3" t="str">
        <f t="shared" si="22"/>
        <v>20168291281 - 202302 - BUSTOS GUSTAVO - PER.txt</v>
      </c>
      <c r="AB10" s="4">
        <f t="shared" si="2"/>
        <v>10</v>
      </c>
    </row>
    <row r="11" spans="1:28" x14ac:dyDescent="0.25">
      <c r="A11" s="4" t="str">
        <f t="shared" si="0"/>
        <v>1</v>
      </c>
      <c r="B11" t="s">
        <v>18</v>
      </c>
      <c r="C11">
        <v>20172521771</v>
      </c>
      <c r="D11" t="str">
        <f>TEXT(C11,"00-00000000-0")</f>
        <v>20-17252177-1</v>
      </c>
      <c r="E11" s="1">
        <v>44958</v>
      </c>
      <c r="G11" t="s">
        <v>142</v>
      </c>
      <c r="H11" s="4" t="str">
        <f t="shared" si="3"/>
        <v>C:\Users\Agustin Bustos\Desktop\Clientes\PEREYRA ESTEBAN\2023\02\</v>
      </c>
      <c r="I11" s="4"/>
      <c r="J11" s="4" t="str">
        <f t="shared" si="4"/>
        <v>C:\Users\Agustin Bustos\Desktop\Clientes\PEREYRA ESTEBAN\2023\02\</v>
      </c>
      <c r="K11" s="4" t="str">
        <f t="shared" si="5"/>
        <v>202302</v>
      </c>
      <c r="L11" s="3" t="str">
        <f t="shared" si="1"/>
        <v>Febrero 2023</v>
      </c>
      <c r="M11" s="3" t="s">
        <v>157</v>
      </c>
      <c r="N11" s="3" t="s">
        <v>158</v>
      </c>
      <c r="O11" s="3" t="s">
        <v>159</v>
      </c>
      <c r="P11" s="3" t="s">
        <v>160</v>
      </c>
      <c r="Q11" s="3" t="s">
        <v>161</v>
      </c>
      <c r="R11" s="3" t="s">
        <v>162</v>
      </c>
      <c r="S11" s="3" t="s">
        <v>170</v>
      </c>
      <c r="T11" s="3" t="str">
        <f t="shared" si="15"/>
        <v>retencionesExport_20172521771_202302.txt</v>
      </c>
      <c r="U11" s="3" t="str">
        <f t="shared" si="16"/>
        <v>retencionesExport_20172521771_202302.txt</v>
      </c>
      <c r="V11" s="3" t="str">
        <f t="shared" si="17"/>
        <v>20172521771CR.txt</v>
      </c>
      <c r="W11" s="3" t="str">
        <f t="shared" si="18"/>
        <v>20172521771CP.txt</v>
      </c>
      <c r="X11" s="3" t="str">
        <f t="shared" si="19"/>
        <v>20172521771CT.txt</v>
      </c>
      <c r="Y11" s="3" t="str">
        <f t="shared" si="20"/>
        <v>20172521771CB.txt</v>
      </c>
      <c r="Z11" s="3" t="str">
        <f t="shared" si="21"/>
        <v>20172521771 - 202302 - PEREYRA ESTEBAN - RET.txt</v>
      </c>
      <c r="AA11" s="3" t="str">
        <f t="shared" si="22"/>
        <v>20172521771 - 202302 - PEREYRA ESTEBAN - PER.txt</v>
      </c>
      <c r="AB11" s="4">
        <f t="shared" si="2"/>
        <v>11</v>
      </c>
    </row>
    <row r="12" spans="1:28" x14ac:dyDescent="0.25">
      <c r="A12" s="4" t="str">
        <f t="shared" si="0"/>
        <v>1</v>
      </c>
      <c r="B12" t="s">
        <v>82</v>
      </c>
      <c r="C12">
        <v>27128520851</v>
      </c>
      <c r="D12" t="s">
        <v>108</v>
      </c>
      <c r="E12" s="1">
        <v>44958</v>
      </c>
      <c r="G12" t="s">
        <v>142</v>
      </c>
      <c r="H12" s="4" t="str">
        <f t="shared" si="3"/>
        <v>C:\Users\Agustin Bustos\Desktop\Clientes\MOLAS PATRICIA\2023\02\</v>
      </c>
      <c r="I12" s="4"/>
      <c r="J12" s="4" t="str">
        <f t="shared" si="4"/>
        <v>C:\Users\Agustin Bustos\Desktop\Clientes\MOLAS PATRICIA\2023\02\</v>
      </c>
      <c r="K12" s="4" t="str">
        <f t="shared" si="5"/>
        <v>202302</v>
      </c>
      <c r="L12" s="3" t="str">
        <f t="shared" si="1"/>
        <v>Febrero 2023</v>
      </c>
      <c r="M12" s="3" t="s">
        <v>157</v>
      </c>
      <c r="N12" s="3" t="s">
        <v>158</v>
      </c>
      <c r="O12" s="3" t="s">
        <v>159</v>
      </c>
      <c r="P12" s="3" t="s">
        <v>160</v>
      </c>
      <c r="Q12" s="3" t="s">
        <v>161</v>
      </c>
      <c r="R12" s="3" t="s">
        <v>162</v>
      </c>
      <c r="S12" s="3" t="s">
        <v>170</v>
      </c>
      <c r="T12" s="3" t="str">
        <f t="shared" si="15"/>
        <v>retencionesExport_27128520851_202302.txt</v>
      </c>
      <c r="U12" s="3" t="str">
        <f t="shared" si="16"/>
        <v>retencionesExport_27128520851_202302.txt</v>
      </c>
      <c r="V12" s="3" t="str">
        <f t="shared" si="17"/>
        <v>27128520851CR.txt</v>
      </c>
      <c r="W12" s="3" t="str">
        <f t="shared" si="18"/>
        <v>27128520851CP.txt</v>
      </c>
      <c r="X12" s="3" t="str">
        <f t="shared" si="19"/>
        <v>27128520851CT.txt</v>
      </c>
      <c r="Y12" s="3" t="str">
        <f t="shared" si="20"/>
        <v>27128520851CB.txt</v>
      </c>
      <c r="Z12" s="3" t="str">
        <f t="shared" si="21"/>
        <v>27128520851 - 202302 - MOLAS PATRICIA - RET.txt</v>
      </c>
      <c r="AA12" s="3" t="str">
        <f t="shared" si="22"/>
        <v>27128520851 - 202302 - MOLAS PATRICIA - PER.txt</v>
      </c>
      <c r="AB12" s="4">
        <f t="shared" si="2"/>
        <v>12</v>
      </c>
    </row>
    <row r="13" spans="1:28" x14ac:dyDescent="0.25">
      <c r="A13" s="4" t="str">
        <f t="shared" si="0"/>
        <v>1</v>
      </c>
      <c r="B13" t="s">
        <v>16</v>
      </c>
      <c r="C13">
        <v>20149466356</v>
      </c>
      <c r="D13" t="s">
        <v>17</v>
      </c>
      <c r="E13" s="1">
        <v>44958</v>
      </c>
      <c r="G13" t="s">
        <v>142</v>
      </c>
      <c r="H13" s="4" t="str">
        <f t="shared" si="3"/>
        <v>C:\Users\Agustin Bustos\Desktop\Clientes\GESAL SA\2023\02\</v>
      </c>
      <c r="I13" s="4"/>
      <c r="J13" s="4" t="str">
        <f t="shared" si="4"/>
        <v>C:\Users\Agustin Bustos\Desktop\Clientes\GESAL SA\2023\02\</v>
      </c>
      <c r="K13" s="4" t="str">
        <f t="shared" si="5"/>
        <v>202302</v>
      </c>
      <c r="L13" s="3" t="str">
        <f t="shared" si="1"/>
        <v>Febrero 2023</v>
      </c>
      <c r="M13" s="3" t="s">
        <v>157</v>
      </c>
      <c r="N13" s="3" t="s">
        <v>158</v>
      </c>
      <c r="O13" s="3" t="s">
        <v>159</v>
      </c>
      <c r="P13" s="3" t="s">
        <v>160</v>
      </c>
      <c r="Q13" s="3" t="s">
        <v>161</v>
      </c>
      <c r="R13" s="3" t="s">
        <v>162</v>
      </c>
      <c r="S13" s="3" t="s">
        <v>170</v>
      </c>
      <c r="T13" s="3" t="str">
        <f t="shared" si="15"/>
        <v>retencionesExport_30710404131_202302.txt</v>
      </c>
      <c r="U13" s="3" t="str">
        <f t="shared" si="16"/>
        <v>retencionesExport_30710404131_202302.txt</v>
      </c>
      <c r="V13" s="3" t="str">
        <f t="shared" si="17"/>
        <v>30710404131CR.txt</v>
      </c>
      <c r="W13" s="3" t="str">
        <f t="shared" si="18"/>
        <v>30710404131CP.txt</v>
      </c>
      <c r="X13" s="3" t="str">
        <f t="shared" si="19"/>
        <v>30710404131CT.txt</v>
      </c>
      <c r="Y13" s="3" t="str">
        <f t="shared" si="20"/>
        <v>30710404131CB.txt</v>
      </c>
      <c r="Z13" s="3" t="str">
        <f t="shared" si="21"/>
        <v>30710404131 - 202302 - GESAL SA - RET.txt</v>
      </c>
      <c r="AA13" s="3" t="str">
        <f t="shared" si="22"/>
        <v>30710404131 - 202302 - GESAL SA - PER.txt</v>
      </c>
      <c r="AB13" s="4">
        <f t="shared" si="2"/>
        <v>13</v>
      </c>
    </row>
    <row r="14" spans="1:28" x14ac:dyDescent="0.25">
      <c r="A14" s="4" t="str">
        <f t="shared" si="0"/>
        <v>1</v>
      </c>
      <c r="B14" t="s">
        <v>12</v>
      </c>
      <c r="C14">
        <v>27109797257</v>
      </c>
      <c r="D14" t="s">
        <v>13</v>
      </c>
      <c r="E14" s="1">
        <v>44958</v>
      </c>
      <c r="G14" t="s">
        <v>142</v>
      </c>
      <c r="H14" s="4" t="str">
        <f t="shared" si="3"/>
        <v>C:\Users\Agustin Bustos\Desktop\Clientes\CONDOMINIO SAN LORENZO\2023\02\</v>
      </c>
      <c r="I14" s="4"/>
      <c r="J14" s="4" t="str">
        <f t="shared" si="4"/>
        <v>C:\Users\Agustin Bustos\Desktop\Clientes\CONDOMINIO SAN LORENZO\2023\02\</v>
      </c>
      <c r="K14" s="4" t="str">
        <f t="shared" si="5"/>
        <v>202302</v>
      </c>
      <c r="L14" s="3" t="str">
        <f t="shared" si="1"/>
        <v>Febrero 2023</v>
      </c>
      <c r="M14" s="3" t="s">
        <v>157</v>
      </c>
      <c r="N14" s="3" t="s">
        <v>158</v>
      </c>
      <c r="O14" s="3" t="s">
        <v>159</v>
      </c>
      <c r="P14" s="3" t="s">
        <v>160</v>
      </c>
      <c r="Q14" s="3" t="s">
        <v>161</v>
      </c>
      <c r="R14" s="3" t="s">
        <v>162</v>
      </c>
      <c r="S14" s="3" t="s">
        <v>170</v>
      </c>
      <c r="T14" s="3" t="str">
        <f t="shared" si="15"/>
        <v>retencionesExport_30717059111_202302.txt</v>
      </c>
      <c r="U14" s="3" t="str">
        <f t="shared" si="16"/>
        <v>retencionesExport_30717059111_202302.txt</v>
      </c>
      <c r="V14" s="3" t="str">
        <f t="shared" si="17"/>
        <v>30717059111CR.txt</v>
      </c>
      <c r="W14" s="3" t="str">
        <f t="shared" si="18"/>
        <v>30717059111CP.txt</v>
      </c>
      <c r="X14" s="3" t="str">
        <f t="shared" si="19"/>
        <v>30717059111CT.txt</v>
      </c>
      <c r="Y14" s="3" t="str">
        <f t="shared" si="20"/>
        <v>30717059111CB.txt</v>
      </c>
      <c r="Z14" s="3" t="str">
        <f t="shared" si="21"/>
        <v>30717059111 - 202302 - CONDOMINIO SAN LORENZO - RET.txt</v>
      </c>
      <c r="AA14" s="3" t="str">
        <f t="shared" si="22"/>
        <v>30717059111 - 202302 - CONDOMINIO SAN LORENZO - PER.txt</v>
      </c>
      <c r="AB14" s="4">
        <f t="shared" si="2"/>
        <v>14</v>
      </c>
    </row>
    <row r="15" spans="1:28" x14ac:dyDescent="0.25">
      <c r="A15" s="4" t="str">
        <f t="shared" si="0"/>
        <v>2</v>
      </c>
      <c r="B15" t="s">
        <v>84</v>
      </c>
      <c r="C15">
        <v>20121182832</v>
      </c>
      <c r="D15" t="s">
        <v>110</v>
      </c>
      <c r="E15" s="1">
        <v>44958</v>
      </c>
      <c r="G15" t="s">
        <v>142</v>
      </c>
      <c r="H15" s="4" t="str">
        <f t="shared" si="3"/>
        <v>C:\Users\Agustin Bustos\Desktop\Clientes\RIERA HECTOR M\2023\02\</v>
      </c>
      <c r="I15" s="4"/>
      <c r="J15" s="4" t="str">
        <f t="shared" si="4"/>
        <v>C:\Users\Agustin Bustos\Desktop\Clientes\RIERA HECTOR M\2023\02\</v>
      </c>
      <c r="K15" s="4" t="str">
        <f t="shared" si="5"/>
        <v>202302</v>
      </c>
      <c r="L15" s="3" t="str">
        <f t="shared" si="1"/>
        <v>Febrero 2023</v>
      </c>
      <c r="M15" s="3" t="s">
        <v>157</v>
      </c>
      <c r="N15" s="3" t="s">
        <v>158</v>
      </c>
      <c r="O15" s="3" t="s">
        <v>159</v>
      </c>
      <c r="P15" s="3" t="s">
        <v>160</v>
      </c>
      <c r="Q15" s="3" t="s">
        <v>161</v>
      </c>
      <c r="R15" s="3" t="s">
        <v>162</v>
      </c>
      <c r="S15" s="3" t="s">
        <v>170</v>
      </c>
      <c r="T15" s="3" t="str">
        <f t="shared" si="15"/>
        <v>retencionesExport_20121182832_202302.txt</v>
      </c>
      <c r="U15" s="3" t="str">
        <f t="shared" si="16"/>
        <v>retencionesExport_20121182832_202302.txt</v>
      </c>
      <c r="V15" s="3" t="str">
        <f t="shared" si="17"/>
        <v>20121182832CR.txt</v>
      </c>
      <c r="W15" s="3" t="str">
        <f t="shared" si="18"/>
        <v>20121182832CP.txt</v>
      </c>
      <c r="X15" s="3" t="str">
        <f t="shared" si="19"/>
        <v>20121182832CT.txt</v>
      </c>
      <c r="Y15" s="3" t="str">
        <f t="shared" si="20"/>
        <v>20121182832CB.txt</v>
      </c>
      <c r="Z15" s="3" t="str">
        <f t="shared" si="21"/>
        <v>20121182832 - 202302 - RIERA HECTOR M - RET.txt</v>
      </c>
      <c r="AA15" s="3" t="str">
        <f t="shared" si="22"/>
        <v>20121182832 - 202302 - RIERA HECTOR M - PER.txt</v>
      </c>
      <c r="AB15" s="4">
        <f t="shared" si="2"/>
        <v>15</v>
      </c>
    </row>
    <row r="16" spans="1:28" x14ac:dyDescent="0.25">
      <c r="A16" s="4" t="str">
        <f t="shared" si="0"/>
        <v>2</v>
      </c>
      <c r="B16" t="s">
        <v>83</v>
      </c>
      <c r="C16">
        <v>20147130202</v>
      </c>
      <c r="D16" t="s">
        <v>109</v>
      </c>
      <c r="E16" s="1">
        <v>44958</v>
      </c>
      <c r="G16" t="s">
        <v>142</v>
      </c>
      <c r="H16" s="4" t="str">
        <f t="shared" si="3"/>
        <v>C:\Users\Agustin Bustos\Desktop\Clientes\BUSTOS MARTIN\2023\02\</v>
      </c>
      <c r="I16" s="4"/>
      <c r="J16" s="4" t="str">
        <f t="shared" si="4"/>
        <v>C:\Users\Agustin Bustos\Desktop\Clientes\BUSTOS MARTIN\2023\02\</v>
      </c>
      <c r="K16" s="4" t="str">
        <f t="shared" si="5"/>
        <v>202302</v>
      </c>
      <c r="L16" s="3" t="str">
        <f t="shared" si="1"/>
        <v>Febrero 2023</v>
      </c>
      <c r="M16" s="3" t="s">
        <v>157</v>
      </c>
      <c r="N16" s="3" t="s">
        <v>158</v>
      </c>
      <c r="O16" s="3" t="s">
        <v>159</v>
      </c>
      <c r="P16" s="3" t="s">
        <v>160</v>
      </c>
      <c r="Q16" s="3" t="s">
        <v>161</v>
      </c>
      <c r="R16" s="3" t="s">
        <v>162</v>
      </c>
      <c r="S16" s="3" t="s">
        <v>170</v>
      </c>
      <c r="T16" s="3" t="str">
        <f t="shared" si="15"/>
        <v>retencionesExport_20147130202_202302.txt</v>
      </c>
      <c r="U16" s="3" t="str">
        <f t="shared" si="16"/>
        <v>retencionesExport_20147130202_202302.txt</v>
      </c>
      <c r="V16" s="3" t="str">
        <f t="shared" si="17"/>
        <v>20147130202CR.txt</v>
      </c>
      <c r="W16" s="3" t="str">
        <f t="shared" si="18"/>
        <v>20147130202CP.txt</v>
      </c>
      <c r="X16" s="3" t="str">
        <f t="shared" si="19"/>
        <v>20147130202CT.txt</v>
      </c>
      <c r="Y16" s="3" t="str">
        <f t="shared" si="20"/>
        <v>20147130202CB.txt</v>
      </c>
      <c r="Z16" s="3" t="str">
        <f t="shared" si="21"/>
        <v>20147130202 - 202302 - BUSTOS MARTIN - RET.txt</v>
      </c>
      <c r="AA16" s="3" t="str">
        <f t="shared" si="22"/>
        <v>20147130202 - 202302 - BUSTOS MARTIN - PER.txt</v>
      </c>
      <c r="AB16" s="4">
        <f t="shared" si="2"/>
        <v>16</v>
      </c>
    </row>
    <row r="17" spans="1:28" x14ac:dyDescent="0.25">
      <c r="A17" s="4" t="str">
        <f t="shared" si="0"/>
        <v>2</v>
      </c>
      <c r="B17" t="s">
        <v>22</v>
      </c>
      <c r="C17">
        <v>20174123072</v>
      </c>
      <c r="D17" t="s">
        <v>23</v>
      </c>
      <c r="E17" s="1">
        <v>44958</v>
      </c>
      <c r="G17" t="s">
        <v>142</v>
      </c>
      <c r="H17" s="4" t="str">
        <f t="shared" si="3"/>
        <v>C:\Users\Agustin Bustos\Desktop\Clientes\INSAURRALDE CARLOS\2023\02\</v>
      </c>
      <c r="I17" s="4"/>
      <c r="J17" s="4" t="str">
        <f t="shared" si="4"/>
        <v>C:\Users\Agustin Bustos\Desktop\Clientes\INSAURRALDE CARLOS\2023\02\</v>
      </c>
      <c r="K17" s="4" t="str">
        <f t="shared" si="5"/>
        <v>202302</v>
      </c>
      <c r="L17" s="3" t="str">
        <f t="shared" si="1"/>
        <v>Febrero 2023</v>
      </c>
      <c r="M17" s="3" t="s">
        <v>157</v>
      </c>
      <c r="N17" s="3" t="s">
        <v>158</v>
      </c>
      <c r="O17" s="3" t="s">
        <v>159</v>
      </c>
      <c r="P17" s="3" t="s">
        <v>160</v>
      </c>
      <c r="Q17" s="3" t="s">
        <v>161</v>
      </c>
      <c r="R17" s="3" t="s">
        <v>162</v>
      </c>
      <c r="S17" s="3" t="s">
        <v>170</v>
      </c>
      <c r="T17" s="3" t="str">
        <f t="shared" si="15"/>
        <v>retencionesExport_20174123072_202302.txt</v>
      </c>
      <c r="U17" s="3" t="str">
        <f t="shared" si="16"/>
        <v>retencionesExport_20174123072_202302.txt</v>
      </c>
      <c r="V17" s="3" t="str">
        <f t="shared" si="17"/>
        <v>20174123072CR.txt</v>
      </c>
      <c r="W17" s="3" t="str">
        <f t="shared" si="18"/>
        <v>20174123072CP.txt</v>
      </c>
      <c r="X17" s="3" t="str">
        <f t="shared" si="19"/>
        <v>20174123072CT.txt</v>
      </c>
      <c r="Y17" s="3" t="str">
        <f t="shared" si="20"/>
        <v>20174123072CB.txt</v>
      </c>
      <c r="Z17" s="3" t="str">
        <f t="shared" si="21"/>
        <v>20174123072 - 202302 - INSAURRALDE CARLOS - RET.txt</v>
      </c>
      <c r="AA17" s="3" t="str">
        <f t="shared" si="22"/>
        <v>20174123072 - 202302 - INSAURRALDE CARLOS - PER.txt</v>
      </c>
      <c r="AB17" s="4">
        <f t="shared" si="2"/>
        <v>17</v>
      </c>
    </row>
    <row r="18" spans="1:28" x14ac:dyDescent="0.25">
      <c r="A18" s="4" t="str">
        <f t="shared" si="0"/>
        <v>2</v>
      </c>
      <c r="B18" t="s">
        <v>21</v>
      </c>
      <c r="C18">
        <v>27182653972</v>
      </c>
      <c r="D18" t="str">
        <f>TEXT(C18,"00-00000000-0")</f>
        <v>27-18265397-2</v>
      </c>
      <c r="E18" s="1">
        <v>44958</v>
      </c>
      <c r="G18" t="s">
        <v>142</v>
      </c>
      <c r="H18" s="4" t="str">
        <f t="shared" si="3"/>
        <v>C:\Users\Agustin Bustos\Desktop\Clientes\FERNANDEZ SOSA LILIANA\2023\02\</v>
      </c>
      <c r="I18" s="4"/>
      <c r="J18" s="4" t="str">
        <f t="shared" si="4"/>
        <v>C:\Users\Agustin Bustos\Desktop\Clientes\FERNANDEZ SOSA LILIANA\2023\02\</v>
      </c>
      <c r="K18" s="4" t="str">
        <f t="shared" si="5"/>
        <v>202302</v>
      </c>
      <c r="L18" s="3" t="str">
        <f t="shared" si="1"/>
        <v>Febrero 2023</v>
      </c>
      <c r="M18" s="3" t="s">
        <v>157</v>
      </c>
      <c r="N18" s="3" t="s">
        <v>158</v>
      </c>
      <c r="O18" s="3" t="s">
        <v>159</v>
      </c>
      <c r="P18" s="3" t="s">
        <v>160</v>
      </c>
      <c r="Q18" s="3" t="s">
        <v>161</v>
      </c>
      <c r="R18" s="3" t="s">
        <v>162</v>
      </c>
      <c r="S18" s="3" t="s">
        <v>170</v>
      </c>
      <c r="T18" s="3" t="str">
        <f t="shared" si="15"/>
        <v>retencionesExport_27182653972_202302.txt</v>
      </c>
      <c r="U18" s="3" t="str">
        <f t="shared" si="16"/>
        <v>retencionesExport_27182653972_202302.txt</v>
      </c>
      <c r="V18" s="3" t="str">
        <f t="shared" si="17"/>
        <v>27182653972CR.txt</v>
      </c>
      <c r="W18" s="3" t="str">
        <f t="shared" si="18"/>
        <v>27182653972CP.txt</v>
      </c>
      <c r="X18" s="3" t="str">
        <f t="shared" si="19"/>
        <v>27182653972CT.txt</v>
      </c>
      <c r="Y18" s="3" t="str">
        <f t="shared" si="20"/>
        <v>27182653972CB.txt</v>
      </c>
      <c r="Z18" s="3" t="str">
        <f t="shared" si="21"/>
        <v>27182653972 - 202302 - FERNANDEZ SOSA LILIANA - RET.txt</v>
      </c>
      <c r="AA18" s="3" t="str">
        <f t="shared" si="22"/>
        <v>27182653972 - 202302 - FERNANDEZ SOSA LILIANA - PER.txt</v>
      </c>
      <c r="AB18" s="4">
        <f t="shared" si="2"/>
        <v>18</v>
      </c>
    </row>
    <row r="19" spans="1:28" hidden="1" x14ac:dyDescent="0.25">
      <c r="A19" s="4" t="str">
        <f t="shared" si="0"/>
        <v>2</v>
      </c>
      <c r="B19" t="s">
        <v>85</v>
      </c>
      <c r="C19">
        <v>27348916942</v>
      </c>
      <c r="D19" t="s">
        <v>111</v>
      </c>
      <c r="E19" s="1">
        <v>44743</v>
      </c>
      <c r="F19" t="s">
        <v>141</v>
      </c>
      <c r="G19" t="s">
        <v>142</v>
      </c>
      <c r="H19" s="4" t="str">
        <f t="shared" si="3"/>
        <v>C:\Users\Agustin Bustos\Desktop\Clientes\SZYCHOWSKI KAREN\2022\07\</v>
      </c>
      <c r="I19" s="4"/>
      <c r="J19" s="4" t="str">
        <f t="shared" si="4"/>
        <v>C:\Users\Agustin Bustos\Desktop\Clientes\SZYCHOWSKI KAREN\2022\07\</v>
      </c>
      <c r="K19" s="4" t="str">
        <f t="shared" si="5"/>
        <v>202207</v>
      </c>
      <c r="L19" s="3" t="str">
        <f t="shared" si="1"/>
        <v>Julio 2022</v>
      </c>
      <c r="M19" s="3"/>
      <c r="N19" s="3" t="str">
        <f t="shared" si="13"/>
        <v>2 - 27348916942 - 202207 - SZYCHOWSKI KAREN</v>
      </c>
      <c r="O19" s="3" t="str">
        <f t="shared" si="14"/>
        <v>2 - 27348916942 - 202207 - SZYCHOWSKI KAREN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4">
        <f t="shared" si="2"/>
        <v>19</v>
      </c>
    </row>
    <row r="20" spans="1:28" x14ac:dyDescent="0.25">
      <c r="A20" s="4" t="str">
        <f t="shared" si="0"/>
        <v>2</v>
      </c>
      <c r="B20" t="s">
        <v>24</v>
      </c>
      <c r="C20">
        <v>20100325048</v>
      </c>
      <c r="D20" t="s">
        <v>25</v>
      </c>
      <c r="E20" s="1">
        <v>44958</v>
      </c>
      <c r="G20" t="s">
        <v>142</v>
      </c>
      <c r="H20" s="4" t="str">
        <f t="shared" si="3"/>
        <v>C:\Users\Agustin Bustos\Desktop\Clientes\POSADAS FIDUCIARIA SA\2023\02\</v>
      </c>
      <c r="I20" s="4"/>
      <c r="J20" s="4" t="str">
        <f t="shared" si="4"/>
        <v>C:\Users\Agustin Bustos\Desktop\Clientes\POSADAS FIDUCIARIA SA\2023\02\</v>
      </c>
      <c r="K20" s="4" t="str">
        <f t="shared" si="5"/>
        <v>202302</v>
      </c>
      <c r="L20" s="3" t="str">
        <f t="shared" si="1"/>
        <v>Febrero 2023</v>
      </c>
      <c r="M20" s="3" t="s">
        <v>157</v>
      </c>
      <c r="N20" s="3" t="s">
        <v>158</v>
      </c>
      <c r="O20" s="3" t="s">
        <v>159</v>
      </c>
      <c r="P20" s="3" t="s">
        <v>160</v>
      </c>
      <c r="Q20" s="3" t="s">
        <v>161</v>
      </c>
      <c r="R20" s="3" t="s">
        <v>162</v>
      </c>
      <c r="S20" s="3" t="s">
        <v>170</v>
      </c>
      <c r="T20" s="3" t="str">
        <f t="shared" ref="T20:T21" si="23">"retencionesExport_"&amp;SUBSTITUTE(D20,"-","")&amp;"_"&amp;TEXT(E20,"AAAAMM")&amp;".txt"</f>
        <v>retencionesExport_30708370122_202302.txt</v>
      </c>
      <c r="U20" s="3" t="str">
        <f t="shared" ref="U20:U21" si="24">"retencionesExport_"&amp;SUBSTITUTE(D20,"-","")&amp;"_"&amp;TEXT(E20,"AAAAMM")&amp;".txt"</f>
        <v>retencionesExport_30708370122_202302.txt</v>
      </c>
      <c r="V20" s="3" t="str">
        <f t="shared" ref="V20:V21" si="25">SUBSTITUTE(D20,"-","")&amp;"CR.txt"</f>
        <v>30708370122CR.txt</v>
      </c>
      <c r="W20" s="3" t="str">
        <f t="shared" ref="W20:W21" si="26">SUBSTITUTE(D20,"-","")&amp;"CP.txt"</f>
        <v>30708370122CP.txt</v>
      </c>
      <c r="X20" s="3" t="str">
        <f t="shared" ref="X20:X21" si="27">SUBSTITUTE(D20,"-","")&amp;"CT.txt"</f>
        <v>30708370122CT.txt</v>
      </c>
      <c r="Y20" s="3" t="str">
        <f t="shared" ref="Y20:Y21" si="28">SUBSTITUTE(D20,"-","")&amp;"CB.txt"</f>
        <v>30708370122CB.txt</v>
      </c>
      <c r="Z20" s="3" t="str">
        <f t="shared" ref="Z20:Z21" si="29">CONCATENATE(SUBSTITUTE(D20,"-","")," - ",K20," - ",B20," - RET.txt")</f>
        <v>30708370122 - 202302 - POSADAS FIDUCIARIA SA - RET.txt</v>
      </c>
      <c r="AA20" s="3" t="str">
        <f t="shared" ref="AA20:AA21" si="30">CONCATENATE(SUBSTITUTE(D20,"-","")," - ",K20," - ",B20," - PER.txt")</f>
        <v>30708370122 - 202302 - POSADAS FIDUCIARIA SA - PER.txt</v>
      </c>
      <c r="AB20" s="4">
        <f t="shared" si="2"/>
        <v>20</v>
      </c>
    </row>
    <row r="21" spans="1:28" x14ac:dyDescent="0.25">
      <c r="A21" s="4" t="str">
        <f t="shared" si="0"/>
        <v>3</v>
      </c>
      <c r="B21" t="s">
        <v>131</v>
      </c>
      <c r="C21">
        <v>27068286323</v>
      </c>
      <c r="D21" t="s">
        <v>135</v>
      </c>
      <c r="E21" s="1">
        <v>44958</v>
      </c>
      <c r="G21" t="s">
        <v>142</v>
      </c>
      <c r="H21" s="4" t="str">
        <f t="shared" si="3"/>
        <v>C:\Users\Agustin Bustos\Desktop\Clientes\SEMILLA ELVIES\2023\02\</v>
      </c>
      <c r="I21" s="4"/>
      <c r="J21" s="4" t="str">
        <f t="shared" si="4"/>
        <v>C:\Users\Agustin Bustos\Desktop\Clientes\SEMILLA ELVIES\2023\02\</v>
      </c>
      <c r="K21" s="4" t="str">
        <f t="shared" si="5"/>
        <v>202302</v>
      </c>
      <c r="L21" s="3" t="str">
        <f t="shared" si="1"/>
        <v>Febrero 2023</v>
      </c>
      <c r="M21" s="3" t="s">
        <v>157</v>
      </c>
      <c r="N21" s="3" t="s">
        <v>158</v>
      </c>
      <c r="O21" s="3" t="s">
        <v>159</v>
      </c>
      <c r="P21" s="3" t="s">
        <v>160</v>
      </c>
      <c r="Q21" s="3" t="s">
        <v>161</v>
      </c>
      <c r="R21" s="3" t="s">
        <v>162</v>
      </c>
      <c r="S21" s="3" t="s">
        <v>170</v>
      </c>
      <c r="T21" s="3" t="str">
        <f t="shared" si="23"/>
        <v>retencionesExport_27068286323_202302.txt</v>
      </c>
      <c r="U21" s="3" t="str">
        <f t="shared" si="24"/>
        <v>retencionesExport_27068286323_202302.txt</v>
      </c>
      <c r="V21" s="3" t="str">
        <f t="shared" si="25"/>
        <v>27068286323CR.txt</v>
      </c>
      <c r="W21" s="3" t="str">
        <f t="shared" si="26"/>
        <v>27068286323CP.txt</v>
      </c>
      <c r="X21" s="3" t="str">
        <f t="shared" si="27"/>
        <v>27068286323CT.txt</v>
      </c>
      <c r="Y21" s="3" t="str">
        <f t="shared" si="28"/>
        <v>27068286323CB.txt</v>
      </c>
      <c r="Z21" s="3" t="str">
        <f t="shared" si="29"/>
        <v>27068286323 - 202302 - SEMILLA ELVIES - RET.txt</v>
      </c>
      <c r="AA21" s="3" t="str">
        <f t="shared" si="30"/>
        <v>27068286323 - 202302 - SEMILLA ELVIES - PER.txt</v>
      </c>
      <c r="AB21" s="4">
        <f t="shared" si="2"/>
        <v>21</v>
      </c>
    </row>
    <row r="22" spans="1:28" hidden="1" x14ac:dyDescent="0.25">
      <c r="A22" s="4" t="str">
        <f t="shared" si="0"/>
        <v>3</v>
      </c>
      <c r="B22" t="s">
        <v>86</v>
      </c>
      <c r="C22">
        <v>27354872183</v>
      </c>
      <c r="D22" t="s">
        <v>112</v>
      </c>
      <c r="E22" s="1">
        <v>44743</v>
      </c>
      <c r="F22" t="s">
        <v>141</v>
      </c>
      <c r="G22" t="s">
        <v>142</v>
      </c>
      <c r="H22" s="4" t="str">
        <f t="shared" si="3"/>
        <v>C:\Users\Agustin Bustos\Desktop\Clientes\PENSA MARIA EUGENIA\2022\07\</v>
      </c>
      <c r="I22" s="4"/>
      <c r="J22" s="4" t="str">
        <f t="shared" si="4"/>
        <v>C:\Users\Agustin Bustos\Desktop\Clientes\PENSA MARIA EUGENIA\2022\07\</v>
      </c>
      <c r="K22" s="4" t="str">
        <f t="shared" si="5"/>
        <v>202207</v>
      </c>
      <c r="L22" s="3" t="str">
        <f t="shared" si="1"/>
        <v>Julio 2022</v>
      </c>
      <c r="M22" s="3"/>
      <c r="N22" s="3" t="str">
        <f t="shared" si="13"/>
        <v>3 - 27354872183 - 202207 - PENSA MARIA EUGENIA</v>
      </c>
      <c r="O22" s="3" t="str">
        <f t="shared" si="14"/>
        <v>3 - 27354872183 - 202207 - PENSA MARIA EUGENIA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4">
        <f t="shared" si="2"/>
        <v>22</v>
      </c>
    </row>
    <row r="23" spans="1:28" x14ac:dyDescent="0.25">
      <c r="A23" s="4" t="str">
        <f t="shared" si="0"/>
        <v>3</v>
      </c>
      <c r="B23" t="s">
        <v>72</v>
      </c>
      <c r="C23">
        <v>20114794083</v>
      </c>
      <c r="D23" t="s">
        <v>76</v>
      </c>
      <c r="E23" s="1">
        <v>44958</v>
      </c>
      <c r="G23" t="s">
        <v>142</v>
      </c>
      <c r="H23" s="4" t="str">
        <f t="shared" si="3"/>
        <v>C:\Users\Agustin Bustos\Desktop\Clientes\CUCYTI SRL\2023\02\</v>
      </c>
      <c r="I23" s="4"/>
      <c r="J23" s="4" t="str">
        <f t="shared" si="4"/>
        <v>C:\Users\Agustin Bustos\Desktop\Clientes\CUCYTI SRL\2023\02\</v>
      </c>
      <c r="K23" s="4" t="str">
        <f t="shared" si="5"/>
        <v>202302</v>
      </c>
      <c r="L23" s="3" t="str">
        <f t="shared" si="1"/>
        <v>Febrero 2023</v>
      </c>
      <c r="M23" s="3" t="s">
        <v>157</v>
      </c>
      <c r="N23" s="3" t="s">
        <v>158</v>
      </c>
      <c r="O23" s="3" t="s">
        <v>159</v>
      </c>
      <c r="P23" s="3" t="s">
        <v>160</v>
      </c>
      <c r="Q23" s="3" t="s">
        <v>161</v>
      </c>
      <c r="R23" s="3" t="s">
        <v>162</v>
      </c>
      <c r="S23" s="3" t="s">
        <v>170</v>
      </c>
      <c r="T23" s="3" t="str">
        <f t="shared" ref="T23:T51" si="31">"retencionesExport_"&amp;SUBSTITUTE(D23,"-","")&amp;"_"&amp;TEXT(E23,"AAAAMM")&amp;".txt"</f>
        <v>retencionesExport_30672355393_202302.txt</v>
      </c>
      <c r="U23" s="3" t="str">
        <f t="shared" ref="U23:U51" si="32">"retencionesExport_"&amp;SUBSTITUTE(D23,"-","")&amp;"_"&amp;TEXT(E23,"AAAAMM")&amp;".txt"</f>
        <v>retencionesExport_30672355393_202302.txt</v>
      </c>
      <c r="V23" s="3" t="str">
        <f t="shared" ref="V23:V51" si="33">SUBSTITUTE(D23,"-","")&amp;"CR.txt"</f>
        <v>30672355393CR.txt</v>
      </c>
      <c r="W23" s="3" t="str">
        <f t="shared" ref="W23:W51" si="34">SUBSTITUTE(D23,"-","")&amp;"CP.txt"</f>
        <v>30672355393CP.txt</v>
      </c>
      <c r="X23" s="3" t="str">
        <f t="shared" ref="X23:X51" si="35">SUBSTITUTE(D23,"-","")&amp;"CT.txt"</f>
        <v>30672355393CT.txt</v>
      </c>
      <c r="Y23" s="3" t="str">
        <f t="shared" ref="Y23:Y51" si="36">SUBSTITUTE(D23,"-","")&amp;"CB.txt"</f>
        <v>30672355393CB.txt</v>
      </c>
      <c r="Z23" s="3" t="str">
        <f t="shared" ref="Z23:Z51" si="37">CONCATENATE(SUBSTITUTE(D23,"-","")," - ",K23," - ",B23," - RET.txt")</f>
        <v>30672355393 - 202302 - CUCYTI SRL - RET.txt</v>
      </c>
      <c r="AA23" s="3" t="str">
        <f t="shared" ref="AA23:AA51" si="38">CONCATENATE(SUBSTITUTE(D23,"-","")," - ",K23," - ",B23," - PER.txt")</f>
        <v>30672355393 - 202302 - CUCYTI SRL - PER.txt</v>
      </c>
      <c r="AB23" s="4">
        <f t="shared" si="2"/>
        <v>23</v>
      </c>
    </row>
    <row r="24" spans="1:28" x14ac:dyDescent="0.25">
      <c r="A24" s="4" t="str">
        <f t="shared" si="0"/>
        <v>3</v>
      </c>
      <c r="B24" t="s">
        <v>71</v>
      </c>
      <c r="C24">
        <v>23149462074</v>
      </c>
      <c r="D24" t="s">
        <v>75</v>
      </c>
      <c r="E24" s="1">
        <v>44958</v>
      </c>
      <c r="G24" t="s">
        <v>142</v>
      </c>
      <c r="H24" s="4" t="str">
        <f t="shared" si="3"/>
        <v>C:\Users\Agustin Bustos\Desktop\Clientes\CARLOS ABELARDO SESMERO SRL\2023\02\</v>
      </c>
      <c r="I24" s="4"/>
      <c r="J24" s="4" t="str">
        <f t="shared" si="4"/>
        <v>C:\Users\Agustin Bustos\Desktop\Clientes\CARLOS ABELARDO SESMERO SRL\2023\02\</v>
      </c>
      <c r="K24" s="4" t="str">
        <f t="shared" si="5"/>
        <v>202302</v>
      </c>
      <c r="L24" s="3" t="str">
        <f t="shared" si="1"/>
        <v>Febrero 2023</v>
      </c>
      <c r="M24" s="3" t="s">
        <v>157</v>
      </c>
      <c r="N24" s="3" t="s">
        <v>158</v>
      </c>
      <c r="O24" s="3" t="s">
        <v>159</v>
      </c>
      <c r="P24" s="3" t="s">
        <v>160</v>
      </c>
      <c r="Q24" s="3" t="s">
        <v>161</v>
      </c>
      <c r="R24" s="3" t="s">
        <v>162</v>
      </c>
      <c r="S24" s="3" t="s">
        <v>170</v>
      </c>
      <c r="T24" s="3" t="str">
        <f t="shared" si="31"/>
        <v>retencionesExport_30707912223_202302.txt</v>
      </c>
      <c r="U24" s="3" t="str">
        <f t="shared" si="32"/>
        <v>retencionesExport_30707912223_202302.txt</v>
      </c>
      <c r="V24" s="3" t="str">
        <f t="shared" si="33"/>
        <v>30707912223CR.txt</v>
      </c>
      <c r="W24" s="3" t="str">
        <f t="shared" si="34"/>
        <v>30707912223CP.txt</v>
      </c>
      <c r="X24" s="3" t="str">
        <f t="shared" si="35"/>
        <v>30707912223CT.txt</v>
      </c>
      <c r="Y24" s="3" t="str">
        <f t="shared" si="36"/>
        <v>30707912223CB.txt</v>
      </c>
      <c r="Z24" s="3" t="str">
        <f t="shared" si="37"/>
        <v>30707912223 - 202302 - CARLOS ABELARDO SESMERO SRL - RET.txt</v>
      </c>
      <c r="AA24" s="3" t="str">
        <f t="shared" si="38"/>
        <v>30707912223 - 202302 - CARLOS ABELARDO SESMERO SRL - PER.txt</v>
      </c>
      <c r="AB24" s="4">
        <f t="shared" si="2"/>
        <v>24</v>
      </c>
    </row>
    <row r="25" spans="1:28" x14ac:dyDescent="0.25">
      <c r="A25" s="4" t="str">
        <f t="shared" si="0"/>
        <v>3</v>
      </c>
      <c r="B25" t="s">
        <v>26</v>
      </c>
      <c r="C25">
        <v>20133762761</v>
      </c>
      <c r="D25" t="s">
        <v>27</v>
      </c>
      <c r="E25" s="1">
        <v>44958</v>
      </c>
      <c r="G25" t="s">
        <v>142</v>
      </c>
      <c r="H25" s="4" t="str">
        <f t="shared" si="3"/>
        <v>C:\Users\Agustin Bustos\Desktop\Clientes\TRANS. MISIONES SA\2023\02\</v>
      </c>
      <c r="I25" s="4"/>
      <c r="J25" s="4" t="str">
        <f t="shared" si="4"/>
        <v>C:\Users\Agustin Bustos\Desktop\Clientes\TRANS. MISIONES SA\2023\02\</v>
      </c>
      <c r="K25" s="4" t="str">
        <f t="shared" si="5"/>
        <v>202302</v>
      </c>
      <c r="L25" s="3" t="str">
        <f t="shared" si="1"/>
        <v>Febrero 2023</v>
      </c>
      <c r="M25" s="3" t="s">
        <v>157</v>
      </c>
      <c r="N25" s="3" t="s">
        <v>158</v>
      </c>
      <c r="O25" s="3" t="s">
        <v>159</v>
      </c>
      <c r="P25" s="3" t="s">
        <v>160</v>
      </c>
      <c r="Q25" s="3" t="s">
        <v>161</v>
      </c>
      <c r="R25" s="3" t="s">
        <v>162</v>
      </c>
      <c r="S25" s="3" t="s">
        <v>170</v>
      </c>
      <c r="T25" s="3" t="str">
        <f t="shared" si="31"/>
        <v>retencionesExport_30715577743_202302.txt</v>
      </c>
      <c r="U25" s="3" t="str">
        <f t="shared" si="32"/>
        <v>retencionesExport_30715577743_202302.txt</v>
      </c>
      <c r="V25" s="3" t="str">
        <f t="shared" si="33"/>
        <v>30715577743CR.txt</v>
      </c>
      <c r="W25" s="3" t="str">
        <f t="shared" si="34"/>
        <v>30715577743CP.txt</v>
      </c>
      <c r="X25" s="3" t="str">
        <f t="shared" si="35"/>
        <v>30715577743CT.txt</v>
      </c>
      <c r="Y25" s="3" t="str">
        <f t="shared" si="36"/>
        <v>30715577743CB.txt</v>
      </c>
      <c r="Z25" s="3" t="str">
        <f t="shared" si="37"/>
        <v>30715577743 - 202302 - TRANS. MISIONES SA - RET.txt</v>
      </c>
      <c r="AA25" s="3" t="str">
        <f t="shared" si="38"/>
        <v>30715577743 - 202302 - TRANS. MISIONES SA - PER.txt</v>
      </c>
      <c r="AB25" s="4">
        <f t="shared" si="2"/>
        <v>25</v>
      </c>
    </row>
    <row r="26" spans="1:28" x14ac:dyDescent="0.25">
      <c r="A26" s="4" t="str">
        <f t="shared" si="0"/>
        <v>3</v>
      </c>
      <c r="B26" t="s">
        <v>139</v>
      </c>
      <c r="C26">
        <v>27201178776</v>
      </c>
      <c r="D26" t="s">
        <v>140</v>
      </c>
      <c r="E26" s="1">
        <v>44958</v>
      </c>
      <c r="G26" t="s">
        <v>142</v>
      </c>
      <c r="H26" s="4" t="str">
        <f t="shared" si="3"/>
        <v>C:\Users\Agustin Bustos\Desktop\Clientes\DON LALO SRL\2023\02\</v>
      </c>
      <c r="I26" s="4"/>
      <c r="J26" s="4" t="str">
        <f t="shared" si="4"/>
        <v>C:\Users\Agustin Bustos\Desktop\Clientes\DON LALO SRL\2023\02\</v>
      </c>
      <c r="K26" s="4" t="str">
        <f t="shared" si="5"/>
        <v>202302</v>
      </c>
      <c r="L26" s="3" t="str">
        <f t="shared" si="1"/>
        <v>Febrero 2023</v>
      </c>
      <c r="M26" s="3" t="s">
        <v>157</v>
      </c>
      <c r="N26" s="3" t="s">
        <v>158</v>
      </c>
      <c r="O26" s="3" t="s">
        <v>159</v>
      </c>
      <c r="P26" s="3" t="s">
        <v>160</v>
      </c>
      <c r="Q26" s="3" t="s">
        <v>161</v>
      </c>
      <c r="R26" s="3" t="s">
        <v>162</v>
      </c>
      <c r="S26" s="3" t="s">
        <v>170</v>
      </c>
      <c r="T26" s="3" t="str">
        <f t="shared" si="31"/>
        <v>retencionesExport_30717537153_202302.txt</v>
      </c>
      <c r="U26" s="3" t="str">
        <f t="shared" si="32"/>
        <v>retencionesExport_30717537153_202302.txt</v>
      </c>
      <c r="V26" s="3" t="str">
        <f t="shared" si="33"/>
        <v>30717537153CR.txt</v>
      </c>
      <c r="W26" s="3" t="str">
        <f t="shared" si="34"/>
        <v>30717537153CP.txt</v>
      </c>
      <c r="X26" s="3" t="str">
        <f t="shared" si="35"/>
        <v>30717537153CT.txt</v>
      </c>
      <c r="Y26" s="3" t="str">
        <f t="shared" si="36"/>
        <v>30717537153CB.txt</v>
      </c>
      <c r="Z26" s="3" t="str">
        <f t="shared" si="37"/>
        <v>30717537153 - 202302 - DON LALO SRL - RET.txt</v>
      </c>
      <c r="AA26" s="3" t="str">
        <f t="shared" si="38"/>
        <v>30717537153 - 202302 - DON LALO SRL - PER.txt</v>
      </c>
      <c r="AB26" s="4">
        <f t="shared" si="2"/>
        <v>26</v>
      </c>
    </row>
    <row r="27" spans="1:28" x14ac:dyDescent="0.25">
      <c r="A27" s="4" t="str">
        <f t="shared" si="0"/>
        <v>4</v>
      </c>
      <c r="B27" t="s">
        <v>87</v>
      </c>
      <c r="C27">
        <v>20168291834</v>
      </c>
      <c r="D27" t="s">
        <v>113</v>
      </c>
      <c r="E27" s="1">
        <v>44958</v>
      </c>
      <c r="G27" t="s">
        <v>142</v>
      </c>
      <c r="H27" s="4" t="str">
        <f t="shared" si="3"/>
        <v>C:\Users\Agustin Bustos\Desktop\Clientes\FERNANDEZ SOSA RODOLFO\2023\02\</v>
      </c>
      <c r="I27" s="4"/>
      <c r="J27" s="4" t="str">
        <f t="shared" si="4"/>
        <v>C:\Users\Agustin Bustos\Desktop\Clientes\FERNANDEZ SOSA RODOLFO\2023\02\</v>
      </c>
      <c r="K27" s="4" t="str">
        <f t="shared" si="5"/>
        <v>202302</v>
      </c>
      <c r="L27" s="3" t="str">
        <f t="shared" si="1"/>
        <v>Febrero 2023</v>
      </c>
      <c r="M27" s="3" t="s">
        <v>157</v>
      </c>
      <c r="N27" s="3" t="s">
        <v>158</v>
      </c>
      <c r="O27" s="3" t="s">
        <v>159</v>
      </c>
      <c r="P27" s="3" t="s">
        <v>160</v>
      </c>
      <c r="Q27" s="3" t="s">
        <v>161</v>
      </c>
      <c r="R27" s="3" t="s">
        <v>162</v>
      </c>
      <c r="S27" s="3" t="s">
        <v>170</v>
      </c>
      <c r="T27" s="3" t="str">
        <f t="shared" si="31"/>
        <v>retencionesExport_20168291834_202302.txt</v>
      </c>
      <c r="U27" s="3" t="str">
        <f t="shared" si="32"/>
        <v>retencionesExport_20168291834_202302.txt</v>
      </c>
      <c r="V27" s="3" t="str">
        <f t="shared" si="33"/>
        <v>20168291834CR.txt</v>
      </c>
      <c r="W27" s="3" t="str">
        <f t="shared" si="34"/>
        <v>20168291834CP.txt</v>
      </c>
      <c r="X27" s="3" t="str">
        <f t="shared" si="35"/>
        <v>20168291834CT.txt</v>
      </c>
      <c r="Y27" s="3" t="str">
        <f t="shared" si="36"/>
        <v>20168291834CB.txt</v>
      </c>
      <c r="Z27" s="3" t="str">
        <f t="shared" si="37"/>
        <v>20168291834 - 202302 - FERNANDEZ SOSA RODOLFO - RET.txt</v>
      </c>
      <c r="AA27" s="3" t="str">
        <f t="shared" si="38"/>
        <v>20168291834 - 202302 - FERNANDEZ SOSA RODOLFO - PER.txt</v>
      </c>
      <c r="AB27" s="4">
        <f t="shared" si="2"/>
        <v>27</v>
      </c>
    </row>
    <row r="28" spans="1:28" x14ac:dyDescent="0.25">
      <c r="A28" s="4" t="str">
        <f t="shared" si="0"/>
        <v>4</v>
      </c>
      <c r="B28" t="s">
        <v>132</v>
      </c>
      <c r="C28">
        <v>23149462074</v>
      </c>
      <c r="D28" t="s">
        <v>136</v>
      </c>
      <c r="E28" s="1">
        <v>44958</v>
      </c>
      <c r="G28" t="s">
        <v>142</v>
      </c>
      <c r="H28" s="4" t="str">
        <f t="shared" si="3"/>
        <v>C:\Users\Agustin Bustos\Desktop\Clientes\SESMERO MARIA GABRIELA\2023\02\</v>
      </c>
      <c r="I28" s="4"/>
      <c r="J28" s="4" t="str">
        <f t="shared" si="4"/>
        <v>C:\Users\Agustin Bustos\Desktop\Clientes\SESMERO MARIA GABRIELA\2023\02\</v>
      </c>
      <c r="K28" s="4" t="str">
        <f t="shared" si="5"/>
        <v>202302</v>
      </c>
      <c r="L28" s="3" t="str">
        <f t="shared" si="1"/>
        <v>Febrero 2023</v>
      </c>
      <c r="M28" s="3" t="s">
        <v>157</v>
      </c>
      <c r="N28" s="3" t="s">
        <v>158</v>
      </c>
      <c r="O28" s="3" t="s">
        <v>159</v>
      </c>
      <c r="P28" s="3" t="s">
        <v>160</v>
      </c>
      <c r="Q28" s="3" t="s">
        <v>161</v>
      </c>
      <c r="R28" s="3" t="s">
        <v>162</v>
      </c>
      <c r="S28" s="3" t="s">
        <v>170</v>
      </c>
      <c r="T28" s="3" t="str">
        <f t="shared" si="31"/>
        <v>retencionesExport_23149462074_202302.txt</v>
      </c>
      <c r="U28" s="3" t="str">
        <f t="shared" si="32"/>
        <v>retencionesExport_23149462074_202302.txt</v>
      </c>
      <c r="V28" s="3" t="str">
        <f t="shared" si="33"/>
        <v>23149462074CR.txt</v>
      </c>
      <c r="W28" s="3" t="str">
        <f t="shared" si="34"/>
        <v>23149462074CP.txt</v>
      </c>
      <c r="X28" s="3" t="str">
        <f t="shared" si="35"/>
        <v>23149462074CT.txt</v>
      </c>
      <c r="Y28" s="3" t="str">
        <f t="shared" si="36"/>
        <v>23149462074CB.txt</v>
      </c>
      <c r="Z28" s="3" t="str">
        <f t="shared" si="37"/>
        <v>23149462074 - 202302 - SESMERO MARIA GABRIELA - RET.txt</v>
      </c>
      <c r="AA28" s="3" t="str">
        <f t="shared" si="38"/>
        <v>23149462074 - 202302 - SESMERO MARIA GABRIELA - PER.txt</v>
      </c>
      <c r="AB28" s="4">
        <f t="shared" si="2"/>
        <v>28</v>
      </c>
    </row>
    <row r="29" spans="1:28" x14ac:dyDescent="0.25">
      <c r="A29" s="4" t="str">
        <f t="shared" si="0"/>
        <v>4</v>
      </c>
      <c r="B29" t="s">
        <v>88</v>
      </c>
      <c r="C29">
        <v>23342751644</v>
      </c>
      <c r="D29" t="s">
        <v>114</v>
      </c>
      <c r="E29" s="1">
        <v>44958</v>
      </c>
      <c r="G29" t="s">
        <v>142</v>
      </c>
      <c r="H29" s="4" t="str">
        <f t="shared" si="3"/>
        <v>C:\Users\Agustin Bustos\Desktop\Clientes\FERREYRA CARMEN VICTORIA\2023\02\</v>
      </c>
      <c r="I29" s="4"/>
      <c r="J29" s="4" t="str">
        <f t="shared" si="4"/>
        <v>C:\Users\Agustin Bustos\Desktop\Clientes\FERREYRA CARMEN VICTORIA\2023\02\</v>
      </c>
      <c r="K29" s="4" t="str">
        <f t="shared" si="5"/>
        <v>202302</v>
      </c>
      <c r="L29" s="3" t="str">
        <f t="shared" si="1"/>
        <v>Febrero 2023</v>
      </c>
      <c r="M29" s="3" t="s">
        <v>157</v>
      </c>
      <c r="N29" s="3" t="s">
        <v>158</v>
      </c>
      <c r="O29" s="3" t="s">
        <v>159</v>
      </c>
      <c r="P29" s="3" t="s">
        <v>160</v>
      </c>
      <c r="Q29" s="3" t="s">
        <v>161</v>
      </c>
      <c r="R29" s="3" t="s">
        <v>162</v>
      </c>
      <c r="S29" s="3" t="s">
        <v>170</v>
      </c>
      <c r="T29" s="3" t="str">
        <f t="shared" si="31"/>
        <v>retencionesExport_23342751644_202302.txt</v>
      </c>
      <c r="U29" s="3" t="str">
        <f t="shared" si="32"/>
        <v>retencionesExport_23342751644_202302.txt</v>
      </c>
      <c r="V29" s="3" t="str">
        <f t="shared" si="33"/>
        <v>23342751644CR.txt</v>
      </c>
      <c r="W29" s="3" t="str">
        <f t="shared" si="34"/>
        <v>23342751644CP.txt</v>
      </c>
      <c r="X29" s="3" t="str">
        <f t="shared" si="35"/>
        <v>23342751644CT.txt</v>
      </c>
      <c r="Y29" s="3" t="str">
        <f t="shared" si="36"/>
        <v>23342751644CB.txt</v>
      </c>
      <c r="Z29" s="3" t="str">
        <f t="shared" si="37"/>
        <v>23342751644 - 202302 - FERREYRA CARMEN VICTORIA - RET.txt</v>
      </c>
      <c r="AA29" s="3" t="str">
        <f t="shared" si="38"/>
        <v>23342751644 - 202302 - FERREYRA CARMEN VICTORIA - PER.txt</v>
      </c>
      <c r="AB29" s="4">
        <f t="shared" si="2"/>
        <v>29</v>
      </c>
    </row>
    <row r="30" spans="1:28" x14ac:dyDescent="0.25">
      <c r="A30" s="4" t="str">
        <f t="shared" si="0"/>
        <v>4</v>
      </c>
      <c r="B30" t="s">
        <v>30</v>
      </c>
      <c r="C30">
        <v>23351897074</v>
      </c>
      <c r="D30" t="s">
        <v>31</v>
      </c>
      <c r="E30" s="1">
        <v>44958</v>
      </c>
      <c r="G30" t="s">
        <v>142</v>
      </c>
      <c r="H30" s="4" t="str">
        <f t="shared" si="3"/>
        <v>C:\Users\Agustin Bustos\Desktop\Clientes\SCOTO LUCILA\2023\02\</v>
      </c>
      <c r="I30" s="4"/>
      <c r="J30" s="4" t="str">
        <f t="shared" si="4"/>
        <v>C:\Users\Agustin Bustos\Desktop\Clientes\SCOTO LUCILA\2023\02\</v>
      </c>
      <c r="K30" s="4" t="str">
        <f t="shared" si="5"/>
        <v>202302</v>
      </c>
      <c r="L30" s="3" t="str">
        <f t="shared" si="1"/>
        <v>Febrero 2023</v>
      </c>
      <c r="M30" s="3" t="s">
        <v>157</v>
      </c>
      <c r="N30" s="3" t="s">
        <v>158</v>
      </c>
      <c r="O30" s="3" t="s">
        <v>159</v>
      </c>
      <c r="P30" s="3" t="s">
        <v>160</v>
      </c>
      <c r="Q30" s="3" t="s">
        <v>161</v>
      </c>
      <c r="R30" s="3" t="s">
        <v>162</v>
      </c>
      <c r="S30" s="3" t="s">
        <v>170</v>
      </c>
      <c r="T30" s="3" t="str">
        <f t="shared" si="31"/>
        <v>retencionesExport_23351897074_202302.txt</v>
      </c>
      <c r="U30" s="3" t="str">
        <f t="shared" si="32"/>
        <v>retencionesExport_23351897074_202302.txt</v>
      </c>
      <c r="V30" s="3" t="str">
        <f t="shared" si="33"/>
        <v>23351897074CR.txt</v>
      </c>
      <c r="W30" s="3" t="str">
        <f t="shared" si="34"/>
        <v>23351897074CP.txt</v>
      </c>
      <c r="X30" s="3" t="str">
        <f t="shared" si="35"/>
        <v>23351897074CT.txt</v>
      </c>
      <c r="Y30" s="3" t="str">
        <f t="shared" si="36"/>
        <v>23351897074CB.txt</v>
      </c>
      <c r="Z30" s="3" t="str">
        <f t="shared" si="37"/>
        <v>23351897074 - 202302 - SCOTO LUCILA - RET.txt</v>
      </c>
      <c r="AA30" s="3" t="str">
        <f t="shared" si="38"/>
        <v>23351897074 - 202302 - SCOTO LUCILA - PER.txt</v>
      </c>
      <c r="AB30" s="4">
        <f t="shared" si="2"/>
        <v>30</v>
      </c>
    </row>
    <row r="31" spans="1:28" x14ac:dyDescent="0.25">
      <c r="A31" s="4" t="str">
        <f t="shared" si="0"/>
        <v>4</v>
      </c>
      <c r="B31" t="s">
        <v>89</v>
      </c>
      <c r="C31">
        <v>27236873744</v>
      </c>
      <c r="D31" t="s">
        <v>115</v>
      </c>
      <c r="E31" s="1">
        <v>44958</v>
      </c>
      <c r="G31" t="s">
        <v>142</v>
      </c>
      <c r="H31" s="4" t="str">
        <f t="shared" si="3"/>
        <v>C:\Users\Agustin Bustos\Desktop\Clientes\TUFRO MALENA\2023\02\</v>
      </c>
      <c r="I31" s="4"/>
      <c r="J31" s="4" t="str">
        <f t="shared" si="4"/>
        <v>C:\Users\Agustin Bustos\Desktop\Clientes\TUFRO MALENA\2023\02\</v>
      </c>
      <c r="K31" s="4" t="str">
        <f t="shared" si="5"/>
        <v>202302</v>
      </c>
      <c r="L31" s="3" t="str">
        <f t="shared" si="1"/>
        <v>Febrero 2023</v>
      </c>
      <c r="M31" s="3" t="s">
        <v>157</v>
      </c>
      <c r="N31" s="3" t="s">
        <v>158</v>
      </c>
      <c r="O31" s="3" t="s">
        <v>159</v>
      </c>
      <c r="P31" s="3" t="s">
        <v>160</v>
      </c>
      <c r="Q31" s="3" t="s">
        <v>161</v>
      </c>
      <c r="R31" s="3" t="s">
        <v>162</v>
      </c>
      <c r="S31" s="3" t="s">
        <v>170</v>
      </c>
      <c r="T31" s="3" t="str">
        <f t="shared" si="31"/>
        <v>retencionesExport_27236873744_202302.txt</v>
      </c>
      <c r="U31" s="3" t="str">
        <f t="shared" si="32"/>
        <v>retencionesExport_27236873744_202302.txt</v>
      </c>
      <c r="V31" s="3" t="str">
        <f t="shared" si="33"/>
        <v>27236873744CR.txt</v>
      </c>
      <c r="W31" s="3" t="str">
        <f t="shared" si="34"/>
        <v>27236873744CP.txt</v>
      </c>
      <c r="X31" s="3" t="str">
        <f t="shared" si="35"/>
        <v>27236873744CT.txt</v>
      </c>
      <c r="Y31" s="3" t="str">
        <f t="shared" si="36"/>
        <v>27236873744CB.txt</v>
      </c>
      <c r="Z31" s="3" t="str">
        <f t="shared" si="37"/>
        <v>27236873744 - 202302 - TUFRO MALENA - RET.txt</v>
      </c>
      <c r="AA31" s="3" t="str">
        <f t="shared" si="38"/>
        <v>27236873744 - 202302 - TUFRO MALENA - PER.txt</v>
      </c>
      <c r="AB31" s="4">
        <f t="shared" si="2"/>
        <v>31</v>
      </c>
    </row>
    <row r="32" spans="1:28" x14ac:dyDescent="0.25">
      <c r="A32" s="4" t="str">
        <f t="shared" si="0"/>
        <v>4</v>
      </c>
      <c r="B32" t="s">
        <v>28</v>
      </c>
      <c r="C32">
        <v>20149462601</v>
      </c>
      <c r="D32" t="s">
        <v>29</v>
      </c>
      <c r="E32" s="1">
        <v>44958</v>
      </c>
      <c r="G32" t="s">
        <v>142</v>
      </c>
      <c r="H32" s="4" t="str">
        <f t="shared" si="3"/>
        <v>C:\Users\Agustin Bustos\Desktop\Clientes\DVC SRL\2023\02\</v>
      </c>
      <c r="I32" s="4"/>
      <c r="J32" s="4" t="str">
        <f t="shared" si="4"/>
        <v>C:\Users\Agustin Bustos\Desktop\Clientes\DVC SRL\2023\02\</v>
      </c>
      <c r="K32" s="4" t="str">
        <f t="shared" si="5"/>
        <v>202302</v>
      </c>
      <c r="L32" s="3" t="str">
        <f t="shared" si="1"/>
        <v>Febrero 2023</v>
      </c>
      <c r="M32" s="3" t="s">
        <v>157</v>
      </c>
      <c r="N32" s="3" t="s">
        <v>158</v>
      </c>
      <c r="O32" s="3" t="s">
        <v>159</v>
      </c>
      <c r="P32" s="3" t="s">
        <v>160</v>
      </c>
      <c r="Q32" s="3" t="s">
        <v>161</v>
      </c>
      <c r="R32" s="3" t="s">
        <v>162</v>
      </c>
      <c r="S32" s="3" t="s">
        <v>170</v>
      </c>
      <c r="T32" s="3" t="str">
        <f t="shared" si="31"/>
        <v>retencionesExport_30709431834_202302.txt</v>
      </c>
      <c r="U32" s="3" t="str">
        <f t="shared" si="32"/>
        <v>retencionesExport_30709431834_202302.txt</v>
      </c>
      <c r="V32" s="3" t="str">
        <f t="shared" si="33"/>
        <v>30709431834CR.txt</v>
      </c>
      <c r="W32" s="3" t="str">
        <f t="shared" si="34"/>
        <v>30709431834CP.txt</v>
      </c>
      <c r="X32" s="3" t="str">
        <f t="shared" si="35"/>
        <v>30709431834CT.txt</v>
      </c>
      <c r="Y32" s="3" t="str">
        <f t="shared" si="36"/>
        <v>30709431834CB.txt</v>
      </c>
      <c r="Z32" s="3" t="str">
        <f t="shared" si="37"/>
        <v>30709431834 - 202302 - DVC SRL - RET.txt</v>
      </c>
      <c r="AA32" s="3" t="str">
        <f t="shared" si="38"/>
        <v>30709431834 - 202302 - DVC SRL - PER.txt</v>
      </c>
      <c r="AB32" s="4">
        <f t="shared" si="2"/>
        <v>32</v>
      </c>
    </row>
    <row r="33" spans="1:28" x14ac:dyDescent="0.25">
      <c r="A33" s="4" t="str">
        <f t="shared" si="0"/>
        <v>4</v>
      </c>
      <c r="B33" t="s">
        <v>32</v>
      </c>
      <c r="C33">
        <v>20334250327</v>
      </c>
      <c r="D33" t="s">
        <v>33</v>
      </c>
      <c r="E33" s="1">
        <v>44958</v>
      </c>
      <c r="G33" t="s">
        <v>142</v>
      </c>
      <c r="H33" s="4" t="str">
        <f t="shared" si="3"/>
        <v>C:\Users\Agustin Bustos\Desktop\Clientes\VECINAS SRL\2023\02\</v>
      </c>
      <c r="I33" s="4"/>
      <c r="J33" s="4" t="str">
        <f t="shared" si="4"/>
        <v>C:\Users\Agustin Bustos\Desktop\Clientes\VECINAS SRL\2023\02\</v>
      </c>
      <c r="K33" s="4" t="str">
        <f t="shared" si="5"/>
        <v>202302</v>
      </c>
      <c r="L33" s="3" t="str">
        <f t="shared" si="1"/>
        <v>Febrero 2023</v>
      </c>
      <c r="M33" s="3" t="s">
        <v>157</v>
      </c>
      <c r="N33" s="3" t="s">
        <v>158</v>
      </c>
      <c r="O33" s="3" t="s">
        <v>159</v>
      </c>
      <c r="P33" s="3" t="s">
        <v>160</v>
      </c>
      <c r="Q33" s="3" t="s">
        <v>161</v>
      </c>
      <c r="R33" s="3" t="s">
        <v>162</v>
      </c>
      <c r="S33" s="3" t="s">
        <v>170</v>
      </c>
      <c r="T33" s="3" t="str">
        <f t="shared" si="31"/>
        <v>retencionesExport_30715795864_202302.txt</v>
      </c>
      <c r="U33" s="3" t="str">
        <f t="shared" si="32"/>
        <v>retencionesExport_30715795864_202302.txt</v>
      </c>
      <c r="V33" s="3" t="str">
        <f t="shared" si="33"/>
        <v>30715795864CR.txt</v>
      </c>
      <c r="W33" s="3" t="str">
        <f t="shared" si="34"/>
        <v>30715795864CP.txt</v>
      </c>
      <c r="X33" s="3" t="str">
        <f t="shared" si="35"/>
        <v>30715795864CT.txt</v>
      </c>
      <c r="Y33" s="3" t="str">
        <f t="shared" si="36"/>
        <v>30715795864CB.txt</v>
      </c>
      <c r="Z33" s="3" t="str">
        <f t="shared" si="37"/>
        <v>30715795864 - 202302 - VECINAS SRL - RET.txt</v>
      </c>
      <c r="AA33" s="3" t="str">
        <f t="shared" si="38"/>
        <v>30715795864 - 202302 - VECINAS SRL - PER.txt</v>
      </c>
      <c r="AB33" s="4">
        <f t="shared" si="2"/>
        <v>33</v>
      </c>
    </row>
    <row r="34" spans="1:28" x14ac:dyDescent="0.25">
      <c r="A34" s="4" t="str">
        <f t="shared" si="0"/>
        <v>5</v>
      </c>
      <c r="B34" t="s">
        <v>36</v>
      </c>
      <c r="C34">
        <v>20074827455</v>
      </c>
      <c r="D34" t="str">
        <f>TEXT(C34,"00-00000000-0")</f>
        <v>20-07482745-5</v>
      </c>
      <c r="E34" s="1">
        <v>44958</v>
      </c>
      <c r="G34" t="s">
        <v>142</v>
      </c>
      <c r="H34" s="4" t="str">
        <f t="shared" si="3"/>
        <v>C:\Users\Agustin Bustos\Desktop\Clientes\SZYCHOWSKI RICARDO\2023\02\</v>
      </c>
      <c r="I34" s="4"/>
      <c r="J34" s="4" t="str">
        <f t="shared" si="4"/>
        <v>C:\Users\Agustin Bustos\Desktop\Clientes\SZYCHOWSKI RICARDO\2023\02\</v>
      </c>
      <c r="K34" s="4" t="str">
        <f t="shared" si="5"/>
        <v>202302</v>
      </c>
      <c r="L34" s="3" t="str">
        <f t="shared" ref="L34:L65" si="39">UPPER(LEFT(TEXT(E34,"MMMM AAAA"),1))&amp;MID(TEXT(E34,"MMMM AAAA"),2,30)</f>
        <v>Febrero 2023</v>
      </c>
      <c r="M34" s="3" t="s">
        <v>157</v>
      </c>
      <c r="N34" s="3" t="s">
        <v>158</v>
      </c>
      <c r="O34" s="3" t="s">
        <v>159</v>
      </c>
      <c r="P34" s="3" t="s">
        <v>160</v>
      </c>
      <c r="Q34" s="3" t="s">
        <v>161</v>
      </c>
      <c r="R34" s="3" t="s">
        <v>162</v>
      </c>
      <c r="S34" s="3" t="s">
        <v>170</v>
      </c>
      <c r="T34" s="3" t="str">
        <f t="shared" si="31"/>
        <v>retencionesExport_20074827455_202302.txt</v>
      </c>
      <c r="U34" s="3" t="str">
        <f t="shared" si="32"/>
        <v>retencionesExport_20074827455_202302.txt</v>
      </c>
      <c r="V34" s="3" t="str">
        <f t="shared" si="33"/>
        <v>20074827455CR.txt</v>
      </c>
      <c r="W34" s="3" t="str">
        <f t="shared" si="34"/>
        <v>20074827455CP.txt</v>
      </c>
      <c r="X34" s="3" t="str">
        <f t="shared" si="35"/>
        <v>20074827455CT.txt</v>
      </c>
      <c r="Y34" s="3" t="str">
        <f t="shared" si="36"/>
        <v>20074827455CB.txt</v>
      </c>
      <c r="Z34" s="3" t="str">
        <f t="shared" si="37"/>
        <v>20074827455 - 202302 - SZYCHOWSKI RICARDO - RET.txt</v>
      </c>
      <c r="AA34" s="3" t="str">
        <f t="shared" si="38"/>
        <v>20074827455 - 202302 - SZYCHOWSKI RICARDO - PER.txt</v>
      </c>
      <c r="AB34" s="4">
        <f t="shared" ref="AB34:AB65" si="40">ROW(A34)</f>
        <v>34</v>
      </c>
    </row>
    <row r="35" spans="1:28" x14ac:dyDescent="0.25">
      <c r="A35" s="4" t="str">
        <f t="shared" si="0"/>
        <v>5</v>
      </c>
      <c r="B35" t="s">
        <v>91</v>
      </c>
      <c r="C35">
        <v>20170394845</v>
      </c>
      <c r="D35" t="s">
        <v>117</v>
      </c>
      <c r="E35" s="1">
        <v>44958</v>
      </c>
      <c r="G35" t="s">
        <v>142</v>
      </c>
      <c r="H35" s="4" t="str">
        <f t="shared" si="3"/>
        <v>C:\Users\Agustin Bustos\Desktop\Clientes\FERREYRA MARCELO\2023\02\</v>
      </c>
      <c r="I35" s="4"/>
      <c r="J35" s="4" t="str">
        <f t="shared" si="4"/>
        <v>C:\Users\Agustin Bustos\Desktop\Clientes\FERREYRA MARCELO\2023\02\</v>
      </c>
      <c r="K35" s="4" t="str">
        <f t="shared" si="5"/>
        <v>202302</v>
      </c>
      <c r="L35" s="3" t="str">
        <f t="shared" si="39"/>
        <v>Febrero 2023</v>
      </c>
      <c r="M35" s="3" t="s">
        <v>157</v>
      </c>
      <c r="N35" s="3" t="s">
        <v>158</v>
      </c>
      <c r="O35" s="3" t="s">
        <v>159</v>
      </c>
      <c r="P35" s="3" t="s">
        <v>160</v>
      </c>
      <c r="Q35" s="3" t="s">
        <v>161</v>
      </c>
      <c r="R35" s="3" t="s">
        <v>162</v>
      </c>
      <c r="S35" s="3" t="s">
        <v>170</v>
      </c>
      <c r="T35" s="3" t="str">
        <f t="shared" si="31"/>
        <v>retencionesExport_20170394845_202302.txt</v>
      </c>
      <c r="U35" s="3" t="str">
        <f t="shared" si="32"/>
        <v>retencionesExport_20170394845_202302.txt</v>
      </c>
      <c r="V35" s="3" t="str">
        <f t="shared" si="33"/>
        <v>20170394845CR.txt</v>
      </c>
      <c r="W35" s="3" t="str">
        <f t="shared" si="34"/>
        <v>20170394845CP.txt</v>
      </c>
      <c r="X35" s="3" t="str">
        <f t="shared" si="35"/>
        <v>20170394845CT.txt</v>
      </c>
      <c r="Y35" s="3" t="str">
        <f t="shared" si="36"/>
        <v>20170394845CB.txt</v>
      </c>
      <c r="Z35" s="3" t="str">
        <f t="shared" si="37"/>
        <v>20170394845 - 202302 - FERREYRA MARCELO - RET.txt</v>
      </c>
      <c r="AA35" s="3" t="str">
        <f t="shared" si="38"/>
        <v>20170394845 - 202302 - FERREYRA MARCELO - PER.txt</v>
      </c>
      <c r="AB35" s="4">
        <f t="shared" si="40"/>
        <v>35</v>
      </c>
    </row>
    <row r="36" spans="1:28" x14ac:dyDescent="0.25">
      <c r="A36" s="4" t="str">
        <f t="shared" si="0"/>
        <v>5</v>
      </c>
      <c r="B36" t="s">
        <v>34</v>
      </c>
      <c r="C36">
        <v>27148268105</v>
      </c>
      <c r="D36" t="str">
        <f>TEXT(C36,"00-00000000-0")</f>
        <v>27-14826810-5</v>
      </c>
      <c r="E36" s="1">
        <v>44958</v>
      </c>
      <c r="G36" t="s">
        <v>142</v>
      </c>
      <c r="H36" s="4" t="str">
        <f t="shared" si="3"/>
        <v>C:\Users\Agustin Bustos\Desktop\Clientes\CANTELI GRACIELA\2023\02\</v>
      </c>
      <c r="I36" s="4"/>
      <c r="J36" s="4" t="str">
        <f t="shared" si="4"/>
        <v>C:\Users\Agustin Bustos\Desktop\Clientes\CANTELI GRACIELA\2023\02\</v>
      </c>
      <c r="K36" s="4" t="str">
        <f t="shared" si="5"/>
        <v>202302</v>
      </c>
      <c r="L36" s="3" t="str">
        <f t="shared" si="39"/>
        <v>Febrero 2023</v>
      </c>
      <c r="M36" s="3" t="s">
        <v>157</v>
      </c>
      <c r="N36" s="3" t="s">
        <v>158</v>
      </c>
      <c r="O36" s="3" t="s">
        <v>159</v>
      </c>
      <c r="P36" s="3" t="s">
        <v>160</v>
      </c>
      <c r="Q36" s="3" t="s">
        <v>161</v>
      </c>
      <c r="R36" s="3" t="s">
        <v>162</v>
      </c>
      <c r="S36" s="3" t="s">
        <v>170</v>
      </c>
      <c r="T36" s="3" t="str">
        <f t="shared" si="31"/>
        <v>retencionesExport_27148268105_202302.txt</v>
      </c>
      <c r="U36" s="3" t="str">
        <f t="shared" si="32"/>
        <v>retencionesExport_27148268105_202302.txt</v>
      </c>
      <c r="V36" s="3" t="str">
        <f t="shared" si="33"/>
        <v>27148268105CR.txt</v>
      </c>
      <c r="W36" s="3" t="str">
        <f t="shared" si="34"/>
        <v>27148268105CP.txt</v>
      </c>
      <c r="X36" s="3" t="str">
        <f t="shared" si="35"/>
        <v>27148268105CT.txt</v>
      </c>
      <c r="Y36" s="3" t="str">
        <f t="shared" si="36"/>
        <v>27148268105CB.txt</v>
      </c>
      <c r="Z36" s="3" t="str">
        <f t="shared" si="37"/>
        <v>27148268105 - 202302 - CANTELI GRACIELA - RET.txt</v>
      </c>
      <c r="AA36" s="3" t="str">
        <f t="shared" si="38"/>
        <v>27148268105 - 202302 - CANTELI GRACIELA - PER.txt</v>
      </c>
      <c r="AB36" s="4">
        <f t="shared" si="40"/>
        <v>36</v>
      </c>
    </row>
    <row r="37" spans="1:28" x14ac:dyDescent="0.25">
      <c r="A37" s="4" t="str">
        <f t="shared" si="0"/>
        <v>5</v>
      </c>
      <c r="B37" t="s">
        <v>35</v>
      </c>
      <c r="C37">
        <v>27171709925</v>
      </c>
      <c r="D37" t="str">
        <f>TEXT(C37,"00-00000000-0")</f>
        <v>27-17170992-5</v>
      </c>
      <c r="E37" s="1">
        <v>44958</v>
      </c>
      <c r="G37" t="s">
        <v>142</v>
      </c>
      <c r="H37" s="4" t="str">
        <f t="shared" si="3"/>
        <v>C:\Users\Agustin Bustos\Desktop\Clientes\CORONAS ALINE\2023\02\</v>
      </c>
      <c r="I37" s="4"/>
      <c r="J37" s="4" t="str">
        <f t="shared" si="4"/>
        <v>C:\Users\Agustin Bustos\Desktop\Clientes\CORONAS ALINE\2023\02\</v>
      </c>
      <c r="K37" s="4" t="str">
        <f t="shared" si="5"/>
        <v>202302</v>
      </c>
      <c r="L37" s="3" t="str">
        <f t="shared" si="39"/>
        <v>Febrero 2023</v>
      </c>
      <c r="M37" s="3" t="s">
        <v>157</v>
      </c>
      <c r="N37" s="3" t="s">
        <v>158</v>
      </c>
      <c r="O37" s="3" t="s">
        <v>159</v>
      </c>
      <c r="P37" s="3" t="s">
        <v>160</v>
      </c>
      <c r="Q37" s="3" t="s">
        <v>161</v>
      </c>
      <c r="R37" s="3" t="s">
        <v>162</v>
      </c>
      <c r="S37" s="3" t="s">
        <v>170</v>
      </c>
      <c r="T37" s="3" t="str">
        <f t="shared" si="31"/>
        <v>retencionesExport_27171709925_202302.txt</v>
      </c>
      <c r="U37" s="3" t="str">
        <f t="shared" si="32"/>
        <v>retencionesExport_27171709925_202302.txt</v>
      </c>
      <c r="V37" s="3" t="str">
        <f t="shared" si="33"/>
        <v>27171709925CR.txt</v>
      </c>
      <c r="W37" s="3" t="str">
        <f t="shared" si="34"/>
        <v>27171709925CP.txt</v>
      </c>
      <c r="X37" s="3" t="str">
        <f t="shared" si="35"/>
        <v>27171709925CT.txt</v>
      </c>
      <c r="Y37" s="3" t="str">
        <f t="shared" si="36"/>
        <v>27171709925CB.txt</v>
      </c>
      <c r="Z37" s="3" t="str">
        <f t="shared" si="37"/>
        <v>27171709925 - 202302 - CORONAS ALINE - RET.txt</v>
      </c>
      <c r="AA37" s="3" t="str">
        <f t="shared" si="38"/>
        <v>27171709925 - 202302 - CORONAS ALINE - PER.txt</v>
      </c>
      <c r="AB37" s="4">
        <f t="shared" si="40"/>
        <v>37</v>
      </c>
    </row>
    <row r="38" spans="1:28" x14ac:dyDescent="0.25">
      <c r="A38" s="4" t="str">
        <f t="shared" si="0"/>
        <v>5</v>
      </c>
      <c r="B38" t="s">
        <v>90</v>
      </c>
      <c r="C38">
        <v>20114794083</v>
      </c>
      <c r="D38" t="s">
        <v>116</v>
      </c>
      <c r="E38" s="1">
        <v>44958</v>
      </c>
      <c r="G38" t="s">
        <v>142</v>
      </c>
      <c r="H38" s="4" t="str">
        <f t="shared" si="3"/>
        <v>C:\Users\Agustin Bustos\Desktop\Clientes\ASOC. SALUD MNES\2023\02\</v>
      </c>
      <c r="I38" s="4"/>
      <c r="J38" s="4" t="str">
        <f t="shared" si="4"/>
        <v>C:\Users\Agustin Bustos\Desktop\Clientes\ASOC. SALUD MNES\2023\02\</v>
      </c>
      <c r="K38" s="4" t="str">
        <f t="shared" si="5"/>
        <v>202302</v>
      </c>
      <c r="L38" s="3" t="str">
        <f t="shared" si="39"/>
        <v>Febrero 2023</v>
      </c>
      <c r="M38" s="3" t="s">
        <v>157</v>
      </c>
      <c r="N38" s="3" t="s">
        <v>158</v>
      </c>
      <c r="O38" s="3" t="s">
        <v>159</v>
      </c>
      <c r="P38" s="3" t="s">
        <v>160</v>
      </c>
      <c r="Q38" s="3" t="s">
        <v>161</v>
      </c>
      <c r="R38" s="3" t="s">
        <v>162</v>
      </c>
      <c r="S38" s="3" t="s">
        <v>170</v>
      </c>
      <c r="T38" s="3" t="str">
        <f t="shared" si="31"/>
        <v>retencionesExport_30708553715_202302.txt</v>
      </c>
      <c r="U38" s="3" t="str">
        <f t="shared" si="32"/>
        <v>retencionesExport_30708553715_202302.txt</v>
      </c>
      <c r="V38" s="3" t="str">
        <f t="shared" si="33"/>
        <v>30708553715CR.txt</v>
      </c>
      <c r="W38" s="3" t="str">
        <f t="shared" si="34"/>
        <v>30708553715CP.txt</v>
      </c>
      <c r="X38" s="3" t="str">
        <f t="shared" si="35"/>
        <v>30708553715CT.txt</v>
      </c>
      <c r="Y38" s="3" t="str">
        <f t="shared" si="36"/>
        <v>30708553715CB.txt</v>
      </c>
      <c r="Z38" s="3" t="str">
        <f t="shared" si="37"/>
        <v>30708553715 - 202302 - ASOC. SALUD MNES - RET.txt</v>
      </c>
      <c r="AA38" s="3" t="str">
        <f t="shared" si="38"/>
        <v>30708553715 - 202302 - ASOC. SALUD MNES - PER.txt</v>
      </c>
      <c r="AB38" s="4">
        <f t="shared" si="40"/>
        <v>38</v>
      </c>
    </row>
    <row r="39" spans="1:28" x14ac:dyDescent="0.25">
      <c r="A39" s="4" t="str">
        <f t="shared" si="0"/>
        <v>6</v>
      </c>
      <c r="B39" t="s">
        <v>39</v>
      </c>
      <c r="C39">
        <v>20149466356</v>
      </c>
      <c r="D39" t="s">
        <v>40</v>
      </c>
      <c r="E39" s="1">
        <v>44958</v>
      </c>
      <c r="G39" t="s">
        <v>142</v>
      </c>
      <c r="H39" s="4" t="str">
        <f t="shared" si="3"/>
        <v>C:\Users\Agustin Bustos\Desktop\Clientes\ENRIQUEZ RUBEN\2023\02\</v>
      </c>
      <c r="I39" s="4"/>
      <c r="J39" s="4" t="str">
        <f t="shared" si="4"/>
        <v>C:\Users\Agustin Bustos\Desktop\Clientes\ENRIQUEZ RUBEN\2023\02\</v>
      </c>
      <c r="K39" s="4" t="str">
        <f t="shared" si="5"/>
        <v>202302</v>
      </c>
      <c r="L39" s="3" t="str">
        <f t="shared" si="39"/>
        <v>Febrero 2023</v>
      </c>
      <c r="M39" s="3" t="s">
        <v>157</v>
      </c>
      <c r="N39" s="3" t="s">
        <v>158</v>
      </c>
      <c r="O39" s="3" t="s">
        <v>159</v>
      </c>
      <c r="P39" s="3" t="s">
        <v>160</v>
      </c>
      <c r="Q39" s="3" t="s">
        <v>161</v>
      </c>
      <c r="R39" s="3" t="s">
        <v>162</v>
      </c>
      <c r="S39" s="3" t="s">
        <v>170</v>
      </c>
      <c r="T39" s="3" t="str">
        <f t="shared" si="31"/>
        <v>retencionesExport_20149466356_202302.txt</v>
      </c>
      <c r="U39" s="3" t="str">
        <f t="shared" si="32"/>
        <v>retencionesExport_20149466356_202302.txt</v>
      </c>
      <c r="V39" s="3" t="str">
        <f t="shared" si="33"/>
        <v>20149466356CR.txt</v>
      </c>
      <c r="W39" s="3" t="str">
        <f t="shared" si="34"/>
        <v>20149466356CP.txt</v>
      </c>
      <c r="X39" s="3" t="str">
        <f t="shared" si="35"/>
        <v>20149466356CT.txt</v>
      </c>
      <c r="Y39" s="3" t="str">
        <f t="shared" si="36"/>
        <v>20149466356CB.txt</v>
      </c>
      <c r="Z39" s="3" t="str">
        <f t="shared" si="37"/>
        <v>20149466356 - 202302 - ENRIQUEZ RUBEN - RET.txt</v>
      </c>
      <c r="AA39" s="3" t="str">
        <f t="shared" si="38"/>
        <v>20149466356 - 202302 - ENRIQUEZ RUBEN - PER.txt</v>
      </c>
      <c r="AB39" s="4">
        <f t="shared" si="40"/>
        <v>39</v>
      </c>
    </row>
    <row r="40" spans="1:28" x14ac:dyDescent="0.25">
      <c r="A40" s="4" t="str">
        <f t="shared" si="0"/>
        <v>6</v>
      </c>
      <c r="B40" t="s">
        <v>73</v>
      </c>
      <c r="C40">
        <v>20416948926</v>
      </c>
      <c r="D40" t="s">
        <v>77</v>
      </c>
      <c r="E40" s="1">
        <v>44958</v>
      </c>
      <c r="G40" t="s">
        <v>142</v>
      </c>
      <c r="H40" s="4" t="str">
        <f t="shared" si="3"/>
        <v>C:\Users\Agustin Bustos\Desktop\Clientes\BEITIA IÑAKI\2023\02\</v>
      </c>
      <c r="I40" s="4"/>
      <c r="J40" s="4" t="str">
        <f t="shared" si="4"/>
        <v>C:\Users\Agustin Bustos\Desktop\Clientes\BEITIA IÑAKI\2023\02\</v>
      </c>
      <c r="K40" s="4" t="str">
        <f t="shared" si="5"/>
        <v>202302</v>
      </c>
      <c r="L40" s="3" t="str">
        <f t="shared" si="39"/>
        <v>Febrero 2023</v>
      </c>
      <c r="M40" s="3" t="s">
        <v>157</v>
      </c>
      <c r="N40" s="3" t="s">
        <v>158</v>
      </c>
      <c r="O40" s="3" t="s">
        <v>159</v>
      </c>
      <c r="P40" s="3" t="s">
        <v>160</v>
      </c>
      <c r="Q40" s="3" t="s">
        <v>161</v>
      </c>
      <c r="R40" s="3" t="s">
        <v>162</v>
      </c>
      <c r="S40" s="3" t="s">
        <v>170</v>
      </c>
      <c r="T40" s="3" t="str">
        <f t="shared" si="31"/>
        <v>retencionesExport_20416948926_202302.txt</v>
      </c>
      <c r="U40" s="3" t="str">
        <f t="shared" si="32"/>
        <v>retencionesExport_20416948926_202302.txt</v>
      </c>
      <c r="V40" s="3" t="str">
        <f t="shared" si="33"/>
        <v>20416948926CR.txt</v>
      </c>
      <c r="W40" s="3" t="str">
        <f t="shared" si="34"/>
        <v>20416948926CP.txt</v>
      </c>
      <c r="X40" s="3" t="str">
        <f t="shared" si="35"/>
        <v>20416948926CT.txt</v>
      </c>
      <c r="Y40" s="3" t="str">
        <f t="shared" si="36"/>
        <v>20416948926CB.txt</v>
      </c>
      <c r="Z40" s="3" t="str">
        <f t="shared" si="37"/>
        <v>20416948926 - 202302 - BEITIA IÑAKI - RET.txt</v>
      </c>
      <c r="AA40" s="3" t="str">
        <f t="shared" si="38"/>
        <v>20416948926 - 202302 - BEITIA IÑAKI - PER.txt</v>
      </c>
      <c r="AB40" s="4">
        <f t="shared" si="40"/>
        <v>40</v>
      </c>
    </row>
    <row r="41" spans="1:28" x14ac:dyDescent="0.25">
      <c r="A41" s="4" t="str">
        <f t="shared" si="0"/>
        <v>6</v>
      </c>
      <c r="B41" t="s">
        <v>93</v>
      </c>
      <c r="C41">
        <v>27058846916</v>
      </c>
      <c r="D41" t="s">
        <v>119</v>
      </c>
      <c r="E41" s="1">
        <v>44958</v>
      </c>
      <c r="G41" t="s">
        <v>142</v>
      </c>
      <c r="H41" s="4" t="str">
        <f t="shared" si="3"/>
        <v>C:\Users\Agustin Bustos\Desktop\Clientes\LAZCOZ VIOLETA\2023\02\</v>
      </c>
      <c r="I41" s="4"/>
      <c r="J41" s="4" t="str">
        <f t="shared" si="4"/>
        <v>C:\Users\Agustin Bustos\Desktop\Clientes\LAZCOZ VIOLETA\2023\02\</v>
      </c>
      <c r="K41" s="4" t="str">
        <f t="shared" si="5"/>
        <v>202302</v>
      </c>
      <c r="L41" s="3" t="str">
        <f t="shared" si="39"/>
        <v>Febrero 2023</v>
      </c>
      <c r="M41" s="3" t="s">
        <v>157</v>
      </c>
      <c r="N41" s="3" t="s">
        <v>158</v>
      </c>
      <c r="O41" s="3" t="s">
        <v>159</v>
      </c>
      <c r="P41" s="3" t="s">
        <v>160</v>
      </c>
      <c r="Q41" s="3" t="s">
        <v>161</v>
      </c>
      <c r="R41" s="3" t="s">
        <v>162</v>
      </c>
      <c r="S41" s="3" t="s">
        <v>170</v>
      </c>
      <c r="T41" s="3" t="str">
        <f t="shared" si="31"/>
        <v>retencionesExport_27058846916_202302.txt</v>
      </c>
      <c r="U41" s="3" t="str">
        <f t="shared" si="32"/>
        <v>retencionesExport_27058846916_202302.txt</v>
      </c>
      <c r="V41" s="3" t="str">
        <f t="shared" si="33"/>
        <v>27058846916CR.txt</v>
      </c>
      <c r="W41" s="3" t="str">
        <f t="shared" si="34"/>
        <v>27058846916CP.txt</v>
      </c>
      <c r="X41" s="3" t="str">
        <f t="shared" si="35"/>
        <v>27058846916CT.txt</v>
      </c>
      <c r="Y41" s="3" t="str">
        <f t="shared" si="36"/>
        <v>27058846916CB.txt</v>
      </c>
      <c r="Z41" s="3" t="str">
        <f t="shared" si="37"/>
        <v>27058846916 - 202302 - LAZCOZ VIOLETA - RET.txt</v>
      </c>
      <c r="AA41" s="3" t="str">
        <f t="shared" si="38"/>
        <v>27058846916 - 202302 - LAZCOZ VIOLETA - PER.txt</v>
      </c>
      <c r="AB41" s="4">
        <f t="shared" si="40"/>
        <v>41</v>
      </c>
    </row>
    <row r="42" spans="1:28" x14ac:dyDescent="0.25">
      <c r="A42" s="4" t="str">
        <f t="shared" si="0"/>
        <v>6</v>
      </c>
      <c r="B42" t="s">
        <v>133</v>
      </c>
      <c r="C42">
        <v>27201178776</v>
      </c>
      <c r="D42" t="s">
        <v>137</v>
      </c>
      <c r="E42" s="1">
        <v>44958</v>
      </c>
      <c r="G42" t="s">
        <v>142</v>
      </c>
      <c r="H42" s="4" t="str">
        <f t="shared" si="3"/>
        <v>C:\Users\Agustin Bustos\Desktop\Clientes\SZYCHOWSKI AMANDA \2023\02\</v>
      </c>
      <c r="I42" s="4"/>
      <c r="J42" s="4" t="str">
        <f t="shared" si="4"/>
        <v>C:\Users\Agustin Bustos\Desktop\Clientes\SZYCHOWSKI AMANDA \2023\02\</v>
      </c>
      <c r="K42" s="4" t="str">
        <f t="shared" si="5"/>
        <v>202302</v>
      </c>
      <c r="L42" s="3" t="str">
        <f t="shared" si="39"/>
        <v>Febrero 2023</v>
      </c>
      <c r="M42" s="3" t="s">
        <v>157</v>
      </c>
      <c r="N42" s="3" t="s">
        <v>158</v>
      </c>
      <c r="O42" s="3" t="s">
        <v>159</v>
      </c>
      <c r="P42" s="3" t="s">
        <v>160</v>
      </c>
      <c r="Q42" s="3" t="s">
        <v>161</v>
      </c>
      <c r="R42" s="3" t="s">
        <v>162</v>
      </c>
      <c r="S42" s="3" t="s">
        <v>170</v>
      </c>
      <c r="T42" s="3" t="str">
        <f t="shared" si="31"/>
        <v>retencionesExport_27201178776_202302.txt</v>
      </c>
      <c r="U42" s="3" t="str">
        <f t="shared" si="32"/>
        <v>retencionesExport_27201178776_202302.txt</v>
      </c>
      <c r="V42" s="3" t="str">
        <f t="shared" si="33"/>
        <v>27201178776CR.txt</v>
      </c>
      <c r="W42" s="3" t="str">
        <f t="shared" si="34"/>
        <v>27201178776CP.txt</v>
      </c>
      <c r="X42" s="3" t="str">
        <f t="shared" si="35"/>
        <v>27201178776CT.txt</v>
      </c>
      <c r="Y42" s="3" t="str">
        <f t="shared" si="36"/>
        <v>27201178776CB.txt</v>
      </c>
      <c r="Z42" s="3" t="str">
        <f t="shared" si="37"/>
        <v>27201178776 - 202302 - SZYCHOWSKI AMANDA  - RET.txt</v>
      </c>
      <c r="AA42" s="3" t="str">
        <f t="shared" si="38"/>
        <v>27201178776 - 202302 - SZYCHOWSKI AMANDA  - PER.txt</v>
      </c>
      <c r="AB42" s="4">
        <f t="shared" si="40"/>
        <v>42</v>
      </c>
    </row>
    <row r="43" spans="1:28" x14ac:dyDescent="0.25">
      <c r="A43" s="4" t="str">
        <f t="shared" si="0"/>
        <v>6</v>
      </c>
      <c r="B43" t="s">
        <v>92</v>
      </c>
      <c r="C43">
        <v>27261827366</v>
      </c>
      <c r="D43" t="s">
        <v>118</v>
      </c>
      <c r="E43" s="1">
        <v>44958</v>
      </c>
      <c r="G43" t="s">
        <v>142</v>
      </c>
      <c r="H43" s="4" t="str">
        <f t="shared" si="3"/>
        <v>C:\Users\Agustin Bustos\Desktop\Clientes\CARBALLO GRACIELA\2023\02\</v>
      </c>
      <c r="I43" s="4"/>
      <c r="J43" s="4" t="str">
        <f t="shared" si="4"/>
        <v>C:\Users\Agustin Bustos\Desktop\Clientes\CARBALLO GRACIELA\2023\02\</v>
      </c>
      <c r="K43" s="4" t="str">
        <f t="shared" si="5"/>
        <v>202302</v>
      </c>
      <c r="L43" s="3" t="str">
        <f t="shared" si="39"/>
        <v>Febrero 2023</v>
      </c>
      <c r="M43" s="3" t="s">
        <v>157</v>
      </c>
      <c r="N43" s="3" t="s">
        <v>158</v>
      </c>
      <c r="O43" s="3" t="s">
        <v>159</v>
      </c>
      <c r="P43" s="3" t="s">
        <v>160</v>
      </c>
      <c r="Q43" s="3" t="s">
        <v>161</v>
      </c>
      <c r="R43" s="3" t="s">
        <v>162</v>
      </c>
      <c r="S43" s="3" t="s">
        <v>170</v>
      </c>
      <c r="T43" s="3" t="str">
        <f t="shared" si="31"/>
        <v>retencionesExport_27261827366_202302.txt</v>
      </c>
      <c r="U43" s="3" t="str">
        <f t="shared" si="32"/>
        <v>retencionesExport_27261827366_202302.txt</v>
      </c>
      <c r="V43" s="3" t="str">
        <f t="shared" si="33"/>
        <v>27261827366CR.txt</v>
      </c>
      <c r="W43" s="3" t="str">
        <f t="shared" si="34"/>
        <v>27261827366CP.txt</v>
      </c>
      <c r="X43" s="3" t="str">
        <f t="shared" si="35"/>
        <v>27261827366CT.txt</v>
      </c>
      <c r="Y43" s="3" t="str">
        <f t="shared" si="36"/>
        <v>27261827366CB.txt</v>
      </c>
      <c r="Z43" s="3" t="str">
        <f t="shared" si="37"/>
        <v>27261827366 - 202302 - CARBALLO GRACIELA - RET.txt</v>
      </c>
      <c r="AA43" s="3" t="str">
        <f t="shared" si="38"/>
        <v>27261827366 - 202302 - CARBALLO GRACIELA - PER.txt</v>
      </c>
      <c r="AB43" s="4">
        <f t="shared" si="40"/>
        <v>43</v>
      </c>
    </row>
    <row r="44" spans="1:28" x14ac:dyDescent="0.25">
      <c r="A44" s="4" t="str">
        <f t="shared" si="0"/>
        <v>6</v>
      </c>
      <c r="B44" t="s">
        <v>74</v>
      </c>
      <c r="C44">
        <v>20109908852</v>
      </c>
      <c r="D44" t="s">
        <v>78</v>
      </c>
      <c r="E44" s="1">
        <v>44958</v>
      </c>
      <c r="G44" t="s">
        <v>142</v>
      </c>
      <c r="H44" s="4" t="str">
        <f t="shared" si="3"/>
        <v>C:\Users\Agustin Bustos\Desktop\Clientes\PREST. SANAT. SA\2023\02\</v>
      </c>
      <c r="I44" s="4"/>
      <c r="J44" s="4" t="str">
        <f t="shared" si="4"/>
        <v>C:\Users\Agustin Bustos\Desktop\Clientes\PREST. SANAT. SA\2023\02\</v>
      </c>
      <c r="K44" s="4" t="str">
        <f t="shared" si="5"/>
        <v>202302</v>
      </c>
      <c r="L44" s="3" t="str">
        <f t="shared" si="39"/>
        <v>Febrero 2023</v>
      </c>
      <c r="M44" s="3" t="s">
        <v>157</v>
      </c>
      <c r="N44" s="3" t="s">
        <v>158</v>
      </c>
      <c r="O44" s="3" t="s">
        <v>159</v>
      </c>
      <c r="P44" s="3" t="s">
        <v>160</v>
      </c>
      <c r="Q44" s="3" t="s">
        <v>161</v>
      </c>
      <c r="R44" s="3" t="s">
        <v>162</v>
      </c>
      <c r="S44" s="3" t="s">
        <v>170</v>
      </c>
      <c r="T44" s="3" t="str">
        <f t="shared" si="31"/>
        <v>retencionesExport_30687910636_202302.txt</v>
      </c>
      <c r="U44" s="3" t="str">
        <f t="shared" si="32"/>
        <v>retencionesExport_30687910636_202302.txt</v>
      </c>
      <c r="V44" s="3" t="str">
        <f t="shared" si="33"/>
        <v>30687910636CR.txt</v>
      </c>
      <c r="W44" s="3" t="str">
        <f t="shared" si="34"/>
        <v>30687910636CP.txt</v>
      </c>
      <c r="X44" s="3" t="str">
        <f t="shared" si="35"/>
        <v>30687910636CT.txt</v>
      </c>
      <c r="Y44" s="3" t="str">
        <f t="shared" si="36"/>
        <v>30687910636CB.txt</v>
      </c>
      <c r="Z44" s="3" t="str">
        <f t="shared" si="37"/>
        <v>30687910636 - 202302 - PREST. SANAT. SA - RET.txt</v>
      </c>
      <c r="AA44" s="3" t="str">
        <f t="shared" si="38"/>
        <v>30687910636 - 202302 - PREST. SANAT. SA - PER.txt</v>
      </c>
      <c r="AB44" s="4">
        <f t="shared" si="40"/>
        <v>44</v>
      </c>
    </row>
    <row r="45" spans="1:28" x14ac:dyDescent="0.25">
      <c r="A45" s="4" t="str">
        <f t="shared" si="0"/>
        <v>6</v>
      </c>
      <c r="B45" t="s">
        <v>37</v>
      </c>
      <c r="C45">
        <v>23173121539</v>
      </c>
      <c r="D45" t="s">
        <v>38</v>
      </c>
      <c r="E45" s="1">
        <v>44958</v>
      </c>
      <c r="G45" t="s">
        <v>142</v>
      </c>
      <c r="H45" s="4" t="str">
        <f t="shared" si="3"/>
        <v>C:\Users\Agustin Bustos\Desktop\Clientes\CONSULTORIO SAN MARTIN\2023\02\</v>
      </c>
      <c r="I45" s="4"/>
      <c r="J45" s="4" t="str">
        <f t="shared" si="4"/>
        <v>C:\Users\Agustin Bustos\Desktop\Clientes\CONSULTORIO SAN MARTIN\2023\02\</v>
      </c>
      <c r="K45" s="4" t="str">
        <f t="shared" si="5"/>
        <v>202302</v>
      </c>
      <c r="L45" s="3" t="str">
        <f t="shared" si="39"/>
        <v>Febrero 2023</v>
      </c>
      <c r="M45" s="3" t="s">
        <v>157</v>
      </c>
      <c r="N45" s="3" t="s">
        <v>158</v>
      </c>
      <c r="O45" s="3" t="s">
        <v>159</v>
      </c>
      <c r="P45" s="3" t="s">
        <v>160</v>
      </c>
      <c r="Q45" s="3" t="s">
        <v>161</v>
      </c>
      <c r="R45" s="3" t="s">
        <v>162</v>
      </c>
      <c r="S45" s="3" t="s">
        <v>170</v>
      </c>
      <c r="T45" s="3" t="str">
        <f t="shared" si="31"/>
        <v>retencionesExport_30715347926_202302.txt</v>
      </c>
      <c r="U45" s="3" t="str">
        <f t="shared" si="32"/>
        <v>retencionesExport_30715347926_202302.txt</v>
      </c>
      <c r="V45" s="3" t="str">
        <f t="shared" si="33"/>
        <v>30715347926CR.txt</v>
      </c>
      <c r="W45" s="3" t="str">
        <f t="shared" si="34"/>
        <v>30715347926CP.txt</v>
      </c>
      <c r="X45" s="3" t="str">
        <f t="shared" si="35"/>
        <v>30715347926CT.txt</v>
      </c>
      <c r="Y45" s="3" t="str">
        <f t="shared" si="36"/>
        <v>30715347926CB.txt</v>
      </c>
      <c r="Z45" s="3" t="str">
        <f t="shared" si="37"/>
        <v>30715347926 - 202302 - CONSULTORIO SAN MARTIN - RET.txt</v>
      </c>
      <c r="AA45" s="3" t="str">
        <f t="shared" si="38"/>
        <v>30715347926 - 202302 - CONSULTORIO SAN MARTIN - PER.txt</v>
      </c>
      <c r="AB45" s="4">
        <f t="shared" si="40"/>
        <v>45</v>
      </c>
    </row>
    <row r="46" spans="1:28" x14ac:dyDescent="0.25">
      <c r="A46" s="4" t="str">
        <f t="shared" si="0"/>
        <v>6</v>
      </c>
      <c r="B46" t="s">
        <v>41</v>
      </c>
      <c r="C46">
        <v>20334250327</v>
      </c>
      <c r="D46" t="s">
        <v>42</v>
      </c>
      <c r="E46" s="1">
        <v>44958</v>
      </c>
      <c r="G46" t="s">
        <v>142</v>
      </c>
      <c r="H46" s="4" t="str">
        <f t="shared" si="3"/>
        <v>C:\Users\Agustin Bustos\Desktop\Clientes\PENSA PROPIEDADES\2023\02\</v>
      </c>
      <c r="I46" s="4"/>
      <c r="J46" s="4" t="str">
        <f t="shared" si="4"/>
        <v>C:\Users\Agustin Bustos\Desktop\Clientes\PENSA PROPIEDADES\2023\02\</v>
      </c>
      <c r="K46" s="4" t="str">
        <f t="shared" si="5"/>
        <v>202302</v>
      </c>
      <c r="L46" s="3" t="str">
        <f t="shared" si="39"/>
        <v>Febrero 2023</v>
      </c>
      <c r="M46" s="3" t="s">
        <v>157</v>
      </c>
      <c r="N46" s="3" t="s">
        <v>158</v>
      </c>
      <c r="O46" s="3" t="s">
        <v>159</v>
      </c>
      <c r="P46" s="3" t="s">
        <v>160</v>
      </c>
      <c r="Q46" s="3" t="s">
        <v>161</v>
      </c>
      <c r="R46" s="3" t="s">
        <v>162</v>
      </c>
      <c r="S46" s="3" t="s">
        <v>170</v>
      </c>
      <c r="T46" s="3" t="str">
        <f t="shared" si="31"/>
        <v>retencionesExport_30716503816_202302.txt</v>
      </c>
      <c r="U46" s="3" t="str">
        <f t="shared" si="32"/>
        <v>retencionesExport_30716503816_202302.txt</v>
      </c>
      <c r="V46" s="3" t="str">
        <f t="shared" si="33"/>
        <v>30716503816CR.txt</v>
      </c>
      <c r="W46" s="3" t="str">
        <f t="shared" si="34"/>
        <v>30716503816CP.txt</v>
      </c>
      <c r="X46" s="3" t="str">
        <f t="shared" si="35"/>
        <v>30716503816CT.txt</v>
      </c>
      <c r="Y46" s="3" t="str">
        <f t="shared" si="36"/>
        <v>30716503816CB.txt</v>
      </c>
      <c r="Z46" s="3" t="str">
        <f t="shared" si="37"/>
        <v>30716503816 - 202302 - PENSA PROPIEDADES - RET.txt</v>
      </c>
      <c r="AA46" s="3" t="str">
        <f t="shared" si="38"/>
        <v>30716503816 - 202302 - PENSA PROPIEDADES - PER.txt</v>
      </c>
      <c r="AB46" s="4">
        <f t="shared" si="40"/>
        <v>46</v>
      </c>
    </row>
    <row r="47" spans="1:28" x14ac:dyDescent="0.25">
      <c r="A47" s="4" t="str">
        <f t="shared" si="0"/>
        <v>7</v>
      </c>
      <c r="B47" t="s">
        <v>51</v>
      </c>
      <c r="C47">
        <v>20077065637</v>
      </c>
      <c r="D47" t="str">
        <f>TEXT(C47,"00-00000000-0")</f>
        <v>20-07706563-7</v>
      </c>
      <c r="E47" s="1">
        <v>44958</v>
      </c>
      <c r="G47" t="s">
        <v>142</v>
      </c>
      <c r="H47" s="4" t="str">
        <f t="shared" si="3"/>
        <v>C:\Users\Agustin Bustos\Desktop\Clientes\PENSA ANIBAL\2023\02\</v>
      </c>
      <c r="I47" s="4"/>
      <c r="J47" s="4" t="str">
        <f t="shared" si="4"/>
        <v>C:\Users\Agustin Bustos\Desktop\Clientes\PENSA ANIBAL\2023\02\</v>
      </c>
      <c r="K47" s="4" t="str">
        <f t="shared" si="5"/>
        <v>202302</v>
      </c>
      <c r="L47" s="3" t="str">
        <f t="shared" si="39"/>
        <v>Febrero 2023</v>
      </c>
      <c r="M47" s="3" t="s">
        <v>157</v>
      </c>
      <c r="N47" s="3" t="s">
        <v>158</v>
      </c>
      <c r="O47" s="3" t="s">
        <v>159</v>
      </c>
      <c r="P47" s="3" t="s">
        <v>160</v>
      </c>
      <c r="Q47" s="3" t="s">
        <v>161</v>
      </c>
      <c r="R47" s="3" t="s">
        <v>162</v>
      </c>
      <c r="S47" s="3" t="s">
        <v>170</v>
      </c>
      <c r="T47" s="3" t="str">
        <f t="shared" si="31"/>
        <v>retencionesExport_20077065637_202302.txt</v>
      </c>
      <c r="U47" s="3" t="str">
        <f t="shared" si="32"/>
        <v>retencionesExport_20077065637_202302.txt</v>
      </c>
      <c r="V47" s="3" t="str">
        <f t="shared" si="33"/>
        <v>20077065637CR.txt</v>
      </c>
      <c r="W47" s="3" t="str">
        <f t="shared" si="34"/>
        <v>20077065637CP.txt</v>
      </c>
      <c r="X47" s="3" t="str">
        <f t="shared" si="35"/>
        <v>20077065637CT.txt</v>
      </c>
      <c r="Y47" s="3" t="str">
        <f t="shared" si="36"/>
        <v>20077065637CB.txt</v>
      </c>
      <c r="Z47" s="3" t="str">
        <f t="shared" si="37"/>
        <v>20077065637 - 202302 - PENSA ANIBAL - RET.txt</v>
      </c>
      <c r="AA47" s="3" t="str">
        <f t="shared" si="38"/>
        <v>20077065637 - 202302 - PENSA ANIBAL - PER.txt</v>
      </c>
      <c r="AB47" s="4">
        <f t="shared" si="40"/>
        <v>47</v>
      </c>
    </row>
    <row r="48" spans="1:28" x14ac:dyDescent="0.25">
      <c r="A48" s="4" t="str">
        <f t="shared" si="0"/>
        <v>7</v>
      </c>
      <c r="B48" t="s">
        <v>52</v>
      </c>
      <c r="C48">
        <v>20130056637</v>
      </c>
      <c r="D48" t="str">
        <f>TEXT(C48,"00-00000000-0")</f>
        <v>20-13005663-7</v>
      </c>
      <c r="E48" s="1">
        <v>44958</v>
      </c>
      <c r="G48" t="s">
        <v>142</v>
      </c>
      <c r="H48" s="4" t="str">
        <f t="shared" si="3"/>
        <v>C:\Users\Agustin Bustos\Desktop\Clientes\TABBIA ENRIQUE\2023\02\</v>
      </c>
      <c r="I48" s="4"/>
      <c r="J48" s="4" t="str">
        <f t="shared" si="4"/>
        <v>C:\Users\Agustin Bustos\Desktop\Clientes\TABBIA ENRIQUE\2023\02\</v>
      </c>
      <c r="K48" s="4" t="str">
        <f t="shared" si="5"/>
        <v>202302</v>
      </c>
      <c r="L48" s="3" t="str">
        <f t="shared" si="39"/>
        <v>Febrero 2023</v>
      </c>
      <c r="M48" s="3" t="s">
        <v>157</v>
      </c>
      <c r="N48" s="3" t="s">
        <v>158</v>
      </c>
      <c r="O48" s="3" t="s">
        <v>159</v>
      </c>
      <c r="P48" s="3" t="s">
        <v>160</v>
      </c>
      <c r="Q48" s="3" t="s">
        <v>161</v>
      </c>
      <c r="R48" s="3" t="s">
        <v>162</v>
      </c>
      <c r="S48" s="3" t="s">
        <v>170</v>
      </c>
      <c r="T48" s="3" t="str">
        <f t="shared" si="31"/>
        <v>retencionesExport_20130056637_202302.txt</v>
      </c>
      <c r="U48" s="3" t="str">
        <f t="shared" si="32"/>
        <v>retencionesExport_20130056637_202302.txt</v>
      </c>
      <c r="V48" s="3" t="str">
        <f t="shared" si="33"/>
        <v>20130056637CR.txt</v>
      </c>
      <c r="W48" s="3" t="str">
        <f t="shared" si="34"/>
        <v>20130056637CP.txt</v>
      </c>
      <c r="X48" s="3" t="str">
        <f t="shared" si="35"/>
        <v>20130056637CT.txt</v>
      </c>
      <c r="Y48" s="3" t="str">
        <f t="shared" si="36"/>
        <v>20130056637CB.txt</v>
      </c>
      <c r="Z48" s="3" t="str">
        <f t="shared" si="37"/>
        <v>20130056637 - 202302 - TABBIA ENRIQUE - RET.txt</v>
      </c>
      <c r="AA48" s="3" t="str">
        <f t="shared" si="38"/>
        <v>20130056637 - 202302 - TABBIA ENRIQUE - PER.txt</v>
      </c>
      <c r="AB48" s="4">
        <f t="shared" si="40"/>
        <v>48</v>
      </c>
    </row>
    <row r="49" spans="1:28" x14ac:dyDescent="0.25">
      <c r="A49" s="4" t="str">
        <f t="shared" si="0"/>
        <v>7</v>
      </c>
      <c r="B49" t="s">
        <v>95</v>
      </c>
      <c r="C49">
        <v>20170395167</v>
      </c>
      <c r="D49" t="s">
        <v>121</v>
      </c>
      <c r="E49" s="1">
        <v>44958</v>
      </c>
      <c r="G49" t="s">
        <v>142</v>
      </c>
      <c r="H49" s="4" t="str">
        <f t="shared" si="3"/>
        <v>C:\Users\Agustin Bustos\Desktop\Clientes\HOPE HUGO\2023\02\</v>
      </c>
      <c r="I49" s="4"/>
      <c r="J49" s="4" t="str">
        <f t="shared" si="4"/>
        <v>C:\Users\Agustin Bustos\Desktop\Clientes\HOPE HUGO\2023\02\</v>
      </c>
      <c r="K49" s="4" t="str">
        <f t="shared" si="5"/>
        <v>202302</v>
      </c>
      <c r="L49" s="3" t="str">
        <f t="shared" si="39"/>
        <v>Febrero 2023</v>
      </c>
      <c r="M49" s="3" t="s">
        <v>157</v>
      </c>
      <c r="N49" s="3" t="s">
        <v>158</v>
      </c>
      <c r="O49" s="3" t="s">
        <v>159</v>
      </c>
      <c r="P49" s="3" t="s">
        <v>160</v>
      </c>
      <c r="Q49" s="3" t="s">
        <v>161</v>
      </c>
      <c r="R49" s="3" t="s">
        <v>162</v>
      </c>
      <c r="S49" s="3" t="s">
        <v>170</v>
      </c>
      <c r="T49" s="3" t="str">
        <f t="shared" si="31"/>
        <v>retencionesExport_20170395167_202302.txt</v>
      </c>
      <c r="U49" s="3" t="str">
        <f t="shared" si="32"/>
        <v>retencionesExport_20170395167_202302.txt</v>
      </c>
      <c r="V49" s="3" t="str">
        <f t="shared" si="33"/>
        <v>20170395167CR.txt</v>
      </c>
      <c r="W49" s="3" t="str">
        <f t="shared" si="34"/>
        <v>20170395167CP.txt</v>
      </c>
      <c r="X49" s="3" t="str">
        <f t="shared" si="35"/>
        <v>20170395167CT.txt</v>
      </c>
      <c r="Y49" s="3" t="str">
        <f t="shared" si="36"/>
        <v>20170395167CB.txt</v>
      </c>
      <c r="Z49" s="3" t="str">
        <f t="shared" si="37"/>
        <v>20170395167 - 202302 - HOPE HUGO - RET.txt</v>
      </c>
      <c r="AA49" s="3" t="str">
        <f t="shared" si="38"/>
        <v>20170395167 - 202302 - HOPE HUGO - PER.txt</v>
      </c>
      <c r="AB49" s="4">
        <f t="shared" si="40"/>
        <v>49</v>
      </c>
    </row>
    <row r="50" spans="1:28" x14ac:dyDescent="0.25">
      <c r="A50" s="4" t="str">
        <f t="shared" si="0"/>
        <v>7</v>
      </c>
      <c r="B50" t="s">
        <v>53</v>
      </c>
      <c r="C50">
        <v>20301650087</v>
      </c>
      <c r="D50" t="str">
        <f>TEXT(C50,"00-00000000-0")</f>
        <v>20-30165008-7</v>
      </c>
      <c r="E50" s="1">
        <v>44958</v>
      </c>
      <c r="G50" t="s">
        <v>142</v>
      </c>
      <c r="H50" s="4" t="str">
        <f t="shared" si="3"/>
        <v>C:\Users\Agustin Bustos\Desktop\Clientes\VARENIZA NESTOR LEONEL\2023\02\</v>
      </c>
      <c r="I50" s="4"/>
      <c r="J50" s="4" t="str">
        <f t="shared" si="4"/>
        <v>C:\Users\Agustin Bustos\Desktop\Clientes\VARENIZA NESTOR LEONEL\2023\02\</v>
      </c>
      <c r="K50" s="4" t="str">
        <f t="shared" si="5"/>
        <v>202302</v>
      </c>
      <c r="L50" s="3" t="str">
        <f t="shared" si="39"/>
        <v>Febrero 2023</v>
      </c>
      <c r="M50" s="3" t="s">
        <v>157</v>
      </c>
      <c r="N50" s="3" t="s">
        <v>158</v>
      </c>
      <c r="O50" s="3" t="s">
        <v>159</v>
      </c>
      <c r="P50" s="3" t="s">
        <v>160</v>
      </c>
      <c r="Q50" s="3" t="s">
        <v>161</v>
      </c>
      <c r="R50" s="3" t="s">
        <v>162</v>
      </c>
      <c r="S50" s="3" t="s">
        <v>170</v>
      </c>
      <c r="T50" s="3" t="str">
        <f t="shared" si="31"/>
        <v>retencionesExport_20301650087_202302.txt</v>
      </c>
      <c r="U50" s="3" t="str">
        <f t="shared" si="32"/>
        <v>retencionesExport_20301650087_202302.txt</v>
      </c>
      <c r="V50" s="3" t="str">
        <f t="shared" si="33"/>
        <v>20301650087CR.txt</v>
      </c>
      <c r="W50" s="3" t="str">
        <f t="shared" si="34"/>
        <v>20301650087CP.txt</v>
      </c>
      <c r="X50" s="3" t="str">
        <f t="shared" si="35"/>
        <v>20301650087CT.txt</v>
      </c>
      <c r="Y50" s="3" t="str">
        <f t="shared" si="36"/>
        <v>20301650087CB.txt</v>
      </c>
      <c r="Z50" s="3" t="str">
        <f t="shared" si="37"/>
        <v>20301650087 - 202302 - VARENIZA NESTOR LEONEL - RET.txt</v>
      </c>
      <c r="AA50" s="3" t="str">
        <f t="shared" si="38"/>
        <v>20301650087 - 202302 - VARENIZA NESTOR LEONEL - PER.txt</v>
      </c>
      <c r="AB50" s="4">
        <f t="shared" si="40"/>
        <v>50</v>
      </c>
    </row>
    <row r="51" spans="1:28" x14ac:dyDescent="0.25">
      <c r="A51" s="4" t="str">
        <f t="shared" si="0"/>
        <v>7</v>
      </c>
      <c r="B51" t="s">
        <v>94</v>
      </c>
      <c r="C51">
        <v>20327623967</v>
      </c>
      <c r="D51" t="s">
        <v>120</v>
      </c>
      <c r="E51" s="1">
        <v>44958</v>
      </c>
      <c r="G51" t="s">
        <v>142</v>
      </c>
      <c r="H51" s="4" t="str">
        <f t="shared" si="3"/>
        <v>C:\Users\Agustin Bustos\Desktop\Clientes\FERREYRA ANDRES\2023\02\</v>
      </c>
      <c r="I51" s="4"/>
      <c r="J51" s="4" t="str">
        <f t="shared" si="4"/>
        <v>C:\Users\Agustin Bustos\Desktop\Clientes\FERREYRA ANDRES\2023\02\</v>
      </c>
      <c r="K51" s="4" t="str">
        <f t="shared" si="5"/>
        <v>202302</v>
      </c>
      <c r="L51" s="3" t="str">
        <f t="shared" si="39"/>
        <v>Febrero 2023</v>
      </c>
      <c r="M51" s="3" t="s">
        <v>157</v>
      </c>
      <c r="N51" s="3" t="s">
        <v>158</v>
      </c>
      <c r="O51" s="3" t="s">
        <v>159</v>
      </c>
      <c r="P51" s="3" t="s">
        <v>160</v>
      </c>
      <c r="Q51" s="3" t="s">
        <v>161</v>
      </c>
      <c r="R51" s="3" t="s">
        <v>162</v>
      </c>
      <c r="S51" s="3" t="s">
        <v>170</v>
      </c>
      <c r="T51" s="3" t="str">
        <f t="shared" si="31"/>
        <v>retencionesExport_20327623967_202302.txt</v>
      </c>
      <c r="U51" s="3" t="str">
        <f t="shared" si="32"/>
        <v>retencionesExport_20327623967_202302.txt</v>
      </c>
      <c r="V51" s="3" t="str">
        <f t="shared" si="33"/>
        <v>20327623967CR.txt</v>
      </c>
      <c r="W51" s="3" t="str">
        <f t="shared" si="34"/>
        <v>20327623967CP.txt</v>
      </c>
      <c r="X51" s="3" t="str">
        <f t="shared" si="35"/>
        <v>20327623967CT.txt</v>
      </c>
      <c r="Y51" s="3" t="str">
        <f t="shared" si="36"/>
        <v>20327623967CB.txt</v>
      </c>
      <c r="Z51" s="3" t="str">
        <f t="shared" si="37"/>
        <v>20327623967 - 202302 - FERREYRA ANDRES - RET.txt</v>
      </c>
      <c r="AA51" s="3" t="str">
        <f t="shared" si="38"/>
        <v>20327623967 - 202302 - FERREYRA ANDRES - PER.txt</v>
      </c>
      <c r="AB51" s="4">
        <f t="shared" si="40"/>
        <v>51</v>
      </c>
    </row>
    <row r="52" spans="1:28" hidden="1" x14ac:dyDescent="0.25">
      <c r="A52" s="4" t="str">
        <f t="shared" si="0"/>
        <v>7</v>
      </c>
      <c r="B52" t="s">
        <v>96</v>
      </c>
      <c r="C52">
        <v>20334250327</v>
      </c>
      <c r="D52" t="s">
        <v>122</v>
      </c>
      <c r="E52" s="1">
        <v>44743</v>
      </c>
      <c r="F52" t="s">
        <v>141</v>
      </c>
      <c r="G52" t="s">
        <v>142</v>
      </c>
      <c r="H52" s="4" t="str">
        <f t="shared" si="3"/>
        <v>C:\Users\Agustin Bustos\Desktop\Clientes\PENSA LUCIANO\2022\07\</v>
      </c>
      <c r="I52" s="4"/>
      <c r="J52" s="4" t="str">
        <f t="shared" si="4"/>
        <v>C:\Users\Agustin Bustos\Desktop\Clientes\PENSA LUCIANO\2022\07\</v>
      </c>
      <c r="K52" s="4" t="str">
        <f t="shared" si="5"/>
        <v>202207</v>
      </c>
      <c r="L52" s="3" t="str">
        <f t="shared" si="39"/>
        <v>Julio 2022</v>
      </c>
      <c r="M52" s="3"/>
      <c r="N52" s="3" t="str">
        <f t="shared" si="13"/>
        <v>7 - 20334250327 - 202207 - PENSA LUCIANO</v>
      </c>
      <c r="O52" s="3" t="str">
        <f t="shared" si="14"/>
        <v>7 - 20334250327 - 202207 - PENSA LUCIANO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4">
        <f t="shared" si="40"/>
        <v>52</v>
      </c>
    </row>
    <row r="53" spans="1:28" x14ac:dyDescent="0.25">
      <c r="A53" s="4" t="str">
        <f t="shared" si="0"/>
        <v>7</v>
      </c>
      <c r="B53" t="s">
        <v>134</v>
      </c>
      <c r="C53">
        <v>27109797257</v>
      </c>
      <c r="D53" t="s">
        <v>138</v>
      </c>
      <c r="E53" s="1">
        <v>44958</v>
      </c>
      <c r="G53" t="s">
        <v>142</v>
      </c>
      <c r="H53" s="4" t="str">
        <f t="shared" si="3"/>
        <v>C:\Users\Agustin Bustos\Desktop\Clientes\SCOTTO OLGA MARIA\2023\02\</v>
      </c>
      <c r="I53" s="4"/>
      <c r="J53" s="4" t="str">
        <f t="shared" si="4"/>
        <v>C:\Users\Agustin Bustos\Desktop\Clientes\SCOTTO OLGA MARIA\2023\02\</v>
      </c>
      <c r="K53" s="4" t="str">
        <f t="shared" si="5"/>
        <v>202302</v>
      </c>
      <c r="L53" s="3" t="str">
        <f t="shared" si="39"/>
        <v>Febrero 2023</v>
      </c>
      <c r="M53" s="3" t="s">
        <v>157</v>
      </c>
      <c r="N53" s="3" t="s">
        <v>158</v>
      </c>
      <c r="O53" s="3" t="s">
        <v>159</v>
      </c>
      <c r="P53" s="3" t="s">
        <v>160</v>
      </c>
      <c r="Q53" s="3" t="s">
        <v>161</v>
      </c>
      <c r="R53" s="3" t="s">
        <v>162</v>
      </c>
      <c r="S53" s="3" t="s">
        <v>170</v>
      </c>
      <c r="T53" s="3" t="str">
        <f t="shared" ref="T53:T75" si="41">"retencionesExport_"&amp;SUBSTITUTE(D53,"-","")&amp;"_"&amp;TEXT(E53,"AAAAMM")&amp;".txt"</f>
        <v>retencionesExport_27109797257_202302.txt</v>
      </c>
      <c r="U53" s="3" t="str">
        <f t="shared" ref="U53:U75" si="42">"retencionesExport_"&amp;SUBSTITUTE(D53,"-","")&amp;"_"&amp;TEXT(E53,"AAAAMM")&amp;".txt"</f>
        <v>retencionesExport_27109797257_202302.txt</v>
      </c>
      <c r="V53" s="3" t="str">
        <f t="shared" ref="V53:V75" si="43">SUBSTITUTE(D53,"-","")&amp;"CR.txt"</f>
        <v>27109797257CR.txt</v>
      </c>
      <c r="W53" s="3" t="str">
        <f t="shared" ref="W53:W75" si="44">SUBSTITUTE(D53,"-","")&amp;"CP.txt"</f>
        <v>27109797257CP.txt</v>
      </c>
      <c r="X53" s="3" t="str">
        <f t="shared" ref="X53:X75" si="45">SUBSTITUTE(D53,"-","")&amp;"CT.txt"</f>
        <v>27109797257CT.txt</v>
      </c>
      <c r="Y53" s="3" t="str">
        <f t="shared" ref="Y53:Y75" si="46">SUBSTITUTE(D53,"-","")&amp;"CB.txt"</f>
        <v>27109797257CB.txt</v>
      </c>
      <c r="Z53" s="3" t="str">
        <f t="shared" ref="Z53:Z75" si="47">CONCATENATE(SUBSTITUTE(D53,"-","")," - ",K53," - ",B53," - RET.txt")</f>
        <v>27109797257 - 202302 - SCOTTO OLGA MARIA - RET.txt</v>
      </c>
      <c r="AA53" s="3" t="str">
        <f t="shared" ref="AA53:AA75" si="48">CONCATENATE(SUBSTITUTE(D53,"-","")," - ",K53," - ",B53," - PER.txt")</f>
        <v>27109797257 - 202302 - SCOTTO OLGA MARIA - PER.txt</v>
      </c>
      <c r="AB53" s="4">
        <f t="shared" si="40"/>
        <v>53</v>
      </c>
    </row>
    <row r="54" spans="1:28" x14ac:dyDescent="0.25">
      <c r="A54" s="4" t="str">
        <f t="shared" si="0"/>
        <v>7</v>
      </c>
      <c r="B54" t="s">
        <v>97</v>
      </c>
      <c r="C54">
        <v>27217236547</v>
      </c>
      <c r="D54" t="s">
        <v>123</v>
      </c>
      <c r="E54" s="1">
        <v>44958</v>
      </c>
      <c r="G54" t="s">
        <v>142</v>
      </c>
      <c r="H54" s="4" t="str">
        <f t="shared" si="3"/>
        <v>C:\Users\Agustin Bustos\Desktop\Clientes\ROKO EUGENIA\2023\02\</v>
      </c>
      <c r="I54" s="4"/>
      <c r="J54" s="4" t="str">
        <f t="shared" si="4"/>
        <v>C:\Users\Agustin Bustos\Desktop\Clientes\ROKO EUGENIA\2023\02\</v>
      </c>
      <c r="K54" s="4" t="str">
        <f t="shared" si="5"/>
        <v>202302</v>
      </c>
      <c r="L54" s="3" t="str">
        <f t="shared" si="39"/>
        <v>Febrero 2023</v>
      </c>
      <c r="M54" s="3" t="s">
        <v>157</v>
      </c>
      <c r="N54" s="3" t="s">
        <v>158</v>
      </c>
      <c r="O54" s="3" t="s">
        <v>159</v>
      </c>
      <c r="P54" s="3" t="s">
        <v>160</v>
      </c>
      <c r="Q54" s="3" t="s">
        <v>161</v>
      </c>
      <c r="R54" s="3" t="s">
        <v>162</v>
      </c>
      <c r="S54" s="3" t="s">
        <v>170</v>
      </c>
      <c r="T54" s="3" t="str">
        <f t="shared" si="41"/>
        <v>retencionesExport_27217236547_202302.txt</v>
      </c>
      <c r="U54" s="3" t="str">
        <f t="shared" si="42"/>
        <v>retencionesExport_27217236547_202302.txt</v>
      </c>
      <c r="V54" s="3" t="str">
        <f t="shared" si="43"/>
        <v>27217236547CR.txt</v>
      </c>
      <c r="W54" s="3" t="str">
        <f t="shared" si="44"/>
        <v>27217236547CP.txt</v>
      </c>
      <c r="X54" s="3" t="str">
        <f t="shared" si="45"/>
        <v>27217236547CT.txt</v>
      </c>
      <c r="Y54" s="3" t="str">
        <f t="shared" si="46"/>
        <v>27217236547CB.txt</v>
      </c>
      <c r="Z54" s="3" t="str">
        <f t="shared" si="47"/>
        <v>27217236547 - 202302 - ROKO EUGENIA - RET.txt</v>
      </c>
      <c r="AA54" s="3" t="str">
        <f t="shared" si="48"/>
        <v>27217236547 - 202302 - ROKO EUGENIA - PER.txt</v>
      </c>
      <c r="AB54" s="4">
        <f t="shared" si="40"/>
        <v>54</v>
      </c>
    </row>
    <row r="55" spans="1:28" x14ac:dyDescent="0.25">
      <c r="A55" s="4" t="str">
        <f t="shared" si="0"/>
        <v>7</v>
      </c>
      <c r="B55" t="s">
        <v>45</v>
      </c>
      <c r="C55">
        <v>20147130202</v>
      </c>
      <c r="D55" t="s">
        <v>46</v>
      </c>
      <c r="E55" s="1">
        <v>44958</v>
      </c>
      <c r="G55" t="s">
        <v>142</v>
      </c>
      <c r="H55" s="4" t="str">
        <f t="shared" si="3"/>
        <v>C:\Users\Agustin Bustos\Desktop\Clientes\BUSTOS-HOPE S.H\2023\02\</v>
      </c>
      <c r="I55" s="4"/>
      <c r="J55" s="4" t="str">
        <f t="shared" si="4"/>
        <v>C:\Users\Agustin Bustos\Desktop\Clientes\BUSTOS-HOPE S.H\2023\02\</v>
      </c>
      <c r="K55" s="4" t="str">
        <f t="shared" si="5"/>
        <v>202302</v>
      </c>
      <c r="L55" s="3" t="str">
        <f t="shared" si="39"/>
        <v>Febrero 2023</v>
      </c>
      <c r="M55" s="3" t="s">
        <v>157</v>
      </c>
      <c r="N55" s="3" t="s">
        <v>158</v>
      </c>
      <c r="O55" s="3" t="s">
        <v>159</v>
      </c>
      <c r="P55" s="3" t="s">
        <v>160</v>
      </c>
      <c r="Q55" s="3" t="s">
        <v>161</v>
      </c>
      <c r="R55" s="3" t="s">
        <v>162</v>
      </c>
      <c r="S55" s="3" t="s">
        <v>170</v>
      </c>
      <c r="T55" s="3" t="str">
        <f t="shared" si="41"/>
        <v>retencionesExport_30650940667_202302.txt</v>
      </c>
      <c r="U55" s="3" t="str">
        <f t="shared" si="42"/>
        <v>retencionesExport_30650940667_202302.txt</v>
      </c>
      <c r="V55" s="3" t="str">
        <f t="shared" si="43"/>
        <v>30650940667CR.txt</v>
      </c>
      <c r="W55" s="3" t="str">
        <f t="shared" si="44"/>
        <v>30650940667CP.txt</v>
      </c>
      <c r="X55" s="3" t="str">
        <f t="shared" si="45"/>
        <v>30650940667CT.txt</v>
      </c>
      <c r="Y55" s="3" t="str">
        <f t="shared" si="46"/>
        <v>30650940667CB.txt</v>
      </c>
      <c r="Z55" s="3" t="str">
        <f t="shared" si="47"/>
        <v>30650940667 - 202302 - BUSTOS-HOPE S.H - RET.txt</v>
      </c>
      <c r="AA55" s="3" t="str">
        <f t="shared" si="48"/>
        <v>30650940667 - 202302 - BUSTOS-HOPE S.H - PER.txt</v>
      </c>
      <c r="AB55" s="4">
        <f t="shared" si="40"/>
        <v>55</v>
      </c>
    </row>
    <row r="56" spans="1:28" x14ac:dyDescent="0.25">
      <c r="A56" s="4" t="str">
        <f t="shared" si="0"/>
        <v>7</v>
      </c>
      <c r="B56" t="s">
        <v>47</v>
      </c>
      <c r="C56">
        <v>20174123072</v>
      </c>
      <c r="D56" t="s">
        <v>48</v>
      </c>
      <c r="E56" s="1">
        <v>44958</v>
      </c>
      <c r="G56" t="s">
        <v>142</v>
      </c>
      <c r="H56" s="4" t="str">
        <f t="shared" si="3"/>
        <v>C:\Users\Agustin Bustos\Desktop\Clientes\CEBAC\2023\02\</v>
      </c>
      <c r="I56" s="4"/>
      <c r="J56" s="4" t="str">
        <f t="shared" si="4"/>
        <v>C:\Users\Agustin Bustos\Desktop\Clientes\CEBAC\2023\02\</v>
      </c>
      <c r="K56" s="4" t="str">
        <f t="shared" si="5"/>
        <v>202302</v>
      </c>
      <c r="L56" s="3" t="str">
        <f t="shared" si="39"/>
        <v>Febrero 2023</v>
      </c>
      <c r="M56" s="3" t="s">
        <v>157</v>
      </c>
      <c r="N56" s="3" t="s">
        <v>158</v>
      </c>
      <c r="O56" s="3" t="s">
        <v>159</v>
      </c>
      <c r="P56" s="3" t="s">
        <v>160</v>
      </c>
      <c r="Q56" s="3" t="s">
        <v>161</v>
      </c>
      <c r="R56" s="3" t="s">
        <v>162</v>
      </c>
      <c r="S56" s="3" t="s">
        <v>170</v>
      </c>
      <c r="T56" s="3" t="str">
        <f t="shared" si="41"/>
        <v>retencionesExport_30672372697_202302.txt</v>
      </c>
      <c r="U56" s="3" t="str">
        <f t="shared" si="42"/>
        <v>retencionesExport_30672372697_202302.txt</v>
      </c>
      <c r="V56" s="3" t="str">
        <f t="shared" si="43"/>
        <v>30672372697CR.txt</v>
      </c>
      <c r="W56" s="3" t="str">
        <f t="shared" si="44"/>
        <v>30672372697CP.txt</v>
      </c>
      <c r="X56" s="3" t="str">
        <f t="shared" si="45"/>
        <v>30672372697CT.txt</v>
      </c>
      <c r="Y56" s="3" t="str">
        <f t="shared" si="46"/>
        <v>30672372697CB.txt</v>
      </c>
      <c r="Z56" s="3" t="str">
        <f t="shared" si="47"/>
        <v>30672372697 - 202302 - CEBAC - RET.txt</v>
      </c>
      <c r="AA56" s="3" t="str">
        <f t="shared" si="48"/>
        <v>30672372697 - 202302 - CEBAC - PER.txt</v>
      </c>
      <c r="AB56" s="4">
        <f t="shared" si="40"/>
        <v>56</v>
      </c>
    </row>
    <row r="57" spans="1:28" x14ac:dyDescent="0.25">
      <c r="A57" s="4" t="str">
        <f t="shared" si="0"/>
        <v>7</v>
      </c>
      <c r="B57" t="s">
        <v>43</v>
      </c>
      <c r="C57">
        <v>23183086499</v>
      </c>
      <c r="D57" t="s">
        <v>44</v>
      </c>
      <c r="E57" s="1">
        <v>44958</v>
      </c>
      <c r="G57" t="s">
        <v>142</v>
      </c>
      <c r="H57" s="4" t="str">
        <f t="shared" si="3"/>
        <v>C:\Users\Agustin Bustos\Desktop\Clientes\AITA S.A.\2023\02\</v>
      </c>
      <c r="I57" s="4"/>
      <c r="J57" s="4" t="str">
        <f t="shared" si="4"/>
        <v>C:\Users\Agustin Bustos\Desktop\Clientes\AITA S.A.\2023\02\</v>
      </c>
      <c r="K57" s="4" t="str">
        <f t="shared" si="5"/>
        <v>202302</v>
      </c>
      <c r="L57" s="3" t="str">
        <f t="shared" si="39"/>
        <v>Febrero 2023</v>
      </c>
      <c r="M57" s="3" t="s">
        <v>157</v>
      </c>
      <c r="N57" s="3" t="s">
        <v>158</v>
      </c>
      <c r="O57" s="3" t="s">
        <v>159</v>
      </c>
      <c r="P57" s="3" t="s">
        <v>160</v>
      </c>
      <c r="Q57" s="3" t="s">
        <v>161</v>
      </c>
      <c r="R57" s="3" t="s">
        <v>162</v>
      </c>
      <c r="S57" s="3" t="s">
        <v>170</v>
      </c>
      <c r="T57" s="3" t="str">
        <f t="shared" si="41"/>
        <v>retencionesExport_30709419567_202302.txt</v>
      </c>
      <c r="U57" s="3" t="str">
        <f t="shared" si="42"/>
        <v>retencionesExport_30709419567_202302.txt</v>
      </c>
      <c r="V57" s="3" t="str">
        <f t="shared" si="43"/>
        <v>30709419567CR.txt</v>
      </c>
      <c r="W57" s="3" t="str">
        <f t="shared" si="44"/>
        <v>30709419567CP.txt</v>
      </c>
      <c r="X57" s="3" t="str">
        <f t="shared" si="45"/>
        <v>30709419567CT.txt</v>
      </c>
      <c r="Y57" s="3" t="str">
        <f t="shared" si="46"/>
        <v>30709419567CB.txt</v>
      </c>
      <c r="Z57" s="3" t="str">
        <f t="shared" si="47"/>
        <v>30709419567 - 202302 - AITA S.A. - RET.txt</v>
      </c>
      <c r="AA57" s="3" t="str">
        <f t="shared" si="48"/>
        <v>30709419567 - 202302 - AITA S.A. - PER.txt</v>
      </c>
      <c r="AB57" s="4">
        <f t="shared" si="40"/>
        <v>57</v>
      </c>
    </row>
    <row r="58" spans="1:28" x14ac:dyDescent="0.25">
      <c r="A58" s="4" t="str">
        <f t="shared" si="0"/>
        <v>7</v>
      </c>
      <c r="B58" t="s">
        <v>49</v>
      </c>
      <c r="C58">
        <v>27222731416</v>
      </c>
      <c r="D58" t="s">
        <v>50</v>
      </c>
      <c r="E58" s="1">
        <v>44958</v>
      </c>
      <c r="G58" t="s">
        <v>142</v>
      </c>
      <c r="H58" s="4" t="str">
        <f t="shared" si="3"/>
        <v>C:\Users\Agustin Bustos\Desktop\Clientes\COND. LARZABAL\2023\02\</v>
      </c>
      <c r="I58" s="4"/>
      <c r="J58" s="4" t="str">
        <f t="shared" si="4"/>
        <v>C:\Users\Agustin Bustos\Desktop\Clientes\COND. LARZABAL\2023\02\</v>
      </c>
      <c r="K58" s="4" t="str">
        <f t="shared" si="5"/>
        <v>202302</v>
      </c>
      <c r="L58" s="3" t="str">
        <f t="shared" si="39"/>
        <v>Febrero 2023</v>
      </c>
      <c r="M58" s="3" t="s">
        <v>157</v>
      </c>
      <c r="N58" s="3" t="s">
        <v>158</v>
      </c>
      <c r="O58" s="3" t="s">
        <v>159</v>
      </c>
      <c r="P58" s="3" t="s">
        <v>160</v>
      </c>
      <c r="Q58" s="3" t="s">
        <v>161</v>
      </c>
      <c r="R58" s="3" t="s">
        <v>162</v>
      </c>
      <c r="S58" s="3" t="s">
        <v>170</v>
      </c>
      <c r="T58" s="3" t="str">
        <f t="shared" si="41"/>
        <v>retencionesExport_30712026797_202302.txt</v>
      </c>
      <c r="U58" s="3" t="str">
        <f t="shared" si="42"/>
        <v>retencionesExport_30712026797_202302.txt</v>
      </c>
      <c r="V58" s="3" t="str">
        <f t="shared" si="43"/>
        <v>30712026797CR.txt</v>
      </c>
      <c r="W58" s="3" t="str">
        <f t="shared" si="44"/>
        <v>30712026797CP.txt</v>
      </c>
      <c r="X58" s="3" t="str">
        <f t="shared" si="45"/>
        <v>30712026797CT.txt</v>
      </c>
      <c r="Y58" s="3" t="str">
        <f t="shared" si="46"/>
        <v>30712026797CB.txt</v>
      </c>
      <c r="Z58" s="3" t="str">
        <f t="shared" si="47"/>
        <v>30712026797 - 202302 - COND. LARZABAL - RET.txt</v>
      </c>
      <c r="AA58" s="3" t="str">
        <f t="shared" si="48"/>
        <v>30712026797 - 202302 - COND. LARZABAL - PER.txt</v>
      </c>
      <c r="AB58" s="4">
        <f t="shared" si="40"/>
        <v>58</v>
      </c>
    </row>
    <row r="59" spans="1:28" x14ac:dyDescent="0.25">
      <c r="A59" s="4" t="str">
        <f t="shared" si="0"/>
        <v>8</v>
      </c>
      <c r="B59" t="s">
        <v>54</v>
      </c>
      <c r="C59">
        <v>20082750488</v>
      </c>
      <c r="D59" t="str">
        <f>TEXT(C59,"00-00000000-0")</f>
        <v>20-08275048-8</v>
      </c>
      <c r="E59" s="1">
        <v>44958</v>
      </c>
      <c r="G59" t="s">
        <v>142</v>
      </c>
      <c r="H59" s="4" t="str">
        <f t="shared" si="3"/>
        <v>C:\Users\Agustin Bustos\Desktop\Clientes\CASTRO OLIVERA CARLOS\2023\02\</v>
      </c>
      <c r="I59" s="4"/>
      <c r="J59" s="4" t="str">
        <f t="shared" si="4"/>
        <v>C:\Users\Agustin Bustos\Desktop\Clientes\CASTRO OLIVERA CARLOS\2023\02\</v>
      </c>
      <c r="K59" s="4" t="str">
        <f t="shared" si="5"/>
        <v>202302</v>
      </c>
      <c r="L59" s="3" t="str">
        <f t="shared" si="39"/>
        <v>Febrero 2023</v>
      </c>
      <c r="M59" s="3" t="s">
        <v>157</v>
      </c>
      <c r="N59" s="3" t="s">
        <v>158</v>
      </c>
      <c r="O59" s="3" t="s">
        <v>159</v>
      </c>
      <c r="P59" s="3" t="s">
        <v>160</v>
      </c>
      <c r="Q59" s="3" t="s">
        <v>161</v>
      </c>
      <c r="R59" s="3" t="s">
        <v>162</v>
      </c>
      <c r="S59" s="3" t="s">
        <v>170</v>
      </c>
      <c r="T59" s="3" t="str">
        <f t="shared" si="41"/>
        <v>retencionesExport_20082750488_202302.txt</v>
      </c>
      <c r="U59" s="3" t="str">
        <f t="shared" si="42"/>
        <v>retencionesExport_20082750488_202302.txt</v>
      </c>
      <c r="V59" s="3" t="str">
        <f t="shared" si="43"/>
        <v>20082750488CR.txt</v>
      </c>
      <c r="W59" s="3" t="str">
        <f t="shared" si="44"/>
        <v>20082750488CP.txt</v>
      </c>
      <c r="X59" s="3" t="str">
        <f t="shared" si="45"/>
        <v>20082750488CT.txt</v>
      </c>
      <c r="Y59" s="3" t="str">
        <f t="shared" si="46"/>
        <v>20082750488CB.txt</v>
      </c>
      <c r="Z59" s="3" t="str">
        <f t="shared" si="47"/>
        <v>20082750488 - 202302 - CASTRO OLIVERA CARLOS - RET.txt</v>
      </c>
      <c r="AA59" s="3" t="str">
        <f t="shared" si="48"/>
        <v>20082750488 - 202302 - CASTRO OLIVERA CARLOS - PER.txt</v>
      </c>
      <c r="AB59" s="4">
        <f t="shared" si="40"/>
        <v>59</v>
      </c>
    </row>
    <row r="60" spans="1:28" x14ac:dyDescent="0.25">
      <c r="A60" s="4" t="str">
        <f t="shared" si="0"/>
        <v>8</v>
      </c>
      <c r="B60" t="s">
        <v>59</v>
      </c>
      <c r="C60">
        <v>20230966738</v>
      </c>
      <c r="D60" t="str">
        <f>TEXT(C60,"00-00000000-0")</f>
        <v>20-23096673-8</v>
      </c>
      <c r="E60" s="1">
        <v>44958</v>
      </c>
      <c r="G60" t="s">
        <v>142</v>
      </c>
      <c r="H60" s="4" t="str">
        <f t="shared" si="3"/>
        <v>C:\Users\Agustin Bustos\Desktop\Clientes\URRUTIA DIEGO\2023\02\</v>
      </c>
      <c r="I60" s="4"/>
      <c r="J60" s="4" t="str">
        <f t="shared" si="4"/>
        <v>C:\Users\Agustin Bustos\Desktop\Clientes\URRUTIA DIEGO\2023\02\</v>
      </c>
      <c r="K60" s="4" t="str">
        <f t="shared" si="5"/>
        <v>202302</v>
      </c>
      <c r="L60" s="3" t="str">
        <f t="shared" si="39"/>
        <v>Febrero 2023</v>
      </c>
      <c r="M60" s="3" t="s">
        <v>157</v>
      </c>
      <c r="N60" s="3" t="s">
        <v>158</v>
      </c>
      <c r="O60" s="3" t="s">
        <v>159</v>
      </c>
      <c r="P60" s="3" t="s">
        <v>160</v>
      </c>
      <c r="Q60" s="3" t="s">
        <v>161</v>
      </c>
      <c r="R60" s="3" t="s">
        <v>162</v>
      </c>
      <c r="S60" s="3" t="s">
        <v>170</v>
      </c>
      <c r="T60" s="3" t="str">
        <f t="shared" si="41"/>
        <v>retencionesExport_20230966738_202302.txt</v>
      </c>
      <c r="U60" s="3" t="str">
        <f t="shared" si="42"/>
        <v>retencionesExport_20230966738_202302.txt</v>
      </c>
      <c r="V60" s="3" t="str">
        <f t="shared" si="43"/>
        <v>20230966738CR.txt</v>
      </c>
      <c r="W60" s="3" t="str">
        <f t="shared" si="44"/>
        <v>20230966738CP.txt</v>
      </c>
      <c r="X60" s="3" t="str">
        <f t="shared" si="45"/>
        <v>20230966738CT.txt</v>
      </c>
      <c r="Y60" s="3" t="str">
        <f t="shared" si="46"/>
        <v>20230966738CB.txt</v>
      </c>
      <c r="Z60" s="3" t="str">
        <f t="shared" si="47"/>
        <v>20230966738 - 202302 - URRUTIA DIEGO - RET.txt</v>
      </c>
      <c r="AA60" s="3" t="str">
        <f t="shared" si="48"/>
        <v>20230966738 - 202302 - URRUTIA DIEGO - PER.txt</v>
      </c>
      <c r="AB60" s="4">
        <f t="shared" si="40"/>
        <v>60</v>
      </c>
    </row>
    <row r="61" spans="1:28" x14ac:dyDescent="0.25">
      <c r="A61" s="4" t="str">
        <f t="shared" si="0"/>
        <v>8</v>
      </c>
      <c r="B61" t="s">
        <v>98</v>
      </c>
      <c r="C61">
        <v>20303980378</v>
      </c>
      <c r="D61" t="s">
        <v>124</v>
      </c>
      <c r="E61" s="1">
        <v>44958</v>
      </c>
      <c r="G61" t="s">
        <v>142</v>
      </c>
      <c r="H61" s="4" t="str">
        <f t="shared" si="3"/>
        <v>C:\Users\Agustin Bustos\Desktop\Clientes\CASTRO OLIVERA GONZALO\2023\02\</v>
      </c>
      <c r="I61" s="4"/>
      <c r="J61" s="4" t="str">
        <f t="shared" si="4"/>
        <v>C:\Users\Agustin Bustos\Desktop\Clientes\CASTRO OLIVERA GONZALO\2023\02\</v>
      </c>
      <c r="K61" s="4" t="str">
        <f t="shared" si="5"/>
        <v>202302</v>
      </c>
      <c r="L61" s="3" t="str">
        <f t="shared" si="39"/>
        <v>Febrero 2023</v>
      </c>
      <c r="M61" s="3" t="s">
        <v>157</v>
      </c>
      <c r="N61" s="3" t="s">
        <v>158</v>
      </c>
      <c r="O61" s="3" t="s">
        <v>159</v>
      </c>
      <c r="P61" s="3" t="s">
        <v>160</v>
      </c>
      <c r="Q61" s="3" t="s">
        <v>161</v>
      </c>
      <c r="R61" s="3" t="s">
        <v>162</v>
      </c>
      <c r="S61" s="3" t="s">
        <v>170</v>
      </c>
      <c r="T61" s="3" t="str">
        <f t="shared" si="41"/>
        <v>retencionesExport_20303980378_202302.txt</v>
      </c>
      <c r="U61" s="3" t="str">
        <f t="shared" si="42"/>
        <v>retencionesExport_20303980378_202302.txt</v>
      </c>
      <c r="V61" s="3" t="str">
        <f t="shared" si="43"/>
        <v>20303980378CR.txt</v>
      </c>
      <c r="W61" s="3" t="str">
        <f t="shared" si="44"/>
        <v>20303980378CP.txt</v>
      </c>
      <c r="X61" s="3" t="str">
        <f t="shared" si="45"/>
        <v>20303980378CT.txt</v>
      </c>
      <c r="Y61" s="3" t="str">
        <f t="shared" si="46"/>
        <v>20303980378CB.txt</v>
      </c>
      <c r="Z61" s="3" t="str">
        <f t="shared" si="47"/>
        <v>20303980378 - 202302 - CASTRO OLIVERA GONZALO - RET.txt</v>
      </c>
      <c r="AA61" s="3" t="str">
        <f t="shared" si="48"/>
        <v>20303980378 - 202302 - CASTRO OLIVERA GONZALO - PER.txt</v>
      </c>
      <c r="AB61" s="4">
        <f t="shared" si="40"/>
        <v>61</v>
      </c>
    </row>
    <row r="62" spans="1:28" x14ac:dyDescent="0.25">
      <c r="A62" s="4" t="str">
        <f t="shared" si="0"/>
        <v>8</v>
      </c>
      <c r="B62" t="s">
        <v>99</v>
      </c>
      <c r="C62">
        <v>27163651918</v>
      </c>
      <c r="D62" t="s">
        <v>125</v>
      </c>
      <c r="E62" s="1">
        <v>44958</v>
      </c>
      <c r="G62" t="s">
        <v>142</v>
      </c>
      <c r="H62" s="4" t="str">
        <f t="shared" si="3"/>
        <v>C:\Users\Agustin Bustos\Desktop\Clientes\MARTIN ADRIANA\2023\02\</v>
      </c>
      <c r="I62" s="4"/>
      <c r="J62" s="4" t="str">
        <f t="shared" si="4"/>
        <v>C:\Users\Agustin Bustos\Desktop\Clientes\MARTIN ADRIANA\2023\02\</v>
      </c>
      <c r="K62" s="4" t="str">
        <f t="shared" si="5"/>
        <v>202302</v>
      </c>
      <c r="L62" s="3" t="str">
        <f t="shared" si="39"/>
        <v>Febrero 2023</v>
      </c>
      <c r="M62" s="3" t="s">
        <v>157</v>
      </c>
      <c r="N62" s="3" t="s">
        <v>158</v>
      </c>
      <c r="O62" s="3" t="s">
        <v>159</v>
      </c>
      <c r="P62" s="3" t="s">
        <v>160</v>
      </c>
      <c r="Q62" s="3" t="s">
        <v>161</v>
      </c>
      <c r="R62" s="3" t="s">
        <v>162</v>
      </c>
      <c r="S62" s="3" t="s">
        <v>170</v>
      </c>
      <c r="T62" s="3" t="str">
        <f t="shared" si="41"/>
        <v>retencionesExport_27163651918_202302.txt</v>
      </c>
      <c r="U62" s="3" t="str">
        <f t="shared" si="42"/>
        <v>retencionesExport_27163651918_202302.txt</v>
      </c>
      <c r="V62" s="3" t="str">
        <f t="shared" si="43"/>
        <v>27163651918CR.txt</v>
      </c>
      <c r="W62" s="3" t="str">
        <f t="shared" si="44"/>
        <v>27163651918CP.txt</v>
      </c>
      <c r="X62" s="3" t="str">
        <f t="shared" si="45"/>
        <v>27163651918CT.txt</v>
      </c>
      <c r="Y62" s="3" t="str">
        <f t="shared" si="46"/>
        <v>27163651918CB.txt</v>
      </c>
      <c r="Z62" s="3" t="str">
        <f t="shared" si="47"/>
        <v>27163651918 - 202302 - MARTIN ADRIANA - RET.txt</v>
      </c>
      <c r="AA62" s="3" t="str">
        <f t="shared" si="48"/>
        <v>27163651918 - 202302 - MARTIN ADRIANA - PER.txt</v>
      </c>
      <c r="AB62" s="4">
        <f t="shared" si="40"/>
        <v>62</v>
      </c>
    </row>
    <row r="63" spans="1:28" x14ac:dyDescent="0.25">
      <c r="A63" s="4" t="str">
        <f t="shared" si="0"/>
        <v>8</v>
      </c>
      <c r="B63" t="s">
        <v>100</v>
      </c>
      <c r="C63">
        <v>27201932268</v>
      </c>
      <c r="D63" t="s">
        <v>126</v>
      </c>
      <c r="E63" s="1">
        <v>44958</v>
      </c>
      <c r="G63" t="s">
        <v>142</v>
      </c>
      <c r="H63" s="4" t="str">
        <f t="shared" si="3"/>
        <v>C:\Users\Agustin Bustos\Desktop\Clientes\SPAGNOLI SUSANA\2023\02\</v>
      </c>
      <c r="I63" s="4"/>
      <c r="J63" s="4" t="str">
        <f t="shared" si="4"/>
        <v>C:\Users\Agustin Bustos\Desktop\Clientes\SPAGNOLI SUSANA\2023\02\</v>
      </c>
      <c r="K63" s="4" t="str">
        <f t="shared" si="5"/>
        <v>202302</v>
      </c>
      <c r="L63" s="3" t="str">
        <f t="shared" si="39"/>
        <v>Febrero 2023</v>
      </c>
      <c r="M63" s="3" t="s">
        <v>157</v>
      </c>
      <c r="N63" s="3" t="s">
        <v>158</v>
      </c>
      <c r="O63" s="3" t="s">
        <v>159</v>
      </c>
      <c r="P63" s="3" t="s">
        <v>160</v>
      </c>
      <c r="Q63" s="3" t="s">
        <v>161</v>
      </c>
      <c r="R63" s="3" t="s">
        <v>162</v>
      </c>
      <c r="S63" s="3" t="s">
        <v>170</v>
      </c>
      <c r="T63" s="3" t="str">
        <f t="shared" si="41"/>
        <v>retencionesExport_27201932268_202302.txt</v>
      </c>
      <c r="U63" s="3" t="str">
        <f t="shared" si="42"/>
        <v>retencionesExport_27201932268_202302.txt</v>
      </c>
      <c r="V63" s="3" t="str">
        <f t="shared" si="43"/>
        <v>27201932268CR.txt</v>
      </c>
      <c r="W63" s="3" t="str">
        <f t="shared" si="44"/>
        <v>27201932268CP.txt</v>
      </c>
      <c r="X63" s="3" t="str">
        <f t="shared" si="45"/>
        <v>27201932268CT.txt</v>
      </c>
      <c r="Y63" s="3" t="str">
        <f t="shared" si="46"/>
        <v>27201932268CB.txt</v>
      </c>
      <c r="Z63" s="3" t="str">
        <f t="shared" si="47"/>
        <v>27201932268 - 202302 - SPAGNOLI SUSANA - RET.txt</v>
      </c>
      <c r="AA63" s="3" t="str">
        <f t="shared" si="48"/>
        <v>27201932268 - 202302 - SPAGNOLI SUSANA - PER.txt</v>
      </c>
      <c r="AB63" s="4">
        <f t="shared" si="40"/>
        <v>63</v>
      </c>
    </row>
    <row r="64" spans="1:28" x14ac:dyDescent="0.25">
      <c r="A64" s="4" t="str">
        <f t="shared" si="0"/>
        <v>8</v>
      </c>
      <c r="B64" t="s">
        <v>57</v>
      </c>
      <c r="C64">
        <v>20175255819</v>
      </c>
      <c r="D64" t="s">
        <v>58</v>
      </c>
      <c r="E64" s="1">
        <v>44958</v>
      </c>
      <c r="G64" t="s">
        <v>142</v>
      </c>
      <c r="H64" s="4" t="str">
        <f t="shared" si="3"/>
        <v>C:\Users\Agustin Bustos\Desktop\Clientes\FORESTAL SA\2023\02\</v>
      </c>
      <c r="I64" s="4"/>
      <c r="J64" s="4" t="str">
        <f t="shared" si="4"/>
        <v>C:\Users\Agustin Bustos\Desktop\Clientes\FORESTAL SA\2023\02\</v>
      </c>
      <c r="K64" s="4" t="str">
        <f t="shared" si="5"/>
        <v>202302</v>
      </c>
      <c r="L64" s="3" t="str">
        <f t="shared" si="39"/>
        <v>Febrero 2023</v>
      </c>
      <c r="M64" s="3" t="s">
        <v>157</v>
      </c>
      <c r="N64" s="3" t="s">
        <v>158</v>
      </c>
      <c r="O64" s="3" t="s">
        <v>159</v>
      </c>
      <c r="P64" s="3" t="s">
        <v>160</v>
      </c>
      <c r="Q64" s="3" t="s">
        <v>161</v>
      </c>
      <c r="R64" s="3" t="s">
        <v>162</v>
      </c>
      <c r="S64" s="3" t="s">
        <v>170</v>
      </c>
      <c r="T64" s="3" t="str">
        <f t="shared" si="41"/>
        <v>retencionesExport_30701299538_202302.txt</v>
      </c>
      <c r="U64" s="3" t="str">
        <f t="shared" si="42"/>
        <v>retencionesExport_30701299538_202302.txt</v>
      </c>
      <c r="V64" s="3" t="str">
        <f t="shared" si="43"/>
        <v>30701299538CR.txt</v>
      </c>
      <c r="W64" s="3" t="str">
        <f t="shared" si="44"/>
        <v>30701299538CP.txt</v>
      </c>
      <c r="X64" s="3" t="str">
        <f t="shared" si="45"/>
        <v>30701299538CT.txt</v>
      </c>
      <c r="Y64" s="3" t="str">
        <f t="shared" si="46"/>
        <v>30701299538CB.txt</v>
      </c>
      <c r="Z64" s="3" t="str">
        <f t="shared" si="47"/>
        <v>30701299538 - 202302 - FORESTAL SA - RET.txt</v>
      </c>
      <c r="AA64" s="3" t="str">
        <f t="shared" si="48"/>
        <v>30701299538 - 202302 - FORESTAL SA - PER.txt</v>
      </c>
      <c r="AB64" s="4">
        <f t="shared" si="40"/>
        <v>64</v>
      </c>
    </row>
    <row r="65" spans="1:28" x14ac:dyDescent="0.25">
      <c r="A65" s="4" t="str">
        <f t="shared" si="0"/>
        <v>8</v>
      </c>
      <c r="B65" t="s">
        <v>55</v>
      </c>
      <c r="C65">
        <v>20100325048</v>
      </c>
      <c r="D65" t="s">
        <v>56</v>
      </c>
      <c r="E65" s="1">
        <v>44958</v>
      </c>
      <c r="G65" t="s">
        <v>142</v>
      </c>
      <c r="H65" s="4" t="str">
        <f t="shared" si="3"/>
        <v>C:\Users\Agustin Bustos\Desktop\Clientes\FIDEIC. PDAS INMOB\2023\02\</v>
      </c>
      <c r="I65" s="4"/>
      <c r="J65" s="4" t="str">
        <f t="shared" si="4"/>
        <v>C:\Users\Agustin Bustos\Desktop\Clientes\FIDEIC. PDAS INMOB\2023\02\</v>
      </c>
      <c r="K65" s="4" t="str">
        <f t="shared" si="5"/>
        <v>202302</v>
      </c>
      <c r="L65" s="3" t="str">
        <f t="shared" si="39"/>
        <v>Febrero 2023</v>
      </c>
      <c r="M65" s="3" t="s">
        <v>157</v>
      </c>
      <c r="N65" s="3" t="s">
        <v>158</v>
      </c>
      <c r="O65" s="3" t="s">
        <v>159</v>
      </c>
      <c r="P65" s="3" t="s">
        <v>160</v>
      </c>
      <c r="Q65" s="3" t="s">
        <v>161</v>
      </c>
      <c r="R65" s="3" t="s">
        <v>162</v>
      </c>
      <c r="S65" s="3" t="s">
        <v>170</v>
      </c>
      <c r="T65" s="3" t="str">
        <f t="shared" si="41"/>
        <v>retencionesExport_30708626348_202302.txt</v>
      </c>
      <c r="U65" s="3" t="str">
        <f t="shared" si="42"/>
        <v>retencionesExport_30708626348_202302.txt</v>
      </c>
      <c r="V65" s="3" t="str">
        <f t="shared" si="43"/>
        <v>30708626348CR.txt</v>
      </c>
      <c r="W65" s="3" t="str">
        <f t="shared" si="44"/>
        <v>30708626348CP.txt</v>
      </c>
      <c r="X65" s="3" t="str">
        <f t="shared" si="45"/>
        <v>30708626348CT.txt</v>
      </c>
      <c r="Y65" s="3" t="str">
        <f t="shared" si="46"/>
        <v>30708626348CB.txt</v>
      </c>
      <c r="Z65" s="3" t="str">
        <f t="shared" si="47"/>
        <v>30708626348 - 202302 - FIDEIC. PDAS INMOB - RET.txt</v>
      </c>
      <c r="AA65" s="3" t="str">
        <f t="shared" si="48"/>
        <v>30708626348 - 202302 - FIDEIC. PDAS INMOB - PER.txt</v>
      </c>
      <c r="AB65" s="4">
        <f t="shared" si="40"/>
        <v>65</v>
      </c>
    </row>
    <row r="66" spans="1:28" x14ac:dyDescent="0.25">
      <c r="A66" s="4" t="str">
        <f t="shared" ref="A66:A75" si="49">RIGHT(D66,1)</f>
        <v>9</v>
      </c>
      <c r="B66" t="s">
        <v>102</v>
      </c>
      <c r="C66">
        <v>20149466739</v>
      </c>
      <c r="D66" t="s">
        <v>128</v>
      </c>
      <c r="E66" s="1">
        <v>44958</v>
      </c>
      <c r="G66" t="s">
        <v>142</v>
      </c>
      <c r="H66" s="4" t="str">
        <f t="shared" si="3"/>
        <v>C:\Users\Agustin Bustos\Desktop\Clientes\HOPE RICARDO\2023\02\</v>
      </c>
      <c r="I66" s="4"/>
      <c r="J66" s="4" t="str">
        <f t="shared" si="4"/>
        <v>C:\Users\Agustin Bustos\Desktop\Clientes\HOPE RICARDO\2023\02\</v>
      </c>
      <c r="K66" s="4" t="str">
        <f t="shared" si="5"/>
        <v>202302</v>
      </c>
      <c r="L66" s="3" t="str">
        <f t="shared" ref="L66:L75" si="50">UPPER(LEFT(TEXT(E66,"MMMM AAAA"),1))&amp;MID(TEXT(E66,"MMMM AAAA"),2,30)</f>
        <v>Febrero 2023</v>
      </c>
      <c r="M66" s="3" t="s">
        <v>157</v>
      </c>
      <c r="N66" s="3" t="s">
        <v>158</v>
      </c>
      <c r="O66" s="3" t="s">
        <v>159</v>
      </c>
      <c r="P66" s="3" t="s">
        <v>160</v>
      </c>
      <c r="Q66" s="3" t="s">
        <v>161</v>
      </c>
      <c r="R66" s="3" t="s">
        <v>162</v>
      </c>
      <c r="S66" s="3" t="s">
        <v>170</v>
      </c>
      <c r="T66" s="3" t="str">
        <f t="shared" si="41"/>
        <v>retencionesExport_20149466739_202302.txt</v>
      </c>
      <c r="U66" s="3" t="str">
        <f t="shared" si="42"/>
        <v>retencionesExport_20149466739_202302.txt</v>
      </c>
      <c r="V66" s="3" t="str">
        <f t="shared" si="43"/>
        <v>20149466739CR.txt</v>
      </c>
      <c r="W66" s="3" t="str">
        <f t="shared" si="44"/>
        <v>20149466739CP.txt</v>
      </c>
      <c r="X66" s="3" t="str">
        <f t="shared" si="45"/>
        <v>20149466739CT.txt</v>
      </c>
      <c r="Y66" s="3" t="str">
        <f t="shared" si="46"/>
        <v>20149466739CB.txt</v>
      </c>
      <c r="Z66" s="3" t="str">
        <f t="shared" si="47"/>
        <v>20149466739 - 202302 - HOPE RICARDO - RET.txt</v>
      </c>
      <c r="AA66" s="3" t="str">
        <f t="shared" si="48"/>
        <v>20149466739 - 202302 - HOPE RICARDO - PER.txt</v>
      </c>
      <c r="AB66" s="4">
        <f t="shared" ref="AB66:AB75" si="51">ROW(A66)</f>
        <v>66</v>
      </c>
    </row>
    <row r="67" spans="1:28" x14ac:dyDescent="0.25">
      <c r="A67" s="4" t="str">
        <f t="shared" si="49"/>
        <v>9</v>
      </c>
      <c r="B67" t="s">
        <v>60</v>
      </c>
      <c r="C67">
        <v>20175255819</v>
      </c>
      <c r="D67" t="s">
        <v>61</v>
      </c>
      <c r="E67" s="1">
        <v>44958</v>
      </c>
      <c r="G67" t="s">
        <v>142</v>
      </c>
      <c r="H67" s="4" t="str">
        <f t="shared" ref="H67:H75" si="52">G67&amp;"\"&amp;B67&amp;"\"&amp;YEAR(E67)&amp;"\"&amp;TEXT(MONTH(E67),"00")&amp;"\"</f>
        <v>C:\Users\Agustin Bustos\Desktop\Clientes\BEITIA CRISPIN\2023\02\</v>
      </c>
      <c r="I67" s="4"/>
      <c r="J67" s="4" t="str">
        <f t="shared" ref="J67:J75" si="53">H67</f>
        <v>C:\Users\Agustin Bustos\Desktop\Clientes\BEITIA CRISPIN\2023\02\</v>
      </c>
      <c r="K67" s="4" t="str">
        <f t="shared" ref="K67:K75" si="54">TEXT(E67,"AAAAMM")</f>
        <v>202302</v>
      </c>
      <c r="L67" s="3" t="str">
        <f t="shared" si="50"/>
        <v>Febrero 2023</v>
      </c>
      <c r="M67" s="3" t="s">
        <v>157</v>
      </c>
      <c r="N67" s="3" t="s">
        <v>158</v>
      </c>
      <c r="O67" s="3" t="s">
        <v>159</v>
      </c>
      <c r="P67" s="3" t="s">
        <v>160</v>
      </c>
      <c r="Q67" s="3" t="s">
        <v>161</v>
      </c>
      <c r="R67" s="3" t="s">
        <v>162</v>
      </c>
      <c r="S67" s="3" t="s">
        <v>170</v>
      </c>
      <c r="T67" s="3" t="str">
        <f t="shared" si="41"/>
        <v>retencionesExport_20175255819_202302.txt</v>
      </c>
      <c r="U67" s="3" t="str">
        <f t="shared" si="42"/>
        <v>retencionesExport_20175255819_202302.txt</v>
      </c>
      <c r="V67" s="3" t="str">
        <f t="shared" si="43"/>
        <v>20175255819CR.txt</v>
      </c>
      <c r="W67" s="3" t="str">
        <f t="shared" si="44"/>
        <v>20175255819CP.txt</v>
      </c>
      <c r="X67" s="3" t="str">
        <f t="shared" si="45"/>
        <v>20175255819CT.txt</v>
      </c>
      <c r="Y67" s="3" t="str">
        <f t="shared" si="46"/>
        <v>20175255819CB.txt</v>
      </c>
      <c r="Z67" s="3" t="str">
        <f t="shared" si="47"/>
        <v>20175255819 - 202302 - BEITIA CRISPIN - RET.txt</v>
      </c>
      <c r="AA67" s="3" t="str">
        <f t="shared" si="48"/>
        <v>20175255819 - 202302 - BEITIA CRISPIN - PER.txt</v>
      </c>
      <c r="AB67" s="4">
        <f t="shared" si="51"/>
        <v>67</v>
      </c>
    </row>
    <row r="68" spans="1:28" x14ac:dyDescent="0.25">
      <c r="A68" s="4" t="str">
        <f t="shared" si="49"/>
        <v>9</v>
      </c>
      <c r="B68" t="s">
        <v>101</v>
      </c>
      <c r="C68">
        <v>20246008109</v>
      </c>
      <c r="D68" t="s">
        <v>127</v>
      </c>
      <c r="E68" s="1">
        <v>44958</v>
      </c>
      <c r="G68" t="s">
        <v>142</v>
      </c>
      <c r="H68" s="4" t="str">
        <f t="shared" si="52"/>
        <v>C:\Users\Agustin Bustos\Desktop\Clientes\BUSTOS GONZALO\2023\02\</v>
      </c>
      <c r="I68" s="4"/>
      <c r="J68" s="4" t="str">
        <f t="shared" si="53"/>
        <v>C:\Users\Agustin Bustos\Desktop\Clientes\BUSTOS GONZALO\2023\02\</v>
      </c>
      <c r="K68" s="4" t="str">
        <f t="shared" si="54"/>
        <v>202302</v>
      </c>
      <c r="L68" s="3" t="str">
        <f t="shared" si="50"/>
        <v>Febrero 2023</v>
      </c>
      <c r="M68" s="3" t="s">
        <v>157</v>
      </c>
      <c r="N68" s="3" t="s">
        <v>158</v>
      </c>
      <c r="O68" s="3" t="s">
        <v>159</v>
      </c>
      <c r="P68" s="3" t="s">
        <v>160</v>
      </c>
      <c r="Q68" s="3" t="s">
        <v>161</v>
      </c>
      <c r="R68" s="3" t="s">
        <v>162</v>
      </c>
      <c r="S68" s="3" t="s">
        <v>170</v>
      </c>
      <c r="T68" s="3" t="str">
        <f t="shared" si="41"/>
        <v>retencionesExport_20246008109_202302.txt</v>
      </c>
      <c r="U68" s="3" t="str">
        <f t="shared" si="42"/>
        <v>retencionesExport_20246008109_202302.txt</v>
      </c>
      <c r="V68" s="3" t="str">
        <f t="shared" si="43"/>
        <v>20246008109CR.txt</v>
      </c>
      <c r="W68" s="3" t="str">
        <f t="shared" si="44"/>
        <v>20246008109CP.txt</v>
      </c>
      <c r="X68" s="3" t="str">
        <f t="shared" si="45"/>
        <v>20246008109CT.txt</v>
      </c>
      <c r="Y68" s="3" t="str">
        <f t="shared" si="46"/>
        <v>20246008109CB.txt</v>
      </c>
      <c r="Z68" s="3" t="str">
        <f t="shared" si="47"/>
        <v>20246008109 - 202302 - BUSTOS GONZALO - RET.txt</v>
      </c>
      <c r="AA68" s="3" t="str">
        <f t="shared" si="48"/>
        <v>20246008109 - 202302 - BUSTOS GONZALO - PER.txt</v>
      </c>
      <c r="AB68" s="4">
        <f t="shared" si="51"/>
        <v>68</v>
      </c>
    </row>
    <row r="69" spans="1:28" x14ac:dyDescent="0.25">
      <c r="A69" s="4" t="str">
        <f t="shared" si="49"/>
        <v>9</v>
      </c>
      <c r="B69" t="s">
        <v>70</v>
      </c>
      <c r="C69">
        <v>23120538209</v>
      </c>
      <c r="D69" t="str">
        <f>TEXT(C69,"00-00000000-0")</f>
        <v>23-12053820-9</v>
      </c>
      <c r="E69" s="1">
        <v>44958</v>
      </c>
      <c r="G69" t="s">
        <v>142</v>
      </c>
      <c r="H69" s="4" t="str">
        <f t="shared" si="52"/>
        <v>C:\Users\Agustin Bustos\Desktop\Clientes\LINDSTROM PLINIO\2023\02\</v>
      </c>
      <c r="I69" s="4"/>
      <c r="J69" s="4" t="str">
        <f t="shared" si="53"/>
        <v>C:\Users\Agustin Bustos\Desktop\Clientes\LINDSTROM PLINIO\2023\02\</v>
      </c>
      <c r="K69" s="4" t="str">
        <f t="shared" si="54"/>
        <v>202302</v>
      </c>
      <c r="L69" s="3" t="str">
        <f t="shared" si="50"/>
        <v>Febrero 2023</v>
      </c>
      <c r="M69" s="3" t="s">
        <v>157</v>
      </c>
      <c r="N69" s="3" t="s">
        <v>158</v>
      </c>
      <c r="O69" s="3" t="s">
        <v>159</v>
      </c>
      <c r="P69" s="3" t="s">
        <v>160</v>
      </c>
      <c r="Q69" s="3" t="s">
        <v>161</v>
      </c>
      <c r="R69" s="3" t="s">
        <v>162</v>
      </c>
      <c r="S69" s="3" t="s">
        <v>170</v>
      </c>
      <c r="T69" s="3" t="str">
        <f t="shared" si="41"/>
        <v>retencionesExport_23120538209_202302.txt</v>
      </c>
      <c r="U69" s="3" t="str">
        <f t="shared" si="42"/>
        <v>retencionesExport_23120538209_202302.txt</v>
      </c>
      <c r="V69" s="3" t="str">
        <f t="shared" si="43"/>
        <v>23120538209CR.txt</v>
      </c>
      <c r="W69" s="3" t="str">
        <f t="shared" si="44"/>
        <v>23120538209CP.txt</v>
      </c>
      <c r="X69" s="3" t="str">
        <f t="shared" si="45"/>
        <v>23120538209CT.txt</v>
      </c>
      <c r="Y69" s="3" t="str">
        <f t="shared" si="46"/>
        <v>23120538209CB.txt</v>
      </c>
      <c r="Z69" s="3" t="str">
        <f t="shared" si="47"/>
        <v>23120538209 - 202302 - LINDSTROM PLINIO - RET.txt</v>
      </c>
      <c r="AA69" s="3" t="str">
        <f t="shared" si="48"/>
        <v>23120538209 - 202302 - LINDSTROM PLINIO - PER.txt</v>
      </c>
      <c r="AB69" s="4">
        <f t="shared" si="51"/>
        <v>69</v>
      </c>
    </row>
    <row r="70" spans="1:28" x14ac:dyDescent="0.25">
      <c r="A70" s="4" t="str">
        <f t="shared" si="49"/>
        <v>9</v>
      </c>
      <c r="B70" t="s">
        <v>104</v>
      </c>
      <c r="C70">
        <v>23242946669</v>
      </c>
      <c r="D70" t="s">
        <v>130</v>
      </c>
      <c r="E70" s="1">
        <v>44958</v>
      </c>
      <c r="G70" t="s">
        <v>142</v>
      </c>
      <c r="H70" s="4" t="str">
        <f t="shared" si="52"/>
        <v>C:\Users\Agustin Bustos\Desktop\Clientes\SOTO GERONIMO\2023\02\</v>
      </c>
      <c r="I70" s="4"/>
      <c r="J70" s="4" t="str">
        <f t="shared" si="53"/>
        <v>C:\Users\Agustin Bustos\Desktop\Clientes\SOTO GERONIMO\2023\02\</v>
      </c>
      <c r="K70" s="4" t="str">
        <f t="shared" si="54"/>
        <v>202302</v>
      </c>
      <c r="L70" s="3" t="str">
        <f t="shared" si="50"/>
        <v>Febrero 2023</v>
      </c>
      <c r="M70" s="3" t="s">
        <v>157</v>
      </c>
      <c r="N70" s="3" t="s">
        <v>158</v>
      </c>
      <c r="O70" s="3" t="s">
        <v>159</v>
      </c>
      <c r="P70" s="3" t="s">
        <v>160</v>
      </c>
      <c r="Q70" s="3" t="s">
        <v>161</v>
      </c>
      <c r="R70" s="3" t="s">
        <v>162</v>
      </c>
      <c r="S70" s="3" t="s">
        <v>170</v>
      </c>
      <c r="T70" s="3" t="str">
        <f t="shared" si="41"/>
        <v>retencionesExport_23242946669_202302.txt</v>
      </c>
      <c r="U70" s="3" t="str">
        <f t="shared" si="42"/>
        <v>retencionesExport_23242946669_202302.txt</v>
      </c>
      <c r="V70" s="3" t="str">
        <f t="shared" si="43"/>
        <v>23242946669CR.txt</v>
      </c>
      <c r="W70" s="3" t="str">
        <f t="shared" si="44"/>
        <v>23242946669CP.txt</v>
      </c>
      <c r="X70" s="3" t="str">
        <f t="shared" si="45"/>
        <v>23242946669CT.txt</v>
      </c>
      <c r="Y70" s="3" t="str">
        <f t="shared" si="46"/>
        <v>23242946669CB.txt</v>
      </c>
      <c r="Z70" s="3" t="str">
        <f t="shared" si="47"/>
        <v>23242946669 - 202302 - SOTO GERONIMO - RET.txt</v>
      </c>
      <c r="AA70" s="3" t="str">
        <f t="shared" si="48"/>
        <v>23242946669 - 202302 - SOTO GERONIMO - PER.txt</v>
      </c>
      <c r="AB70" s="4">
        <f t="shared" si="51"/>
        <v>70</v>
      </c>
    </row>
    <row r="71" spans="1:28" x14ac:dyDescent="0.25">
      <c r="A71" s="4" t="str">
        <f t="shared" si="49"/>
        <v>9</v>
      </c>
      <c r="B71" t="s">
        <v>103</v>
      </c>
      <c r="C71">
        <v>27173878309</v>
      </c>
      <c r="D71" t="s">
        <v>129</v>
      </c>
      <c r="E71" s="1">
        <v>44958</v>
      </c>
      <c r="G71" t="s">
        <v>142</v>
      </c>
      <c r="H71" s="4" t="str">
        <f t="shared" si="52"/>
        <v>C:\Users\Agustin Bustos\Desktop\Clientes\LIONETO CAROLINA\2023\02\</v>
      </c>
      <c r="I71" s="4"/>
      <c r="J71" s="4" t="str">
        <f t="shared" si="53"/>
        <v>C:\Users\Agustin Bustos\Desktop\Clientes\LIONETO CAROLINA\2023\02\</v>
      </c>
      <c r="K71" s="4" t="str">
        <f t="shared" si="54"/>
        <v>202302</v>
      </c>
      <c r="L71" s="3" t="str">
        <f t="shared" si="50"/>
        <v>Febrero 2023</v>
      </c>
      <c r="M71" s="3" t="s">
        <v>157</v>
      </c>
      <c r="N71" s="3" t="s">
        <v>158</v>
      </c>
      <c r="O71" s="3" t="s">
        <v>159</v>
      </c>
      <c r="P71" s="3" t="s">
        <v>160</v>
      </c>
      <c r="Q71" s="3" t="s">
        <v>161</v>
      </c>
      <c r="R71" s="3" t="s">
        <v>162</v>
      </c>
      <c r="S71" s="3" t="s">
        <v>170</v>
      </c>
      <c r="T71" s="3" t="str">
        <f t="shared" si="41"/>
        <v>retencionesExport_27173878309_202302.txt</v>
      </c>
      <c r="U71" s="3" t="str">
        <f t="shared" si="42"/>
        <v>retencionesExport_27173878309_202302.txt</v>
      </c>
      <c r="V71" s="3" t="str">
        <f t="shared" si="43"/>
        <v>27173878309CR.txt</v>
      </c>
      <c r="W71" s="3" t="str">
        <f t="shared" si="44"/>
        <v>27173878309CP.txt</v>
      </c>
      <c r="X71" s="3" t="str">
        <f t="shared" si="45"/>
        <v>27173878309CT.txt</v>
      </c>
      <c r="Y71" s="3" t="str">
        <f t="shared" si="46"/>
        <v>27173878309CB.txt</v>
      </c>
      <c r="Z71" s="3" t="str">
        <f t="shared" si="47"/>
        <v>27173878309 - 202302 - LIONETO CAROLINA - RET.txt</v>
      </c>
      <c r="AA71" s="3" t="str">
        <f t="shared" si="48"/>
        <v>27173878309 - 202302 - LIONETO CAROLINA - PER.txt</v>
      </c>
      <c r="AB71" s="4">
        <f t="shared" si="51"/>
        <v>71</v>
      </c>
    </row>
    <row r="72" spans="1:28" x14ac:dyDescent="0.25">
      <c r="A72" s="4" t="str">
        <f t="shared" si="49"/>
        <v>9</v>
      </c>
      <c r="B72" t="s">
        <v>62</v>
      </c>
      <c r="C72">
        <v>23351897074</v>
      </c>
      <c r="D72" t="s">
        <v>63</v>
      </c>
      <c r="E72" s="1">
        <v>44958</v>
      </c>
      <c r="G72" t="s">
        <v>142</v>
      </c>
      <c r="H72" s="4" t="str">
        <f t="shared" si="52"/>
        <v>C:\Users\Agustin Bustos\Desktop\Clientes\COND. INVERNADA\2023\02\</v>
      </c>
      <c r="I72" s="4"/>
      <c r="J72" s="4" t="str">
        <f t="shared" si="53"/>
        <v>C:\Users\Agustin Bustos\Desktop\Clientes\COND. INVERNADA\2023\02\</v>
      </c>
      <c r="K72" s="4" t="str">
        <f t="shared" si="54"/>
        <v>202302</v>
      </c>
      <c r="L72" s="3" t="str">
        <f t="shared" si="50"/>
        <v>Febrero 2023</v>
      </c>
      <c r="M72" s="3" t="s">
        <v>157</v>
      </c>
      <c r="N72" s="3" t="s">
        <v>158</v>
      </c>
      <c r="O72" s="3" t="s">
        <v>159</v>
      </c>
      <c r="P72" s="3" t="s">
        <v>160</v>
      </c>
      <c r="Q72" s="3" t="s">
        <v>161</v>
      </c>
      <c r="R72" s="3" t="s">
        <v>162</v>
      </c>
      <c r="S72" s="3" t="s">
        <v>170</v>
      </c>
      <c r="T72" s="3" t="str">
        <f t="shared" si="41"/>
        <v>retencionesExport_30715085409_202302.txt</v>
      </c>
      <c r="U72" s="3" t="str">
        <f t="shared" si="42"/>
        <v>retencionesExport_30715085409_202302.txt</v>
      </c>
      <c r="V72" s="3" t="str">
        <f t="shared" si="43"/>
        <v>30715085409CR.txt</v>
      </c>
      <c r="W72" s="3" t="str">
        <f t="shared" si="44"/>
        <v>30715085409CP.txt</v>
      </c>
      <c r="X72" s="3" t="str">
        <f t="shared" si="45"/>
        <v>30715085409CT.txt</v>
      </c>
      <c r="Y72" s="3" t="str">
        <f t="shared" si="46"/>
        <v>30715085409CB.txt</v>
      </c>
      <c r="Z72" s="3" t="str">
        <f t="shared" si="47"/>
        <v>30715085409 - 202302 - COND. INVERNADA - RET.txt</v>
      </c>
      <c r="AA72" s="3" t="str">
        <f t="shared" si="48"/>
        <v>30715085409 - 202302 - COND. INVERNADA - PER.txt</v>
      </c>
      <c r="AB72" s="4">
        <f t="shared" si="51"/>
        <v>72</v>
      </c>
    </row>
    <row r="73" spans="1:28" x14ac:dyDescent="0.25">
      <c r="A73" s="4" t="str">
        <f t="shared" si="49"/>
        <v>9</v>
      </c>
      <c r="B73" t="s">
        <v>64</v>
      </c>
      <c r="C73">
        <v>20168296011</v>
      </c>
      <c r="D73" t="s">
        <v>65</v>
      </c>
      <c r="E73" s="1">
        <v>44958</v>
      </c>
      <c r="G73" t="s">
        <v>142</v>
      </c>
      <c r="H73" s="4" t="str">
        <f t="shared" si="52"/>
        <v>C:\Users\Agustin Bustos\Desktop\Clientes\FAX SRL\2023\02\</v>
      </c>
      <c r="I73" s="4"/>
      <c r="J73" s="4" t="str">
        <f t="shared" si="53"/>
        <v>C:\Users\Agustin Bustos\Desktop\Clientes\FAX SRL\2023\02\</v>
      </c>
      <c r="K73" s="4" t="str">
        <f t="shared" si="54"/>
        <v>202302</v>
      </c>
      <c r="L73" s="3" t="str">
        <f t="shared" si="50"/>
        <v>Febrero 2023</v>
      </c>
      <c r="M73" s="3" t="s">
        <v>157</v>
      </c>
      <c r="N73" s="3" t="s">
        <v>158</v>
      </c>
      <c r="O73" s="3" t="s">
        <v>159</v>
      </c>
      <c r="P73" s="3" t="s">
        <v>160</v>
      </c>
      <c r="Q73" s="3" t="s">
        <v>161</v>
      </c>
      <c r="R73" s="3" t="s">
        <v>162</v>
      </c>
      <c r="S73" s="3" t="s">
        <v>170</v>
      </c>
      <c r="T73" s="3" t="str">
        <f t="shared" si="41"/>
        <v>retencionesExport_33653520439_202302.txt</v>
      </c>
      <c r="U73" s="3" t="str">
        <f t="shared" si="42"/>
        <v>retencionesExport_33653520439_202302.txt</v>
      </c>
      <c r="V73" s="3" t="str">
        <f t="shared" si="43"/>
        <v>33653520439CR.txt</v>
      </c>
      <c r="W73" s="3" t="str">
        <f t="shared" si="44"/>
        <v>33653520439CP.txt</v>
      </c>
      <c r="X73" s="3" t="str">
        <f t="shared" si="45"/>
        <v>33653520439CT.txt</v>
      </c>
      <c r="Y73" s="3" t="str">
        <f t="shared" si="46"/>
        <v>33653520439CB.txt</v>
      </c>
      <c r="Z73" s="3" t="str">
        <f t="shared" si="47"/>
        <v>33653520439 - 202302 - FAX SRL - RET.txt</v>
      </c>
      <c r="AA73" s="3" t="str">
        <f t="shared" si="48"/>
        <v>33653520439 - 202302 - FAX SRL - PER.txt</v>
      </c>
      <c r="AB73" s="4">
        <f t="shared" si="51"/>
        <v>73</v>
      </c>
    </row>
    <row r="74" spans="1:28" x14ac:dyDescent="0.25">
      <c r="A74" s="4" t="str">
        <f t="shared" si="49"/>
        <v>9</v>
      </c>
      <c r="B74" t="s">
        <v>68</v>
      </c>
      <c r="C74">
        <v>20175255819</v>
      </c>
      <c r="D74" t="s">
        <v>69</v>
      </c>
      <c r="E74" s="1">
        <v>44958</v>
      </c>
      <c r="G74" t="s">
        <v>142</v>
      </c>
      <c r="H74" s="4" t="str">
        <f t="shared" si="52"/>
        <v>C:\Users\Agustin Bustos\Desktop\Clientes\KM 0 SA\2023\02\</v>
      </c>
      <c r="I74" s="4"/>
      <c r="J74" s="4" t="str">
        <f t="shared" si="53"/>
        <v>C:\Users\Agustin Bustos\Desktop\Clientes\KM 0 SA\2023\02\</v>
      </c>
      <c r="K74" s="4" t="str">
        <f t="shared" si="54"/>
        <v>202302</v>
      </c>
      <c r="L74" s="3" t="str">
        <f t="shared" si="50"/>
        <v>Febrero 2023</v>
      </c>
      <c r="M74" s="3" t="s">
        <v>157</v>
      </c>
      <c r="N74" s="3" t="s">
        <v>158</v>
      </c>
      <c r="O74" s="3" t="s">
        <v>159</v>
      </c>
      <c r="P74" s="3" t="s">
        <v>160</v>
      </c>
      <c r="Q74" s="3" t="s">
        <v>161</v>
      </c>
      <c r="R74" s="3" t="s">
        <v>162</v>
      </c>
      <c r="S74" s="3" t="s">
        <v>170</v>
      </c>
      <c r="T74" s="3" t="str">
        <f t="shared" si="41"/>
        <v>retencionesExport_33712370829_202302.txt</v>
      </c>
      <c r="U74" s="3" t="str">
        <f t="shared" si="42"/>
        <v>retencionesExport_33712370829_202302.txt</v>
      </c>
      <c r="V74" s="3" t="str">
        <f t="shared" si="43"/>
        <v>33712370829CR.txt</v>
      </c>
      <c r="W74" s="3" t="str">
        <f t="shared" si="44"/>
        <v>33712370829CP.txt</v>
      </c>
      <c r="X74" s="3" t="str">
        <f t="shared" si="45"/>
        <v>33712370829CT.txt</v>
      </c>
      <c r="Y74" s="3" t="str">
        <f t="shared" si="46"/>
        <v>33712370829CB.txt</v>
      </c>
      <c r="Z74" s="3" t="str">
        <f t="shared" si="47"/>
        <v>33712370829 - 202302 - KM 0 SA - RET.txt</v>
      </c>
      <c r="AA74" s="3" t="str">
        <f t="shared" si="48"/>
        <v>33712370829 - 202302 - KM 0 SA - PER.txt</v>
      </c>
      <c r="AB74" s="4">
        <f t="shared" si="51"/>
        <v>74</v>
      </c>
    </row>
    <row r="75" spans="1:28" x14ac:dyDescent="0.25">
      <c r="A75" s="4" t="str">
        <f t="shared" si="49"/>
        <v>9</v>
      </c>
      <c r="B75" t="s">
        <v>66</v>
      </c>
      <c r="C75">
        <v>20175255819</v>
      </c>
      <c r="D75" t="s">
        <v>67</v>
      </c>
      <c r="E75" s="1">
        <v>44958</v>
      </c>
      <c r="G75" t="s">
        <v>142</v>
      </c>
      <c r="H75" s="4" t="str">
        <f t="shared" si="52"/>
        <v>C:\Users\Agustin Bustos\Desktop\Clientes\INMUEBLES SRL\2023\02\</v>
      </c>
      <c r="I75" s="4"/>
      <c r="J75" s="4" t="str">
        <f t="shared" si="53"/>
        <v>C:\Users\Agustin Bustos\Desktop\Clientes\INMUEBLES SRL\2023\02\</v>
      </c>
      <c r="K75" s="4" t="str">
        <f t="shared" si="54"/>
        <v>202302</v>
      </c>
      <c r="L75" s="3" t="str">
        <f t="shared" si="50"/>
        <v>Febrero 2023</v>
      </c>
      <c r="M75" s="3" t="s">
        <v>157</v>
      </c>
      <c r="N75" s="3" t="s">
        <v>158</v>
      </c>
      <c r="O75" s="3" t="s">
        <v>159</v>
      </c>
      <c r="P75" s="3" t="s">
        <v>160</v>
      </c>
      <c r="Q75" s="3" t="s">
        <v>161</v>
      </c>
      <c r="R75" s="3" t="s">
        <v>162</v>
      </c>
      <c r="S75" s="3" t="s">
        <v>170</v>
      </c>
      <c r="T75" s="3" t="str">
        <f t="shared" si="41"/>
        <v>retencionesExport_33712529909_202302.txt</v>
      </c>
      <c r="U75" s="3" t="str">
        <f t="shared" si="42"/>
        <v>retencionesExport_33712529909_202302.txt</v>
      </c>
      <c r="V75" s="3" t="str">
        <f t="shared" si="43"/>
        <v>33712529909CR.txt</v>
      </c>
      <c r="W75" s="3" t="str">
        <f t="shared" si="44"/>
        <v>33712529909CP.txt</v>
      </c>
      <c r="X75" s="3" t="str">
        <f t="shared" si="45"/>
        <v>33712529909CT.txt</v>
      </c>
      <c r="Y75" s="3" t="str">
        <f t="shared" si="46"/>
        <v>33712529909CB.txt</v>
      </c>
      <c r="Z75" s="3" t="str">
        <f t="shared" si="47"/>
        <v>33712529909 - 202302 - INMUEBLES SRL - RET.txt</v>
      </c>
      <c r="AA75" s="3" t="str">
        <f t="shared" si="48"/>
        <v>33712529909 - 202302 - INMUEBLES SRL - PER.txt</v>
      </c>
      <c r="AB75" s="4">
        <f t="shared" si="51"/>
        <v>75</v>
      </c>
    </row>
  </sheetData>
  <autoFilter ref="A1:AB75" xr:uid="{00000000-0001-0000-0000-000000000000}">
    <filterColumn colId="5">
      <filters blank="1"/>
    </filterColumn>
  </autoFilter>
  <sortState xmlns:xlrd2="http://schemas.microsoft.com/office/spreadsheetml/2017/richdata2" ref="A2:AC75">
    <sortCondition ref="B2:B75"/>
  </sortState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2023-04-14T20:42:07Z</dcterms:modified>
</cp:coreProperties>
</file>