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E-Multiusuario\"/>
    </mc:Choice>
  </mc:AlternateContent>
  <xr:revisionPtr revIDLastSave="0" documentId="13_ncr:1_{A9B70274-AEA3-467B-9EF4-149BF91511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Tablas" sheetId="3" r:id="rId2"/>
  </sheets>
  <definedNames>
    <definedName name="_xlnm._FilterDatabase" localSheetId="0" hidden="1">Factura!$A$1:$AS$17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2" l="1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B17" i="2" l="1"/>
  <c r="B16" i="2"/>
  <c r="B15" i="2"/>
  <c r="B14" i="2"/>
  <c r="B13" i="2"/>
  <c r="T13" i="2" s="1"/>
  <c r="B12" i="2"/>
  <c r="T12" i="2" s="1"/>
  <c r="B11" i="2"/>
  <c r="T11" i="2" s="1"/>
  <c r="B10" i="2"/>
  <c r="T10" i="2" s="1"/>
  <c r="B9" i="2"/>
  <c r="T9" i="2" s="1"/>
  <c r="B8" i="2"/>
  <c r="T8" i="2" s="1"/>
  <c r="B7" i="2"/>
  <c r="B6" i="2"/>
  <c r="T6" i="2" s="1"/>
  <c r="B5" i="2"/>
  <c r="T5" i="2" s="1"/>
  <c r="B4" i="2"/>
  <c r="T4" i="2" s="1"/>
  <c r="B3" i="2"/>
  <c r="T3" i="2" s="1"/>
  <c r="B2" i="2"/>
  <c r="C6" i="2" l="1"/>
  <c r="C7" i="2"/>
  <c r="C8" i="2"/>
  <c r="C9" i="2"/>
  <c r="C10" i="2"/>
  <c r="C11" i="2"/>
  <c r="C12" i="2"/>
  <c r="C4" i="2"/>
  <c r="C13" i="2"/>
  <c r="C14" i="2"/>
  <c r="C3" i="2"/>
  <c r="C15" i="2"/>
  <c r="C16" i="2"/>
  <c r="C5" i="2"/>
  <c r="C17" i="2"/>
  <c r="C2" i="2"/>
  <c r="AQ2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D17" i="2" l="1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Q13" i="2"/>
  <c r="AQ17" i="2"/>
  <c r="AQ15" i="2"/>
  <c r="AQ11" i="2"/>
  <c r="AQ12" i="2"/>
  <c r="AQ9" i="2"/>
  <c r="AQ10" i="2"/>
  <c r="AQ8" i="2"/>
  <c r="AQ5" i="2"/>
  <c r="AQ3" i="2"/>
  <c r="AQ16" i="2"/>
  <c r="AQ14" i="2"/>
  <c r="AQ4" i="2"/>
  <c r="AQ7" i="2"/>
  <c r="AQ6" i="2"/>
  <c r="AP13" i="2"/>
  <c r="AP17" i="2"/>
  <c r="AP15" i="2"/>
  <c r="AP11" i="2"/>
  <c r="AP12" i="2"/>
  <c r="AP9" i="2"/>
  <c r="AP10" i="2"/>
  <c r="AP2" i="2"/>
  <c r="AH2" i="2" s="1"/>
  <c r="AP8" i="2"/>
  <c r="AP5" i="2"/>
  <c r="AP3" i="2"/>
  <c r="AP16" i="2"/>
  <c r="AP14" i="2"/>
  <c r="AP4" i="2"/>
  <c r="AP7" i="2"/>
  <c r="AP6" i="2"/>
  <c r="AO13" i="2"/>
  <c r="AO17" i="2"/>
  <c r="AO15" i="2"/>
  <c r="AO11" i="2"/>
  <c r="AO12" i="2"/>
  <c r="AO9" i="2"/>
  <c r="AO10" i="2"/>
  <c r="AO2" i="2"/>
  <c r="AO8" i="2"/>
  <c r="AO5" i="2"/>
  <c r="AO3" i="2"/>
  <c r="AO16" i="2"/>
  <c r="AO14" i="2"/>
  <c r="AO4" i="2"/>
  <c r="AO7" i="2"/>
  <c r="AO6" i="2"/>
  <c r="AN6" i="2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M13" i="2"/>
  <c r="AL13" i="2"/>
  <c r="AF13" i="2"/>
  <c r="AE13" i="2"/>
  <c r="AM17" i="2"/>
  <c r="AL17" i="2"/>
  <c r="AF17" i="2"/>
  <c r="AE17" i="2"/>
  <c r="AM15" i="2"/>
  <c r="AL15" i="2"/>
  <c r="AF15" i="2"/>
  <c r="AE15" i="2"/>
  <c r="AM11" i="2"/>
  <c r="AL11" i="2"/>
  <c r="AF11" i="2"/>
  <c r="AE11" i="2"/>
  <c r="AM12" i="2"/>
  <c r="AL12" i="2"/>
  <c r="AF12" i="2"/>
  <c r="AE12" i="2"/>
  <c r="AM9" i="2"/>
  <c r="AL9" i="2"/>
  <c r="AF9" i="2"/>
  <c r="AE9" i="2"/>
  <c r="AM10" i="2"/>
  <c r="AL10" i="2"/>
  <c r="AF10" i="2"/>
  <c r="AE10" i="2"/>
  <c r="AM2" i="2"/>
  <c r="AL2" i="2"/>
  <c r="AF2" i="2"/>
  <c r="AE2" i="2"/>
  <c r="AM8" i="2"/>
  <c r="AL8" i="2"/>
  <c r="AF8" i="2"/>
  <c r="AE8" i="2"/>
  <c r="AM5" i="2"/>
  <c r="AL5" i="2"/>
  <c r="AF5" i="2"/>
  <c r="AE5" i="2"/>
  <c r="AM3" i="2"/>
  <c r="AL3" i="2"/>
  <c r="AF3" i="2"/>
  <c r="AE3" i="2"/>
  <c r="AM16" i="2"/>
  <c r="AL16" i="2"/>
  <c r="AF16" i="2"/>
  <c r="AE16" i="2"/>
  <c r="AM14" i="2"/>
  <c r="AL14" i="2"/>
  <c r="AF14" i="2"/>
  <c r="AE14" i="2"/>
  <c r="AM4" i="2"/>
  <c r="AL4" i="2"/>
  <c r="AF4" i="2"/>
  <c r="AE4" i="2"/>
  <c r="AM7" i="2"/>
  <c r="AL7" i="2"/>
  <c r="AF7" i="2"/>
  <c r="AE7" i="2"/>
  <c r="AH15" i="2" l="1"/>
  <c r="AH6" i="2"/>
  <c r="AH3" i="2"/>
  <c r="AH14" i="2"/>
  <c r="AH12" i="2"/>
  <c r="AH8" i="2"/>
  <c r="AH11" i="2"/>
  <c r="AH16" i="2"/>
  <c r="AH17" i="2"/>
  <c r="AH5" i="2"/>
  <c r="AH7" i="2"/>
  <c r="AH10" i="2"/>
  <c r="AH13" i="2"/>
  <c r="AH4" i="2"/>
  <c r="AH9" i="2"/>
  <c r="AI4" i="2" l="1"/>
  <c r="AI6" i="2"/>
  <c r="AI16" i="2"/>
  <c r="AI14" i="2"/>
  <c r="AI10" i="2"/>
  <c r="AI9" i="2"/>
  <c r="AJ8" i="2"/>
  <c r="AJ7" i="2"/>
  <c r="AI3" i="2"/>
  <c r="AI5" i="2"/>
  <c r="AI7" i="2"/>
  <c r="AI8" i="2"/>
  <c r="AJ5" i="2"/>
  <c r="AJ9" i="2"/>
  <c r="AJ10" i="2"/>
  <c r="AI12" i="2"/>
  <c r="AI2" i="2"/>
  <c r="AJ4" i="2"/>
  <c r="AJ14" i="2"/>
  <c r="AJ16" i="2"/>
  <c r="AJ3" i="2"/>
  <c r="AJ12" i="2"/>
  <c r="AI13" i="2"/>
  <c r="AI15" i="2"/>
  <c r="AJ13" i="2"/>
  <c r="AJ17" i="2"/>
  <c r="AI17" i="2"/>
  <c r="AJ15" i="2"/>
  <c r="AJ2" i="2"/>
  <c r="AE6" i="2"/>
  <c r="AF6" i="2"/>
  <c r="AL6" i="2"/>
  <c r="AM6" i="2"/>
  <c r="AI11" i="2" l="1"/>
  <c r="AJ11" i="2"/>
  <c r="AJ6" i="2"/>
</calcChain>
</file>

<file path=xl/sharedStrings.xml><?xml version="1.0" encoding="utf-8"?>
<sst xmlns="http://schemas.openxmlformats.org/spreadsheetml/2006/main" count="1383" uniqueCount="1231">
  <si>
    <t>Fecha</t>
  </si>
  <si>
    <t>Pto de Venta</t>
  </si>
  <si>
    <t>Tipo de comprobante</t>
  </si>
  <si>
    <t>Concepto</t>
  </si>
  <si>
    <t>Denominación</t>
  </si>
  <si>
    <t>Unidades</t>
  </si>
  <si>
    <t>Precio unidad</t>
  </si>
  <si>
    <t>Neto Gravado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</si>
  <si>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</si>
  <si>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</si>
  <si>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</si>
  <si>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</si>
  <si>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</si>
  <si>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</si>
  <si>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</si>
  <si>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Total</t>
  </si>
  <si>
    <t>Base</t>
  </si>
  <si>
    <t>Redondeo</t>
  </si>
  <si>
    <t>facturado</t>
  </si>
  <si>
    <t>Fila</t>
  </si>
  <si>
    <t>AUX</t>
  </si>
  <si>
    <t>Factura A</t>
  </si>
  <si>
    <t>ACCENTURE SOCIEDAD DE RESPONSABILIDAD LIMITADA</t>
  </si>
  <si>
    <t>Servicios</t>
  </si>
  <si>
    <t>Horas extra</t>
  </si>
  <si>
    <t>ARCOS DORADOS ARGENTINA SOCIEDAD ANONIMA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</si>
  <si>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</si>
  <si>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</si>
  <si>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</si>
  <si>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</si>
  <si>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</si>
  <si>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</si>
  <si>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</si>
  <si>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</si>
  <si>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</si>
  <si>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</si>
  <si>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</si>
  <si>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BUSTOS PIASENTINI AGUSTIN</t>
  </si>
  <si>
    <t>BUSTOS JOSE MARTIN</t>
  </si>
  <si>
    <t>Factura B</t>
  </si>
  <si>
    <t>CAMARA DE ELABORADORES DE TE ARGENTINO C. E. T.A.</t>
  </si>
  <si>
    <t>Ajuste</t>
  </si>
  <si>
    <t>152</t>
  </si>
  <si>
    <t>Nota de Cédito B</t>
  </si>
  <si>
    <t>153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</si>
  <si>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</si>
  <si>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</si>
  <si>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</si>
  <si>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</si>
  <si>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</si>
  <si>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</si>
  <si>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</si>
  <si>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</si>
  <si>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</si>
  <si>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</si>
  <si>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Factura de Exportación E</t>
  </si>
  <si>
    <t>Nota de Débito por Operaciones con el Exterior E</t>
  </si>
  <si>
    <t>Nota de Crédito por Operaciones con el Exterior E</t>
  </si>
  <si>
    <t>Comprobantes</t>
  </si>
  <si>
    <t>Conceptos</t>
  </si>
  <si>
    <t> Exportación definitiva de Bienes</t>
  </si>
  <si>
    <t> Servicios</t>
  </si>
  <si>
    <t> Otros</t>
  </si>
  <si>
    <t>Exportación definitiva de Bienes</t>
  </si>
  <si>
    <t>Otros</t>
  </si>
  <si>
    <t>Facturación antes de Permiso</t>
  </si>
  <si>
    <t>NO</t>
  </si>
  <si>
    <t>Moneda Extranjera?</t>
  </si>
  <si>
    <t>Moneda Ext</t>
  </si>
  <si>
    <t>AAE Tierra del Fuego - ARGENTINA</t>
  </si>
  <si>
    <t>AFGANISTAN</t>
  </si>
  <si>
    <t>ALBANIA</t>
  </si>
  <si>
    <t>ALEMANIA,REP.FED.</t>
  </si>
  <si>
    <t>ANDORRA</t>
  </si>
  <si>
    <t>ANGOLA</t>
  </si>
  <si>
    <t>ANGUILA (TERRITORIO NO AUTONOMO DEL R. UNIDO)</t>
  </si>
  <si>
    <t>ANTIGUA Y BARBUDA</t>
  </si>
  <si>
    <t>ANTILLAS HOLANDESAS</t>
  </si>
  <si>
    <t>ANTILLAS HOLANDESAS (TERRITORIO DE PAISES BAJOS)</t>
  </si>
  <si>
    <t>ARABIA SAUDITA</t>
  </si>
  <si>
    <t>ARCHIPIELAGO DE SVBALBARD</t>
  </si>
  <si>
    <t>ARGELIA</t>
  </si>
  <si>
    <t>ARGENTINA</t>
  </si>
  <si>
    <t>ARGENTINA - ISLAS MALVINAS</t>
  </si>
  <si>
    <t>ARMENIA</t>
  </si>
  <si>
    <t>ARUBA</t>
  </si>
  <si>
    <t>ARUBA (TERRITORIO DE PAISES BAJOS)</t>
  </si>
  <si>
    <t>ASCENCION</t>
  </si>
  <si>
    <t>AUSTRALIA</t>
  </si>
  <si>
    <t>AUSTRIA</t>
  </si>
  <si>
    <t>AZERBAIJAN</t>
  </si>
  <si>
    <t>BAHAMAS</t>
  </si>
  <si>
    <t>BAHREIN</t>
  </si>
  <si>
    <t>BANGLADESH</t>
  </si>
  <si>
    <t>BARBADOS</t>
  </si>
  <si>
    <t>BELGICA</t>
  </si>
  <si>
    <t>BELICE</t>
  </si>
  <si>
    <t>BENIN</t>
  </si>
  <si>
    <t>BERMUDAS (TERRITORIO NO AUTONOMO DEL R. UNIDO)</t>
  </si>
  <si>
    <t>BIELORRUSIA</t>
  </si>
  <si>
    <t>BOLIVIA</t>
  </si>
  <si>
    <t>BONAIRE, SAN EUSTAQUIO y SABA</t>
  </si>
  <si>
    <t>BOSNIA HERZEGOVINA</t>
  </si>
  <si>
    <t>BOTSWANA</t>
  </si>
  <si>
    <t>BRASIL</t>
  </si>
  <si>
    <t>BRUNEI</t>
  </si>
  <si>
    <t>BULGARIA</t>
  </si>
  <si>
    <t>BURKINA FASO</t>
  </si>
  <si>
    <t>BURUNDI</t>
  </si>
  <si>
    <t>BUTAN</t>
  </si>
  <si>
    <t>CABO VERDE</t>
  </si>
  <si>
    <t>CAMBODYA (EX-KAMPUCHE)</t>
  </si>
  <si>
    <t>CAMERUN</t>
  </si>
  <si>
    <t>CAMPIONE DITALIA</t>
  </si>
  <si>
    <t>CANADA</t>
  </si>
  <si>
    <t>CHAD</t>
  </si>
  <si>
    <t>CHILE</t>
  </si>
  <si>
    <t>CHINA</t>
  </si>
  <si>
    <t>CHIPRE</t>
  </si>
  <si>
    <t>COLOMBIA</t>
  </si>
  <si>
    <t>COLONIA DE GIBRALTAR</t>
  </si>
  <si>
    <t>COMORAS</t>
  </si>
  <si>
    <t>CONGO</t>
  </si>
  <si>
    <t>COREA DEMOCRATICA</t>
  </si>
  <si>
    <t>COREA REPUBLICANA</t>
  </si>
  <si>
    <t>COSTA DE MARFIL</t>
  </si>
  <si>
    <t>COSTA RICA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</si>
  <si>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</si>
  <si>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</si>
  <si>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</si>
  <si>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</si>
  <si>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</si>
  <si>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</si>
  <si>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</si>
  <si>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</si>
  <si>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</si>
  <si>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ARABES UNIDOS</t>
  </si>
  <si>
    <t>ERITREA</t>
  </si>
  <si>
    <t>ESLOVAQUIA</t>
  </si>
  <si>
    <t>ESLOVENIA</t>
  </si>
  <si>
    <t>ESPAÑA</t>
  </si>
  <si>
    <t>ESTADO DE PALESTINA</t>
  </si>
  <si>
    <t>ESTADOS UNIDOS</t>
  </si>
  <si>
    <t>ESTONIA</t>
  </si>
  <si>
    <t>ETIOPIA</t>
  </si>
  <si>
    <t>FIJI, ISLAS</t>
  </si>
  <si>
    <t>FILIPINAS</t>
  </si>
  <si>
    <t>FINLANDIA</t>
  </si>
  <si>
    <t>FRANCIA</t>
  </si>
  <si>
    <t>GABON</t>
  </si>
  <si>
    <t>GAMBIA</t>
  </si>
  <si>
    <t>GEORGIA</t>
  </si>
  <si>
    <t>GHANA</t>
  </si>
  <si>
    <t>GRECIA</t>
  </si>
  <si>
    <t>GRENADA</t>
  </si>
  <si>
    <t>GROENLANDIA</t>
  </si>
  <si>
    <t>GUAM (TERRITORIO NO AUTONOMO DE LOS ESTADOS UNIDOS)</t>
  </si>
  <si>
    <t>GUATEMALA</t>
  </si>
  <si>
    <t>GUINEA</t>
  </si>
  <si>
    <t>GUINEA BISSAU</t>
  </si>
  <si>
    <t>GUINEA ECUATORIAL</t>
  </si>
  <si>
    <t>GUYANA</t>
  </si>
  <si>
    <t>HAITI</t>
  </si>
  <si>
    <t>HONDURAS</t>
  </si>
  <si>
    <t>HONG KONG</t>
  </si>
  <si>
    <t>HONG KONG (TERRITORIO DE CHINA)</t>
  </si>
  <si>
    <t>HUNGRIA</t>
  </si>
  <si>
    <t>INDET.(ASIA)</t>
  </si>
  <si>
    <t>INDET.(CONTINENTE)</t>
  </si>
  <si>
    <t>INDET.(EUROPA)</t>
  </si>
  <si>
    <t>INDET.(OCEANIA)</t>
  </si>
  <si>
    <t>INDETERMINADO (AFRICA)</t>
  </si>
  <si>
    <t>INDETERMINADO (AMERICA)</t>
  </si>
  <si>
    <t>INDIA</t>
  </si>
  <si>
    <t>INDONESIA</t>
  </si>
  <si>
    <t>IRAK</t>
  </si>
  <si>
    <t>IRAN</t>
  </si>
  <si>
    <t>IRLANDA</t>
  </si>
  <si>
    <t>ISLA CHRISTMAS</t>
  </si>
  <si>
    <t>ISLA DE COCOS O KEELING</t>
  </si>
  <si>
    <t>ISLA DE COOK (TERRITORIO AUTONOMO ASOCIADO A NUEVA ZELANDA)</t>
  </si>
  <si>
    <t>ISLA DE MAN (TERRITORIO DEL REINO UNIDO)</t>
  </si>
  <si>
    <t>ISLA DE NORFOLK (TERRITORIO DEL REINO UNIDO)</t>
  </si>
  <si>
    <t>ISLA QESHM</t>
  </si>
  <si>
    <t>ISLANDIA</t>
  </si>
  <si>
    <t>ISLAS AZORES</t>
  </si>
  <si>
    <t>ISLAS CAIMAN (TERRITORIO NO AUTONOMO DEL R UNIDO)</t>
  </si>
  <si>
    <t>ISLAS DE SAN PEDRO Y MIGUELON</t>
  </si>
  <si>
    <t>ISLAS DEL CANAL (GUERNESEY, JERSEY, ALDERNEY, G.STARK, L.SARK, ETC)</t>
  </si>
  <si>
    <t>ISLAS PACIFICO</t>
  </si>
  <si>
    <t>ISLAS TURCAS Y CAICOS (TERRITORIO NO AUTONOMO DEL REINO UNIDO)</t>
  </si>
  <si>
    <t>ISLAS VIRGENES BRITANICAS (TERRITORIO NO AUTONOMO DEL REINO UNIDO)</t>
  </si>
  <si>
    <t>ISLAS VIRGENES DE ESTADOS UNIDOS DE AMERICA</t>
  </si>
  <si>
    <t>ISRAEL</t>
  </si>
  <si>
    <t>ITALIA</t>
  </si>
  <si>
    <t>JAMAICA</t>
  </si>
  <si>
    <t>JAPON</t>
  </si>
  <si>
    <t>JORDANIA</t>
  </si>
  <si>
    <t>KAZAJSTAN</t>
  </si>
  <si>
    <t>KENYA</t>
  </si>
  <si>
    <t>KIRGUIZISTAN</t>
  </si>
  <si>
    <t>KIRIBATI, ISLAS</t>
  </si>
  <si>
    <t>KUWAIT</t>
  </si>
  <si>
    <t>LABUAM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</si>
  <si>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</si>
  <si>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</si>
  <si>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</si>
  <si>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</si>
  <si>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</si>
  <si>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</si>
  <si>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</si>
  <si>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</si>
  <si>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</si>
  <si>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</si>
  <si>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</si>
  <si>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</si>
  <si>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MADEIRA (TERRITORIO DE PORTUGAL)</t>
  </si>
  <si>
    <t>MALASIA</t>
  </si>
  <si>
    <t>MALAWI</t>
  </si>
  <si>
    <t>MALDIVAS ISLAS</t>
  </si>
  <si>
    <t>MALI</t>
  </si>
  <si>
    <t>MALTA</t>
  </si>
  <si>
    <t>MAR ARG ZONA ECO.EX</t>
  </si>
  <si>
    <t>MARIANAS,ISLAS</t>
  </si>
  <si>
    <t>MARRUECOS</t>
  </si>
  <si>
    <t>MARSHALL,ISLAS</t>
  </si>
  <si>
    <t>MAURICIO,ISLAS</t>
  </si>
  <si>
    <t>MAURITANIA</t>
  </si>
  <si>
    <t>MEXICO</t>
  </si>
  <si>
    <t>MICRONESIA,EST.FEDER</t>
  </si>
  <si>
    <t>MOLDAVIA</t>
  </si>
  <si>
    <t>MONACO</t>
  </si>
  <si>
    <t>MONGOLIA</t>
  </si>
  <si>
    <t>MONSERRAT (TERRITORIO NO AUTONOMO DEL REINO UNIDO)</t>
  </si>
  <si>
    <t>MONTENEGRO</t>
  </si>
  <si>
    <t>MOZAMBIQUE</t>
  </si>
  <si>
    <t>MYANMAR (EX-BIRMANIA)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</si>
  <si>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</si>
  <si>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</si>
  <si>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</si>
  <si>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</si>
  <si>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</si>
  <si>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</si>
  <si>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</si>
  <si>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</si>
  <si>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 ZELANDIA</t>
  </si>
  <si>
    <t>OMAN</t>
  </si>
  <si>
    <t>PAISES BAJOS</t>
  </si>
  <si>
    <t>PAKISTÁN</t>
  </si>
  <si>
    <t>PALAU</t>
  </si>
  <si>
    <t>PANAMA</t>
  </si>
  <si>
    <t>PAPUA NUEVA GUINEA</t>
  </si>
  <si>
    <t>PARAGUAY</t>
  </si>
  <si>
    <t>PATAU</t>
  </si>
  <si>
    <t>PERU</t>
  </si>
  <si>
    <t>PITCAIRN</t>
  </si>
  <si>
    <t>POLINESIA FRANCESA (TERRITORIO DE ULTRAMAR DE FRANCIA)</t>
  </si>
  <si>
    <t>POLONIA</t>
  </si>
  <si>
    <t>PORTUGAL</t>
  </si>
  <si>
    <t>POS.BRIT.(EUROPA)</t>
  </si>
  <si>
    <t>PUERTO RICO</t>
  </si>
  <si>
    <t>QATAR</t>
  </si>
  <si>
    <t>REGIMEN APLICABLE A LAS SA FINANCIERAS (LEY 11073 DE LA ROU)</t>
  </si>
  <si>
    <t>REINO UNIDO</t>
  </si>
  <si>
    <t>REP. CENTROAFRICANA.</t>
  </si>
  <si>
    <t>REP. CHECA</t>
  </si>
  <si>
    <t>REP.DEMOCRAT.DEL CONGO EX ZAIRE</t>
  </si>
  <si>
    <t>REPUBLICA DE YEMEN</t>
  </si>
  <si>
    <t>REPUBLICA DEMOCRATICA DE TIMOR ORIENTAL</t>
  </si>
  <si>
    <t>REPÚBLICA DOMINICANA</t>
  </si>
  <si>
    <t>RESTO (AFRICA)</t>
  </si>
  <si>
    <t>RESTO AMERICA</t>
  </si>
  <si>
    <t>RESTO CONTINENTE</t>
  </si>
  <si>
    <t>RESTO DE ASIA</t>
  </si>
  <si>
    <t>RESTO EUROPA</t>
  </si>
  <si>
    <t>RESTO OCEANIA</t>
  </si>
  <si>
    <t>RIOS ARG NAVEG INTER</t>
  </si>
  <si>
    <t>RUMANIA</t>
  </si>
  <si>
    <t>RUSIA</t>
  </si>
  <si>
    <t>RWANDA</t>
  </si>
  <si>
    <t>S.CRISTOBAL Y NEVIS</t>
  </si>
  <si>
    <t>SALOMON,ISLAS</t>
  </si>
  <si>
    <t>SAMOA AMERICANA</t>
  </si>
  <si>
    <t>SAMOA OCCIDENTAL</t>
  </si>
  <si>
    <t>SAN MARINO</t>
  </si>
  <si>
    <t>SAN MARTIN (PARTE HOLANDESA)</t>
  </si>
  <si>
    <t>SAN VICENTE Y LAS GRANADINAS</t>
  </si>
  <si>
    <t>SANTA ELENA</t>
  </si>
  <si>
    <t>SANTA LUCIA</t>
  </si>
  <si>
    <t>SECTOR ANTARTICO ARG.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</si>
  <si>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</si>
  <si>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</si>
  <si>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</si>
  <si>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</si>
  <si>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</si>
  <si>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</si>
  <si>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</si>
  <si>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</si>
  <si>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STO.TOME Y PRINCIPE</t>
  </si>
  <si>
    <t>SUDAFRICA</t>
  </si>
  <si>
    <t>SUDAN</t>
  </si>
  <si>
    <t>SUDAN DEL SUR</t>
  </si>
  <si>
    <t>SUECIA</t>
  </si>
  <si>
    <t>SUIZA</t>
  </si>
  <si>
    <t>SURINAME</t>
  </si>
  <si>
    <t>SWAZILANDIA</t>
  </si>
  <si>
    <t>TAIWAN</t>
  </si>
  <si>
    <t>TANZANIA</t>
  </si>
  <si>
    <t>TAYIKISTAN</t>
  </si>
  <si>
    <t>TER VINCULADOS A NUEVA. ZELANDA</t>
  </si>
  <si>
    <t>TER. VINCULADOS A ESTADOS UNIDOS</t>
  </si>
  <si>
    <t>TER.VINCULADOS A DINAMARCA</t>
  </si>
  <si>
    <t>TER.VINCULADOS A ESTADOS UNIDOS</t>
  </si>
  <si>
    <t>TERRIT. HOLANDESES</t>
  </si>
  <si>
    <t>TERRIT.VINCULADO AL R.UNIDO</t>
  </si>
  <si>
    <t>TERRIT.VINCULADOS A ESPAÑA</t>
  </si>
  <si>
    <t>TERRIT.VINCULADOS A FRANCIA</t>
  </si>
  <si>
    <t>TERRIT.VINCULADOS A FRANCIA AMERIC.</t>
  </si>
  <si>
    <t>TERRIT.VINCULADOS AL R UNIDO</t>
  </si>
  <si>
    <t>TERRITORIO VINCULADOS A AUSTRALIA</t>
  </si>
  <si>
    <t>TERRITORIOS VINCULADOS A FRANCIA</t>
  </si>
  <si>
    <t>TERRITORIOS VINCULADOS AL R. UNIDO</t>
  </si>
  <si>
    <t>THAILANDIA</t>
  </si>
  <si>
    <t>TOGO</t>
  </si>
  <si>
    <t>TOKELAU</t>
  </si>
  <si>
    <t>TONGA</t>
  </si>
  <si>
    <t>TRIESTE (ITALIA)</t>
  </si>
  <si>
    <t>TRINIDAD Y TOBAGO</t>
  </si>
  <si>
    <t>TRISTAN DA CUNHA</t>
  </si>
  <si>
    <t>TUNEZ</t>
  </si>
  <si>
    <t>TURKMENISTAN</t>
  </si>
  <si>
    <t>TURQUIA</t>
  </si>
  <si>
    <t>TUVALU</t>
  </si>
  <si>
    <t>UCRANIA</t>
  </si>
  <si>
    <t>UGANDA</t>
  </si>
  <si>
    <t>URUGUAY</t>
  </si>
  <si>
    <t>UZBEKISTAN</t>
  </si>
  <si>
    <t>VANATU</t>
  </si>
  <si>
    <t>VATICANO(SANTA SEDE)</t>
  </si>
  <si>
    <t>VENEZUELA</t>
  </si>
  <si>
    <t>VIETNAM</t>
  </si>
  <si>
    <t>ZAMBIA</t>
  </si>
  <si>
    <t>ZF Colonia - URUGUAY</t>
  </si>
  <si>
    <t>ZF Colón - REPÚBLICA DE PANAMÁ</t>
  </si>
  <si>
    <t>ZF Comodoro Rivadavia - ARGENTINA</t>
  </si>
  <si>
    <t>ZF Concepción Del Uruguay - ARGENTINA</t>
  </si>
  <si>
    <t>ZF Coronel Rosales  - ARGENTINA</t>
  </si>
  <si>
    <t>ZF Córdoba - ARGENTINA</t>
  </si>
  <si>
    <t>ZF Florida - URUGUAY</t>
  </si>
  <si>
    <t>ZF General Pico - ARGENTINA</t>
  </si>
  <si>
    <t>ZF Iquique</t>
  </si>
  <si>
    <t>ZF Justo Daract - ARGENTINA</t>
  </si>
  <si>
    <t>ZF La Plata - ARGENTINA</t>
  </si>
  <si>
    <t>ZF Libertad - URUGUAY</t>
  </si>
  <si>
    <t>ZF Manaos - BRASIL</t>
  </si>
  <si>
    <t>ZF Mendoza - ARGENTINA</t>
  </si>
  <si>
    <t>ZF Nueva Helvecia - URUGUAY</t>
  </si>
  <si>
    <t>ZF Nueva Palmira - URUGUAY</t>
  </si>
  <si>
    <t>ZF Paso de los Libres - ARGENTINA</t>
  </si>
  <si>
    <t>ZF Puerto Galván - ARGENTINA</t>
  </si>
  <si>
    <t>ZF Puerto Iguazú - ARGENTINA</t>
  </si>
  <si>
    <t>ZF Punta Arenas</t>
  </si>
  <si>
    <t>ZF Rivera - URUGUAY</t>
  </si>
  <si>
    <t>ZF Río Gallegos - ARGENTINA</t>
  </si>
  <si>
    <t>ZF Río Negro - URUGUAY</t>
  </si>
  <si>
    <t>ZF Salta - ARGENTINA</t>
  </si>
  <si>
    <t>ZF San José - URUGUAY</t>
  </si>
  <si>
    <t>ZF Tucumán - ARGENTINA</t>
  </si>
  <si>
    <t>ZF Villa Constitución - ARGENTINA</t>
  </si>
  <si>
    <t>ZF Winner (Sta. C. de la Sierra) - BOLIVIA</t>
  </si>
  <si>
    <t>ZF Zonamerica - URUGUAY</t>
  </si>
  <si>
    <t>ZIMBABWE</t>
  </si>
  <si>
    <t>ZONA LIBRE DE OSTRAVA (CIUDAD DE LA ANTIGUA CHECOSLOVAQUIA)</t>
  </si>
  <si>
    <t>País</t>
  </si>
  <si>
    <t>Moneda</t>
  </si>
  <si>
    <t>Baht (Tailandia)</t>
  </si>
  <si>
    <t>Balboas Panameñas</t>
  </si>
  <si>
    <t>Bolívar Venezolano</t>
  </si>
  <si>
    <t>Corona Checa</t>
  </si>
  <si>
    <t>Coronas Danesas</t>
  </si>
  <si>
    <t>Coronas Noruegas</t>
  </si>
  <si>
    <t>Coronas Suecas</t>
  </si>
  <si>
    <t>Córdoba Nicaragüense</t>
  </si>
  <si>
    <t>Derechos Especiales de Giro</t>
  </si>
  <si>
    <t>Dinar Kuwaiti</t>
  </si>
  <si>
    <t>Dinar Yugoslavo</t>
  </si>
  <si>
    <t>Dirham Marroquí</t>
  </si>
  <si>
    <t>Dracma Griego</t>
  </si>
  <si>
    <t>Dólar Australiano</t>
  </si>
  <si>
    <t>Dólar Canadiense</t>
  </si>
  <si>
    <t>Dólar Estadounidense</t>
  </si>
  <si>
    <t>Dólar Libre EEUU</t>
  </si>
  <si>
    <t>Dólar de Hong Kong</t>
  </si>
  <si>
    <t>Dólar de Jamaica</t>
  </si>
  <si>
    <t>Dólar de Singapur</t>
  </si>
  <si>
    <t>Dólar de Taiwan</t>
  </si>
  <si>
    <t>Euro</t>
  </si>
  <si>
    <t>Florines Holandeses</t>
  </si>
  <si>
    <t>Florín (Antillas Holandesas)</t>
  </si>
  <si>
    <t>Forint (Hungría)</t>
  </si>
  <si>
    <t>Franco Suizo</t>
  </si>
  <si>
    <t>Gramos de Oro Fino</t>
  </si>
  <si>
    <t>Güaraní</t>
  </si>
  <si>
    <t>Lei Rumano</t>
  </si>
  <si>
    <t>Lempira Hondureña</t>
  </si>
  <si>
    <t>Libra Egipcia</t>
  </si>
  <si>
    <t>Libra Esterlina</t>
  </si>
  <si>
    <t>Nuevo Sol Peruano</t>
  </si>
  <si>
    <t>Peso Boliviano</t>
  </si>
  <si>
    <t>Peso Chileno</t>
  </si>
  <si>
    <t>Peso Colombiano</t>
  </si>
  <si>
    <t>Peso Dominicano</t>
  </si>
  <si>
    <t>Pesos Mejicanos</t>
  </si>
  <si>
    <t>Pesos Uruguayos</t>
  </si>
  <si>
    <t>Quetzal Guatemalteco</t>
  </si>
  <si>
    <t>Rand Sudafricano</t>
  </si>
  <si>
    <t>Real</t>
  </si>
  <si>
    <t>Riyal Saudita</t>
  </si>
  <si>
    <t>Rupia Hindú</t>
  </si>
  <si>
    <t>Shekel (Israel)</t>
  </si>
  <si>
    <t>Sucre Ecuatoriano</t>
  </si>
  <si>
    <t>Yens</t>
  </si>
  <si>
    <t>Yuan (Rep. Pop. China)</t>
  </si>
  <si>
    <t>Zloty Polaco</t>
  </si>
  <si>
    <t>Pago</t>
  </si>
  <si>
    <t>Pais destino del CBTE</t>
  </si>
  <si>
    <t>CUIT País Receptor</t>
  </si>
  <si>
    <t>Código</t>
  </si>
  <si>
    <t>Descripción</t>
  </si>
  <si>
    <t>AFGANISTAN - Persona Jurídica</t>
  </si>
  <si>
    <t>AFGANISTAN - Persona Física</t>
  </si>
  <si>
    <t>AFGANISTAN - Otro tipo de Entidad</t>
  </si>
  <si>
    <t>ALEMANIA, REP. FED. - Persona Jurídica</t>
  </si>
  <si>
    <t>ALEMANIA, REP. FED. - Persona Física</t>
  </si>
  <si>
    <t>ALEMANIA, REP. FED. - Otro tipo de Entidad</t>
  </si>
  <si>
    <t>ANGUILA (Territorio no autónomo del Reino Unido) - Persona Jurídica</t>
  </si>
  <si>
    <t>ANGUILA (Territorio no autónomo del Reino Unido) - Persona Física</t>
  </si>
  <si>
    <t>ANGUILA (Territorio no autónomo del Reino Unido) - Otro tipo de Entidad</t>
  </si>
  <si>
    <t>ANTIGUA Y BARBUDA (Estado independiente) - Persona Jurídica</t>
  </si>
  <si>
    <t>ANTIGUA Y BARBUDA (Estado independiente) - Persona Física</t>
  </si>
  <si>
    <t>ANTIGUA Y BARBUDA (Estado independiente) - Otro tipo de Entidad</t>
  </si>
  <si>
    <t>ANTILLAS HOLANDESAS (Territorio de Países Bajos) - Persona Jurídica</t>
  </si>
  <si>
    <t>ANTILLAS HOLANDESAS (Territorio de Países Bajos) - Persona Física</t>
  </si>
  <si>
    <t>ANTILLAS HOLANDESAS (Territorio de Países Bajos) - Otro tipo de Entidad</t>
  </si>
  <si>
    <t>ARABIA SAUDITA - Persona Jurídica</t>
  </si>
  <si>
    <t>ARABIA SAUDITA - Persona Física</t>
  </si>
  <si>
    <t>ARABIA SAUDITA - Otro tipo de Entidad</t>
  </si>
  <si>
    <t>ARCHIPIELAGO DE SVBALBARD - Persona Jurídica</t>
  </si>
  <si>
    <t>ARCHIPIELAGO DE SVBALBARD - Persona Física</t>
  </si>
  <si>
    <t>ARCHIPIELAGO DE SVBALBARD - Otro tipo de Entidad</t>
  </si>
  <si>
    <t>ARGELIA - Persona Jurídica</t>
  </si>
  <si>
    <t>ARGELIA - Persona Física</t>
  </si>
  <si>
    <t>ARGELIA - Otro tipo de Entidad</t>
  </si>
  <si>
    <t>ARMENIA - Persona Jurídica</t>
  </si>
  <si>
    <t>ARMENIA - Persona Física</t>
  </si>
  <si>
    <t>ARMENIA - Otro tipo de Entidad</t>
  </si>
  <si>
    <t>ARUBA (Territorio de Países Bajos) - Persona Jurídica</t>
  </si>
  <si>
    <t>ARUBA (Territorio de Países Bajos) - Persona Física</t>
  </si>
  <si>
    <t>ARUBA (Territorio de Países Bajos) - Otro tipo de Entidad</t>
  </si>
  <si>
    <t>ASCENCION - Persona Jurídica</t>
  </si>
  <si>
    <t>ASCENCION - Persona Física</t>
  </si>
  <si>
    <t>ASCENCION - Otro tipo de Entidad</t>
  </si>
  <si>
    <t>AUSTRALIA - Persona Jurídica</t>
  </si>
  <si>
    <t>AUSTRALIA - Persona Física</t>
  </si>
  <si>
    <t>AUSTRALIA - Otro tipo de Entidad</t>
  </si>
  <si>
    <t>AUSTRIA - Persona Jurídica</t>
  </si>
  <si>
    <t>AUSTRIA - Persona Física</t>
  </si>
  <si>
    <t>AUSTRIA - Otro tipo de Entidad</t>
  </si>
  <si>
    <t>AZERBAIDZHAN - Persona Jurídica</t>
  </si>
  <si>
    <t>AZERBAIDZHAN - Persona Física</t>
  </si>
  <si>
    <t>AZERBAIDZHAN - Otro tipo de Entidad</t>
  </si>
  <si>
    <t>BANGLADESH - Persona Jurídica</t>
  </si>
  <si>
    <t>BANGLADESH - Persona Física</t>
  </si>
  <si>
    <t>BANGLADESH - Otro tipo de Entidad</t>
  </si>
  <si>
    <t>BARBADOS (Estado independiente) - Persona Jurídica</t>
  </si>
  <si>
    <t>BARBADOS (Estado independiente) - Persona Física</t>
  </si>
  <si>
    <t>BARBADOS (Estado independiente) - Otro tipo de Entidad</t>
  </si>
  <si>
    <t>BELGICA - Persona Jurídica</t>
  </si>
  <si>
    <t>BELGICA - Persona Física</t>
  </si>
  <si>
    <t>BELGICA - Otro tipo de Entidad</t>
  </si>
  <si>
    <t>BELICE (Estado independiente) - Persona Jurídica</t>
  </si>
  <si>
    <t>BELICE (Estado independiente) - Persona Física</t>
  </si>
  <si>
    <t>BELICE (Estado independiente) - Otro tipo de Entidad</t>
  </si>
  <si>
    <t>BENIN - Persona Jurídica</t>
  </si>
  <si>
    <t>BENIN - Persona Física</t>
  </si>
  <si>
    <t>BENIN - Otro tipo de Entidad</t>
  </si>
  <si>
    <t>BERMUDAS (Territorio no autónomo del Reino Unido) - Persona Jurídica</t>
  </si>
  <si>
    <t>BERMUDAS (Territorio no autónomo del Reino Unido) - Persona Física</t>
  </si>
  <si>
    <t>BERMUDAS (Territorio no autónomo del Reino Unido) - Otro tipo de Entidad</t>
  </si>
  <si>
    <t>BIELORUSIA - Persona Jurídica</t>
  </si>
  <si>
    <t>BIELORUSIA - Persona Física</t>
  </si>
  <si>
    <t>BIELORUSIA - Otro tipo de Entidad</t>
  </si>
  <si>
    <t>BOLIVIA - Persona Jurídica</t>
  </si>
  <si>
    <t>BOLIVIA - Persona Física</t>
  </si>
  <si>
    <t>BOLIVIA - Otro tipo de Entidad</t>
  </si>
  <si>
    <t>BOSNIA HERZEGOVINA - Persona Jurídica</t>
  </si>
  <si>
    <t>BOSNIA HERZEGOVINA - Persona Física</t>
  </si>
  <si>
    <t>BOSNIA HERZEGOVINA - Otro tipo de Entidad</t>
  </si>
  <si>
    <t>BOTSWANA - Persona Jurídica</t>
  </si>
  <si>
    <t>BOTSWANA - Persona Física</t>
  </si>
  <si>
    <t>BOTSWANA - Otro tipo de Entidad</t>
  </si>
  <si>
    <t>BRASIL - Persona Jurídica</t>
  </si>
  <si>
    <t>BRASIL - Persona Física</t>
  </si>
  <si>
    <t>BRASIL - Otro tipo de Entidad</t>
  </si>
  <si>
    <t>BRUNEI DARUSSALAM (Estado independiente) - Persona Jurídica</t>
  </si>
  <si>
    <t>BRUNEI DARUSSALAM (Estado independiente) - Persona Física</t>
  </si>
  <si>
    <t>BRUNEI DARUSSALAM (Estado independiente) - Otro tipo de Entidad</t>
  </si>
  <si>
    <t>BULGARIA - Persona Jurídica</t>
  </si>
  <si>
    <t>BULGARIA - Persona Física</t>
  </si>
  <si>
    <t>BULGARIA - Otro tipo de Entidad</t>
  </si>
  <si>
    <t>BURKINA FASO - Persona Jurídica</t>
  </si>
  <si>
    <t>BURKINA FASO - Persona Física</t>
  </si>
  <si>
    <t>BURKINA FASO - Otro tipo de Entidad</t>
  </si>
  <si>
    <t>BURUNDI - Persona Jurídica</t>
  </si>
  <si>
    <t>BURUNDI - Persona Física</t>
  </si>
  <si>
    <t>BURUNDI - Otro tipo de Entidad</t>
  </si>
  <si>
    <t>BUTAN - Persona Jurídica</t>
  </si>
  <si>
    <t>BUTAN - Persona Física</t>
  </si>
  <si>
    <t>BUTAN - Otro tipo de Entidad</t>
  </si>
  <si>
    <t>CAMBOYA (EX KAMPUCHEA) - Persona Jurídica</t>
  </si>
  <si>
    <t>CAMBOYA (EX KAMPUCHEA) - Persona Física</t>
  </si>
  <si>
    <t>CAMBOYA (EX KAMPUCHEA) - Otro tipo de Entidad</t>
  </si>
  <si>
    <t>CAMERUN - Persona Jurídica</t>
  </si>
  <si>
    <t>CAMERUN - Persona Física</t>
  </si>
  <si>
    <t>CAMERUN - Otro tipo de Entidad</t>
  </si>
  <si>
    <t>CAMPIONE D@ITALIA - Persona Jurídica</t>
  </si>
  <si>
    <t>CAMPIONE D@ITALIA - Persona Física</t>
  </si>
  <si>
    <t>CAMPIONE D@ITALIA - Otro tipo de Entidad</t>
  </si>
  <si>
    <t>CANADA - Persona Jurídica</t>
  </si>
  <si>
    <t>CANADA - Persona Física</t>
  </si>
  <si>
    <t>CANADA - Otro tipo de Entidad</t>
  </si>
  <si>
    <t>CENTRO AFRICANO, REP. - Persona Jurídica</t>
  </si>
  <si>
    <t>CENTRO AFRICANO, REP. - Persona Física</t>
  </si>
  <si>
    <t>CENTRO AFRICANO, REP. - Otro tipo de Entidad</t>
  </si>
  <si>
    <t>CHAD - Persona Jurídica</t>
  </si>
  <si>
    <t>CHAD - Persona Física</t>
  </si>
  <si>
    <t>CHAD - Otro tipo de Entidad</t>
  </si>
  <si>
    <t>CHECA, REPUBLICA - Persona Jurídica</t>
  </si>
  <si>
    <t>CHECA, REPUBLICA - Persona Física</t>
  </si>
  <si>
    <t>CHECA, REPUBLICA - Otro tipo de Entidad</t>
  </si>
  <si>
    <t>CHILE - Persona Jurídica</t>
  </si>
  <si>
    <t>CHILE - Persona Física</t>
  </si>
  <si>
    <t>CHILE - Otro tipo de Entidad</t>
  </si>
  <si>
    <t>CHINA REP.POPULAR - Persona Jurídica</t>
  </si>
  <si>
    <t>CHINA REP.POPULAR - Persona Física</t>
  </si>
  <si>
    <t>CHINA REP.POPULAR - Otro tipo de Entidad</t>
  </si>
  <si>
    <t>COLOMBIA - Persona Jurídica</t>
  </si>
  <si>
    <t>COLOMBIA - Persona Física</t>
  </si>
  <si>
    <t>COLOMBIA - Otro tipo de Entidad</t>
  </si>
  <si>
    <t>COLONIA DE GIBRALTAR - Persona Jurídica</t>
  </si>
  <si>
    <t>COLONIA DE GIBRALTAR - Persona Física</t>
  </si>
  <si>
    <t>COLONIA DE GIBRALTAR - Otro tipo de Entidad</t>
  </si>
  <si>
    <t>COMORAS - Persona Jurídica</t>
  </si>
  <si>
    <t>COMORAS - Persona Física</t>
  </si>
  <si>
    <t>COMORAS - Otro tipo de Entidad</t>
  </si>
  <si>
    <t>COMUNIDAD DE LAS BAHAMAS (Estado independiente) - Persona Jurídica</t>
  </si>
  <si>
    <t>COMUNIDAD DE LAS BAHAMAS (Estado independiente) - Persona Física</t>
  </si>
  <si>
    <t>COMUNIDAD DE LAS BAHAMAS (Estado independiente) - Otro tipo de Entidad</t>
  </si>
  <si>
    <t>CONGO REP.POPULAR - Persona Jurídica</t>
  </si>
  <si>
    <t>CONGO REP.POPULAR - Persona Física</t>
  </si>
  <si>
    <t>CONGO REP.POPULAR - Otro tipo de Entidad</t>
  </si>
  <si>
    <t>COREA DEMOCRATICA - Persona Jurídica</t>
  </si>
  <si>
    <t>COREA DEMOCRATICA - Persona Física</t>
  </si>
  <si>
    <t>COREA DEMOCRATICA - Otro tipo de Entidad</t>
  </si>
  <si>
    <t>COREA REPUBLICANA - Persona Jurídica</t>
  </si>
  <si>
    <t>COREA REPUBLICANA - Persona Física</t>
  </si>
  <si>
    <t>COREA REPUBLICANA - Otro tipo de Entidad</t>
  </si>
  <si>
    <t>COSTA DE MARFIL - Persona Jurídica</t>
  </si>
  <si>
    <t>COSTA DE MARFIL - Persona Física</t>
  </si>
  <si>
    <t>COSTA DE MARFIL - Otro tipo de Entidad</t>
  </si>
  <si>
    <t>COSTA RICA - Persona Jurídica</t>
  </si>
  <si>
    <t>COSTA RICA - Persona Física</t>
  </si>
  <si>
    <t>COSTA RICA - Otro tipo de Entidad</t>
  </si>
  <si>
    <t>CROACIA - Persona Jurídica</t>
  </si>
  <si>
    <t>CROACIA - Persona Física</t>
  </si>
  <si>
    <t>CROACIA - Otro tipo de Entidad</t>
  </si>
  <si>
    <t>CUBA - Persona Jurídica</t>
  </si>
  <si>
    <t>CUBA - Persona Física</t>
  </si>
  <si>
    <t>CUBA - Otro tipo de Entidad</t>
  </si>
  <si>
    <t>DINAMARCA - Persona Jurídica</t>
  </si>
  <si>
    <t>DINAMARCA - Persona Física</t>
  </si>
  <si>
    <t>DINAMARCA - Otro tipo de Entidad</t>
  </si>
  <si>
    <t>DOMINICANA, REPUBLICA - Persona Jurídica</t>
  </si>
  <si>
    <t>DOMINICANA, REPUBLICA - Persona Física</t>
  </si>
  <si>
    <t>DOMINICANA, REPUBLICA - Otro tipo de Entidad</t>
  </si>
  <si>
    <t>ECUADOR - Persona Jurídica</t>
  </si>
  <si>
    <t>ECUADOR - Persona Física</t>
  </si>
  <si>
    <t>ECUADOR - Otro tipo de Entidad</t>
  </si>
  <si>
    <t>EGIPTO - Persona Jurídica</t>
  </si>
  <si>
    <t>EGIPTO - Persona Física</t>
  </si>
  <si>
    <t>EGIPTO - Otro tipo de Entidad</t>
  </si>
  <si>
    <t>EL COMMONWEALTH DE DOMINICA (Estado Asociado) - Persona Jurídica</t>
  </si>
  <si>
    <t>EL COMMONWEALTH DE DOMINICA (Estado Asociado) - Persona Física</t>
  </si>
  <si>
    <t>EL COMMONWEALTH DE DOMINICA (Estado Asociado) - Otro tipo de Entidad</t>
  </si>
  <si>
    <t>EL SALVADOR - Persona Jurídica</t>
  </si>
  <si>
    <t>EL SALVADOR - Persona Física</t>
  </si>
  <si>
    <t>EL SALVADOR - Otro tipo de Entidad</t>
  </si>
  <si>
    <t>EMIRATOS ARABES UNIDOS (Estado independiente) - Persona Jurídica</t>
  </si>
  <si>
    <t>EMIRATOS ARABES UNIDOS (Estado independiente) - Persona Física</t>
  </si>
  <si>
    <t>EMIRATOS ARABES UNIDOS (Estado independiente) - Otro tipo de Entidad</t>
  </si>
  <si>
    <t>ERITREA - Persona Jurídica</t>
  </si>
  <si>
    <t>ERITREA - Persona Física</t>
  </si>
  <si>
    <t>ERITREA - Otro tipo de Entidad</t>
  </si>
  <si>
    <t>ESLOVACA, REPUBLICA - Persona Jurídica</t>
  </si>
  <si>
    <t>ESLOVACA, REPUBLICA - Persona Física</t>
  </si>
  <si>
    <t>ESLOVACA, REPUBLICA - Otro tipo de Entidad</t>
  </si>
  <si>
    <t>ESLOVENIA - Persona Jurídica</t>
  </si>
  <si>
    <t>ESLOVENIA - Persona Física</t>
  </si>
  <si>
    <t>ESLOVENIA - Otro tipo de Entidad</t>
  </si>
  <si>
    <t>ESPAÑA - Persona Jurídica</t>
  </si>
  <si>
    <t>ESPAÑA - Persona Física</t>
  </si>
  <si>
    <t>ESPAÑA - Otro tipo de Entidad</t>
  </si>
  <si>
    <t>ESTADO ASOCIADO DE GRANADA (Estado independiente) - Persona Jurídica</t>
  </si>
  <si>
    <t>ESTADO ASOCIADO DE GRANADA (Estado independiente) - Persona Física</t>
  </si>
  <si>
    <t>ESTADO ASOCIADO DE GRANADA (Estado independiente) - Otro tipo de Entidad</t>
  </si>
  <si>
    <t>ESTADO DE BAHREIN (Estado independiente) - Persona Jurídica</t>
  </si>
  <si>
    <t>ESTADO DE BAHREIN (Estado independiente) - Persona Física</t>
  </si>
  <si>
    <t>ESTADO DE BAHREIN (Estado independiente) - Otro tipo de Entidad</t>
  </si>
  <si>
    <t>ESTADO DE KUWAIT (Estado independiente) - Persona Jurídica</t>
  </si>
  <si>
    <t>ESTADO DE KUWAIT (Estado independiente) - Persona Física</t>
  </si>
  <si>
    <t>ESTADO DE KUWAIT (Estado independiente) - Otro tipo de Entidad</t>
  </si>
  <si>
    <t>ESTADO DE QATAR (Estado independiente) - Persona Jurídica</t>
  </si>
  <si>
    <t>ESTADO DE QATAR (Estado independiente) - Persona Física</t>
  </si>
  <si>
    <t>ESTADO DE QATAR (Estado independiente) - Otro tipo de Entidad</t>
  </si>
  <si>
    <t>ESTADO LIBRE ASOCIADO DE PUERTO RICO (Estado asoc. a EEUU) - Persona Jurídica</t>
  </si>
  <si>
    <t>ESTADO LIBRE ASOCIADO DE PUERTO RICO (Estado asoc. a EEUU) - Persona Física</t>
  </si>
  <si>
    <t>ESTADO LIBRE ASOCIADO DE PUERTO RICO (Estado asoc. a EEUU) - Otro tipo de Entidad</t>
  </si>
  <si>
    <t>ESTADOS UNIDOS - Persona Jurídica</t>
  </si>
  <si>
    <t>ESTADOS UNIDOS - Persona Física</t>
  </si>
  <si>
    <t>ESTADOS UNIDOS - Otro tipo de Entidad</t>
  </si>
  <si>
    <t>ESTONIA - Persona Jurídica</t>
  </si>
  <si>
    <t>ESTONIA - Persona Física</t>
  </si>
  <si>
    <t>ESTONIA - Otro tipo de Entidad</t>
  </si>
  <si>
    <t>ETIOPIA - Persona Jurídica</t>
  </si>
  <si>
    <t>ETIOPIA - Persona Física</t>
  </si>
  <si>
    <t>ETIOPIA - Otro tipo de Entidad</t>
  </si>
  <si>
    <t>FEDERACION DE SAN CRISTOBAL (Islas Saint Kitts and Nevis) - Persona Jurídica</t>
  </si>
  <si>
    <t>FEDERACION DE SAN CRISTOBAL (Islas Saint Kitts and Nevis) - Persona Física</t>
  </si>
  <si>
    <t>FEDERACION DE SAN CRISTOBAL (Islas Saint Kitts and Nevis) - Otro tipo de Entidad</t>
  </si>
  <si>
    <t>FIJI, ISLAS - Persona Jurídica</t>
  </si>
  <si>
    <t>FIJI, ISLAS - Persona Física</t>
  </si>
  <si>
    <t>FIJI, ISLAS - Otro tipo de Entidad</t>
  </si>
  <si>
    <t>FILIPINAS - Persona Jurídica</t>
  </si>
  <si>
    <t>FILIPINAS - Persona Física</t>
  </si>
  <si>
    <t>FILIPINAS - Otro tipo de Entidad</t>
  </si>
  <si>
    <t>FINLANDIA - Persona Jurídica</t>
  </si>
  <si>
    <t>FINLANDIA - Persona Física</t>
  </si>
  <si>
    <t>FINLANDIA - Otro tipo de Entidad</t>
  </si>
  <si>
    <t>FRANCIA - Persona Jurídica</t>
  </si>
  <si>
    <t>FRANCIA - Persona Física</t>
  </si>
  <si>
    <t>FRANCIA - Otro tipo de Entidad</t>
  </si>
  <si>
    <t>GABON - Persona Jurídica</t>
  </si>
  <si>
    <t>GABON - Persona Física</t>
  </si>
  <si>
    <t>GABON - Otro tipo de Entidad</t>
  </si>
  <si>
    <t>GAMBIA - Persona Jurídica</t>
  </si>
  <si>
    <t>GAMBIA - Persona Física</t>
  </si>
  <si>
    <t>GAMBIA - Otro tipo de Entidad</t>
  </si>
  <si>
    <t>GAZA - Persona Jurídica</t>
  </si>
  <si>
    <t>GAZA - Persona Física</t>
  </si>
  <si>
    <t>GAZA - Otro tipo de Entidad</t>
  </si>
  <si>
    <t>GEORGIA - Persona Jurídica</t>
  </si>
  <si>
    <t>GEORGIA - Persona Física</t>
  </si>
  <si>
    <t>GEORGIA - Otro tipo de Entidad</t>
  </si>
  <si>
    <t>GHANA - Persona Jurídica</t>
  </si>
  <si>
    <t>GHANA - Persona Física</t>
  </si>
  <si>
    <t>GHANA - Otro tipo de Entidad</t>
  </si>
  <si>
    <t>GRAN DUCADO DE LUXEMBURGO - Persona Jurídica</t>
  </si>
  <si>
    <t>GRAN DUCADO DE LUXEMBURGO - Persona Física</t>
  </si>
  <si>
    <t>GRAN DUCADO DE LUXEMBURGO - Otro tipo de Entidad</t>
  </si>
  <si>
    <t>GRECIA - Persona Jurídica</t>
  </si>
  <si>
    <t>GRECIA - Persona Física</t>
  </si>
  <si>
    <t>GRECIA - Otro tipo de Entidad</t>
  </si>
  <si>
    <t>GROENLANDIA - Persona Jurídica</t>
  </si>
  <si>
    <t>GROENLANDIA - Persona Física</t>
  </si>
  <si>
    <t>GROENLANDIA - Otro tipo de Entidad</t>
  </si>
  <si>
    <t>GUAM (Territorio no autónomo de los EEUU) - Persona Jurídica</t>
  </si>
  <si>
    <t>GUAM (Territorio no autónomo de los EEUU) - Persona Física</t>
  </si>
  <si>
    <t>GUAM (Territorio no autónomo de los EEUU) - Otro tipo de Entidad</t>
  </si>
  <si>
    <t>GUATEMALA - Persona Jurídica</t>
  </si>
  <si>
    <t>GUATEMALA - Persona Física</t>
  </si>
  <si>
    <t>GUATEMALA - Otro tipo de Entidad</t>
  </si>
  <si>
    <t>GUINEA - Persona Jurídica</t>
  </si>
  <si>
    <t>GUINEA - Persona Física</t>
  </si>
  <si>
    <t>GUINEA - Otro tipo de Entidad</t>
  </si>
  <si>
    <t>GUINEA BISSAU - Persona Jurídica</t>
  </si>
  <si>
    <t>GUINEA BISSAU - Persona Física</t>
  </si>
  <si>
    <t>GUINEA BISSAU - Otro tipo de Entidad</t>
  </si>
  <si>
    <t>GUINEA ECUATORIAL - Persona Jurídica</t>
  </si>
  <si>
    <t>GUINEA ECUATORIAL - Persona Física</t>
  </si>
  <si>
    <t>GUINEA ECUATORIAL - Otro tipo de Entidad</t>
  </si>
  <si>
    <t>HAITI - Persona Jurídica</t>
  </si>
  <si>
    <t>HAITI - Persona Física</t>
  </si>
  <si>
    <t>HAITI - Otro tipo de Entidad</t>
  </si>
  <si>
    <t>HONDURAS - Persona Jurídica</t>
  </si>
  <si>
    <t>HONDURAS - Persona Física</t>
  </si>
  <si>
    <t>HONDURAS - Otro tipo de Entidad</t>
  </si>
  <si>
    <t>HONK KONG (Territorio de China) - Persona Jurídica</t>
  </si>
  <si>
    <t>HONK KONG (Territorio de China) - Persona Física</t>
  </si>
  <si>
    <t>HONK KONG (Territorio de China) - Otro tipo de Entidad</t>
  </si>
  <si>
    <t>HUNGRIA - Persona Jurídica</t>
  </si>
  <si>
    <t>HUNGRIA - Persona Física</t>
  </si>
  <si>
    <t>HUNGRIA - Otro tipo de Entidad</t>
  </si>
  <si>
    <t>INDETERMINADO (AFRICA) - Persona Jurídica</t>
  </si>
  <si>
    <t>INDETERMINADO (AFRICA) - Persona Física</t>
  </si>
  <si>
    <t>INDETERMINADO (AFRICA) - Otro tipo de Entidad</t>
  </si>
  <si>
    <t>INDETERMINADO (AMERICA) - Persona Jurídica</t>
  </si>
  <si>
    <t>INDETERMINADO (AMERICA) - Persona Física</t>
  </si>
  <si>
    <t>INDETERMINADO (AMERICA) - Otro tipo de Entidad</t>
  </si>
  <si>
    <t>INDETERMINADO (ASIA) - Persona Jurídica</t>
  </si>
  <si>
    <t>INDETERMINADO (ASIA) - Persona Física</t>
  </si>
  <si>
    <t>INDETERMINADO (ASIA) - Otro tipo de Entidad</t>
  </si>
  <si>
    <t>INDETERMINADO (EUROPA) - Persona Jurídica</t>
  </si>
  <si>
    <t>INDETERMINADO (EUROPA) - Persona Física</t>
  </si>
  <si>
    <t>INDETERMINADO (EUROPA) - Otro tipo de Entidad</t>
  </si>
  <si>
    <t>INDETERMINADO (OCEANIA) - Persona Jurídica</t>
  </si>
  <si>
    <t>INDETERMINADO (OCEANIA) - Persona Física</t>
  </si>
  <si>
    <t>INDETERMINADO (OCEANIA) - Otro tipo de Entidad</t>
  </si>
  <si>
    <t>INDIA - Persona Jurídica</t>
  </si>
  <si>
    <t>INDIA - Persona Física</t>
  </si>
  <si>
    <t>INDIA - Otro tipo de Entidad</t>
  </si>
  <si>
    <t>INDONESIA - Persona Jurídica</t>
  </si>
  <si>
    <t>INDONESIA - Persona Física</t>
  </si>
  <si>
    <t>INDONESIA - Otro tipo de Entidad</t>
  </si>
  <si>
    <t>IRAK - Persona Jurídica</t>
  </si>
  <si>
    <t>IRAK - Persona Física</t>
  </si>
  <si>
    <t>IRAK - Otro tipo de Entidad</t>
  </si>
  <si>
    <t>IRAN - Persona Jurídica</t>
  </si>
  <si>
    <t>IRAN - Persona Física</t>
  </si>
  <si>
    <t>IRAN - Otro tipo de Entidad</t>
  </si>
  <si>
    <t>IRLANDA (EIRE) - Persona Jurídica</t>
  </si>
  <si>
    <t>IRLANDA (EIRE) - Persona Física</t>
  </si>
  <si>
    <t>IRLANDA (EIRE) - Otro tipo de Entidad</t>
  </si>
  <si>
    <t>ISLA CHRISTMAS - Persona Jurídica</t>
  </si>
  <si>
    <t>ISLA CHRISTMAS - Persona Física</t>
  </si>
  <si>
    <t>ISLA CHRISTMAS - Otro tipo de Entidad</t>
  </si>
  <si>
    <t>ISLA DE COCOS O KEELING - Persona Jurídica</t>
  </si>
  <si>
    <t>ISLA DE COCOS O KEELING - Persona Física</t>
  </si>
  <si>
    <t>ISLA DE COCOS O KEELING - Otro tipo de Entidad</t>
  </si>
  <si>
    <t>ISLA DE MAN (Territorio del Reino Unido) - Persona Jurídica</t>
  </si>
  <si>
    <t>ISLA DE MAN (Territorio del Reino Unido) - Persona Física</t>
  </si>
  <si>
    <t>ISLA DE MAN (Territorio del Reino Unido) - Otro tipo de Entidad</t>
  </si>
  <si>
    <t>ISLA DE NORFOLK - Persona Jurídica</t>
  </si>
  <si>
    <t>ISLA DE NORFOLK - Persona Física</t>
  </si>
  <si>
    <t>ISLA DE NORFOLK - Otro tipo de Entidad</t>
  </si>
  <si>
    <t>ISLA DE SAN PEDRO Y MIGUELON - Persona Jurídica</t>
  </si>
  <si>
    <t>ISLA DE SAN PEDRO Y MIGUELON - Persona Física</t>
  </si>
  <si>
    <t>ISLA DE SAN PEDRO Y MIGUELON - Otro tipo de Entidad</t>
  </si>
  <si>
    <t>ISLA QESHM - Persona Jurídica</t>
  </si>
  <si>
    <t>ISLA QESHM - Persona Física</t>
  </si>
  <si>
    <t>ISLA QESHM - Otro tipo de Entidad</t>
  </si>
  <si>
    <t>ISLANDIA - Persona Jurídica</t>
  </si>
  <si>
    <t>ISLANDIA - Persona Física</t>
  </si>
  <si>
    <t>ISLANDIA - Otro tipo de Entidad</t>
  </si>
  <si>
    <t>ISLAS AZORES - Persona Jurídica</t>
  </si>
  <si>
    <t>ISLAS AZORES - Persona Física</t>
  </si>
  <si>
    <t>ISLAS AZORES - Otro tipo de Entidad</t>
  </si>
  <si>
    <t>ISLAS CAIMAN (Territorio no autónomo del Reino Unido) - Persona Jurídica</t>
  </si>
  <si>
    <t>ISLAS CAIMAN (Territorio no autónomo del Reino Unido) - Persona Física</t>
  </si>
  <si>
    <t>ISLAS CAIMAN (Territorio no autónomo del Reino Unido) - Otro tipo de Entidad</t>
  </si>
  <si>
    <t>ISLAS DE COOK (Territorio autónomo asociado a Nueva Zelanda) - Persona Jurídica</t>
  </si>
  <si>
    <t>ISLAS DE COOK (Territorio autónomo asociado a Nueva Zelanda) - Persona Física</t>
  </si>
  <si>
    <t>ISLAS DE COOK (Territorio autónomo asociado a Nueva Zelanda) - Otro tipo de Entidad</t>
  </si>
  <si>
    <t>ISLAS DEL CANAL:Guernesey,Jersey,Alderney,G.Stark,L.Sark,etc - Persona Jurídica</t>
  </si>
  <si>
    <t>ISLAS DEL CANAL:Guernesey,Jersey,Alderney,G.Stark,L.Sark,etc - Persona Física</t>
  </si>
  <si>
    <t>ISLAS DEL CANAL:Guernesey,Jersey,Alderney,G.Stark,L.Sark,etc - Otro tipo de Entidad</t>
  </si>
  <si>
    <t>ISLAS MARIANAS - Persona Jurídica</t>
  </si>
  <si>
    <t>ISLAS MARIANAS - Persona Física</t>
  </si>
  <si>
    <t>ISLAS MARIANAS - Otro tipo de Entidad</t>
  </si>
  <si>
    <t>ISLAS PACIFICO - Persona Jurídica</t>
  </si>
  <si>
    <t>ISLAS PACIFICO - Persona Física</t>
  </si>
  <si>
    <t>ISLAS PACIFICO - Otro tipo de Entidad</t>
  </si>
  <si>
    <t>ISLAS SALOMON - Persona Jurídica</t>
  </si>
  <si>
    <t>ISLAS SALOMON - Persona Física</t>
  </si>
  <si>
    <t>ISLAS SALOMON - Otro tipo de Entidad</t>
  </si>
  <si>
    <t>ISLAS TURKAS Y CAICOS (Territorio no autónomo del R. Unido) - Persona Jurídica</t>
  </si>
  <si>
    <t>ISLAS TURKAS Y CAICOS (Territorio no autónomo del R. Unido) - Persona Física</t>
  </si>
  <si>
    <t>ISLAS TURKAS Y CAICOS (Territorio no autónomo del R. Unido) - Otro tipo de Entidad</t>
  </si>
  <si>
    <t>ISLAS VIRGENES BRITANICAS(Territorio no autónomo de R.UNIDO) - Persona Jurídica</t>
  </si>
  <si>
    <t>ISLAS VIRGENES BRITANICAS(Territorio no autónomo de R.UNIDO) - Persona Física</t>
  </si>
  <si>
    <t>ISLAS VIRGENES BRITANICAS(Territorio no autónomo de R.UNIDO) - Otro tipo de Entidad</t>
  </si>
  <si>
    <t>ISLAS VIRGENES DE ESTADOS UNIDOS DE AMERICA - Persona Jurídica</t>
  </si>
  <si>
    <t>ISLAS VIRGENES DE ESTADOS UNIDOS DE AMERICA - Persona Física</t>
  </si>
  <si>
    <t>ISLAS VIRGENES DE ESTADOS UNIDOS DE AMERICA - Otro tipo de Entidad</t>
  </si>
  <si>
    <t>ISRAEL - Persona Jurídica</t>
  </si>
  <si>
    <t>ISRAEL - Persona Física</t>
  </si>
  <si>
    <t>ISRAEL - Otro tipo de Entidad</t>
  </si>
  <si>
    <t>ITALIA - Persona Jurídica</t>
  </si>
  <si>
    <t>ITALIA - Persona Física</t>
  </si>
  <si>
    <t>ITALIA - Otro tipo de Entidad</t>
  </si>
  <si>
    <t>JAMAICA - Persona Jurídica</t>
  </si>
  <si>
    <t>JAMAICA - Persona Física</t>
  </si>
  <si>
    <t>JAMAICA - Otro tipo de Entidad</t>
  </si>
  <si>
    <t>JAPON - Persona Jurídica</t>
  </si>
  <si>
    <t>JAPON - Persona Física</t>
  </si>
  <si>
    <t>JAPON - Otro tipo de Entidad</t>
  </si>
  <si>
    <t>KAZAJSTAN - Persona Jurídica</t>
  </si>
  <si>
    <t>KAZAJSTAN - Persona Física</t>
  </si>
  <si>
    <t>KAZAJSTAN - Otro tipo de Entidad</t>
  </si>
  <si>
    <t>KENIA - Persona Jurídica</t>
  </si>
  <si>
    <t>KENIA - Persona Física</t>
  </si>
  <si>
    <t>KENIA - Otro tipo de Entidad</t>
  </si>
  <si>
    <t>KIRGUISTAN - Persona Jurídica</t>
  </si>
  <si>
    <t>KIRGUISTAN - Persona Física</t>
  </si>
  <si>
    <t>KIRGUISTAN - Otro tipo de Entidad</t>
  </si>
  <si>
    <t>KIRIBATI - Persona Jurídica</t>
  </si>
  <si>
    <t>KIRIBATI - Persona Física</t>
  </si>
  <si>
    <t>KIRIBATI - Otro tipo de Entidad</t>
  </si>
  <si>
    <t>LABUAN - Persona Jurídica</t>
  </si>
  <si>
    <t>LABUAN - Persona Física</t>
  </si>
  <si>
    <t>LABUAN - Otro tipo de Entidad</t>
  </si>
  <si>
    <t>LAOS - Persona Jurídica</t>
  </si>
  <si>
    <t>LAOS - Persona Física</t>
  </si>
  <si>
    <t>LAOS - Otro tipo de Entidad</t>
  </si>
  <si>
    <t>LESOTHO - Persona Jurídica</t>
  </si>
  <si>
    <t>LESOTHO - Persona Física</t>
  </si>
  <si>
    <t>LESOTHO - Otro tipo de Entidad</t>
  </si>
  <si>
    <t>LETONIA - Persona Jurídica</t>
  </si>
  <si>
    <t>LETONIA - Persona Física</t>
  </si>
  <si>
    <t>LETONIA - Otro tipo de Entidad</t>
  </si>
  <si>
    <t>LIBANO - Persona Jurídica</t>
  </si>
  <si>
    <t>LIBANO - Persona Física</t>
  </si>
  <si>
    <t>LIBANO - Otro tipo de Entidad</t>
  </si>
  <si>
    <t>LIBIA - Persona Jurídica</t>
  </si>
  <si>
    <t>LIBIA - Persona Física</t>
  </si>
  <si>
    <t>LIBIA - Otro tipo de Entidad</t>
  </si>
  <si>
    <t>LITUANIA - Persona Jurídica</t>
  </si>
  <si>
    <t>LITUANIA - Persona Física</t>
  </si>
  <si>
    <t>LITUANIA - Otro tipo de Entidad</t>
  </si>
  <si>
    <t>MACAO - Persona Jurídica</t>
  </si>
  <si>
    <t>MACAO - Persona Física</t>
  </si>
  <si>
    <t>MACAO - Otro tipo de Entidad</t>
  </si>
  <si>
    <t>MACEDONIA - Persona Jurídica</t>
  </si>
  <si>
    <t>MACEDONIA - Persona Física</t>
  </si>
  <si>
    <t>MACEDONIA - Otro tipo de Entidad</t>
  </si>
  <si>
    <t>MADAGASCAR - Persona Jurídica</t>
  </si>
  <si>
    <t>MADAGASCAR - Persona Física</t>
  </si>
  <si>
    <t>MADAGASCAR - Otro tipo de Entidad</t>
  </si>
  <si>
    <t>MADEIRA (Territorio de Portugal) - Persona Jurídica</t>
  </si>
  <si>
    <t>MADEIRA (Territorio de Portugal) - Persona Física</t>
  </si>
  <si>
    <t>MADEIRA (Territorio de Portugal) - Otro tipo de Entidad</t>
  </si>
  <si>
    <t>MALASIA - Persona Jurídica</t>
  </si>
  <si>
    <t>MALASIA - Persona Física</t>
  </si>
  <si>
    <t>MALASIA - Otro tipo de Entidad</t>
  </si>
  <si>
    <t>MALAWI - Persona Jurídica</t>
  </si>
  <si>
    <t>MALAWI - Persona Física</t>
  </si>
  <si>
    <t>MALAWI - Otro tipo de Entidad</t>
  </si>
  <si>
    <t>MALI - Persona Jurídica</t>
  </si>
  <si>
    <t>MALI - Persona Física</t>
  </si>
  <si>
    <t>MALI - Otro tipo de Entidad</t>
  </si>
  <si>
    <t>MARRUECOS - Persona Jurídica</t>
  </si>
  <si>
    <t>MARRUECOS - Persona Física</t>
  </si>
  <si>
    <t>MARRUECOS - Otro tipo de Entidad</t>
  </si>
  <si>
    <t>MAURITANIA - Persona Jurídica</t>
  </si>
  <si>
    <t>MAURITANIA - Persona Física</t>
  </si>
  <si>
    <t>MAURITANIA - Otro tipo de Entidad</t>
  </si>
  <si>
    <t>MEXICO - Persona Jurídica</t>
  </si>
  <si>
    <t>MEXICO - Persona Física</t>
  </si>
  <si>
    <t>MEXICO - Otro tipo de Entidad</t>
  </si>
  <si>
    <t>MICRONESIA ESTADOS FED. - Persona Jurídica</t>
  </si>
  <si>
    <t>MICRONESIA ESTADOS FED. - Persona Física</t>
  </si>
  <si>
    <t>MICRONESIA ESTADOS FEDERADOS - Otro tipo de Entidad</t>
  </si>
  <si>
    <t>MOLDOVA - Persona Jurídica</t>
  </si>
  <si>
    <t>MOLDOVA - Persona Física</t>
  </si>
  <si>
    <t>MOLDOVA - Otro tipo de Entidad</t>
  </si>
  <si>
    <t>MONGOLIA - Persona Jurídica</t>
  </si>
  <si>
    <t>MONGOLIA - Persona Física</t>
  </si>
  <si>
    <t>MONGOLIA - Otro tipo de Entidad</t>
  </si>
  <si>
    <t>MONTSERRAT (Territorio no autónomo del Reino Unido) - Persona Jurídica</t>
  </si>
  <si>
    <t>MONTSERRAT (Territorio no autónomo del Reino Unido) - Persona Física</t>
  </si>
  <si>
    <t>MONTSERRAT (Territorio no autónomo del Reino Unido) - Otro tipo de Entidad</t>
  </si>
  <si>
    <t>MOZAMBIQUE - Persona Jurídica</t>
  </si>
  <si>
    <t>MOZAMBIQUE - Persona Física</t>
  </si>
  <si>
    <t>MOZAMBIQUE - Otro tipo de Entidad</t>
  </si>
  <si>
    <t>MYANMAR (EX BIRMANIA) - Persona Jurídica</t>
  </si>
  <si>
    <t>MYANMAR (EX BIRMANIA) - Persona Física</t>
  </si>
  <si>
    <t>MYANMAR (EX BIRMANIA) - Otro tipo de Entidad</t>
  </si>
  <si>
    <t>NAMIBIA - Persona Jurídica</t>
  </si>
  <si>
    <t>NAMIBIA - Persona Física</t>
  </si>
  <si>
    <t>NAMIBIA - Otro tipo de Entidad</t>
  </si>
  <si>
    <t>NEPAL - Persona Jurídica</t>
  </si>
  <si>
    <t>NEPAL - Persona Física</t>
  </si>
  <si>
    <t>NEPAL - Otro tipo de Entidad</t>
  </si>
  <si>
    <t>NICARAGUA - Persona Jurídica</t>
  </si>
  <si>
    <t>NICARAGUA - Persona Física</t>
  </si>
  <si>
    <t>NICARAGUA - Otro tipo de Entidad</t>
  </si>
  <si>
    <t>NIGER - Persona Jurídica</t>
  </si>
  <si>
    <t>NIGER - Persona Física</t>
  </si>
  <si>
    <t>NIGER - Otro tipo de Entidad</t>
  </si>
  <si>
    <t>NIGERIA - Persona Jurídica</t>
  </si>
  <si>
    <t>NIGERIA - Persona Física</t>
  </si>
  <si>
    <t>NIGERIA - Otro tipo de Entidad</t>
  </si>
  <si>
    <t>NIUE - Persona Jurídica</t>
  </si>
  <si>
    <t>NIUE - Persona Física</t>
  </si>
  <si>
    <t>NIUE - Otro tipo de Entidad</t>
  </si>
  <si>
    <t>NORUEGA - Persona Jurídica</t>
  </si>
  <si>
    <t>NORUEGA - Persona Física</t>
  </si>
  <si>
    <t>NORUEGA - Otro tipo de Entidad</t>
  </si>
  <si>
    <t>NUEVA ZELANDA - Persona Jurídica</t>
  </si>
  <si>
    <t>NUEVA ZELANDA - Persona Física</t>
  </si>
  <si>
    <t>NUEVA ZELANDA - Otro tipo de Entidad</t>
  </si>
  <si>
    <t>PAISES BAJOS - Persona Jurídica</t>
  </si>
  <si>
    <t>PAISES BAJOS - Persona Física</t>
  </si>
  <si>
    <t>PAISES BAJOS - Otro tipo de Entidad</t>
  </si>
  <si>
    <t>PAKISTAN - Persona Jurídica</t>
  </si>
  <si>
    <t>PAKISTAN - Persona Física</t>
  </si>
  <si>
    <t>PAKISTAN - Otro tipo de Entidad</t>
  </si>
  <si>
    <t>PALAU - Persona Jurídica</t>
  </si>
  <si>
    <t>PALAU - Persona Física</t>
  </si>
  <si>
    <t>PALAU - Otro tipo de Entidad</t>
  </si>
  <si>
    <t>PAPUA, ISLAS - Persona Jurídica</t>
  </si>
  <si>
    <t>PAPUA, ISLAS - Persona Física</t>
  </si>
  <si>
    <t>PAPUA, ISLAS - Otro tipo de Entidad</t>
  </si>
  <si>
    <t>PARA PERSONAS FISICAS DE INDETERMINADO (CONTINENTE) - Persona Jurídica</t>
  </si>
  <si>
    <t>PARA PERSONAS FISICAS DE INDETERMINADO (CONTINENTE) - Persona Física</t>
  </si>
  <si>
    <t>PARA PERSONAS FISICAS DE INDETERMINADO (CONTINENTE) - Otro tipo de Entidad</t>
  </si>
  <si>
    <t>PARA PERSONAS FISICAS DE OTROS PAISES - Persona Jurídica</t>
  </si>
  <si>
    <t>PARA PERSONAS FISICAS DE OTROS PAISES - Persona Física</t>
  </si>
  <si>
    <t>PARA PERSONAS FISICAS DE OTROS PAISES - Otro tipo de Entidad</t>
  </si>
  <si>
    <t>PARAGUAY - Persona Jurídica</t>
  </si>
  <si>
    <t>PARAGUAY - Persona Física</t>
  </si>
  <si>
    <t>PARAGUAY - Otro tipo de Entidad</t>
  </si>
  <si>
    <t>PATAU - Persona Jurídica</t>
  </si>
  <si>
    <t>PATAU - Persona Física</t>
  </si>
  <si>
    <t>PATAU - Otro tipo de Entidad</t>
  </si>
  <si>
    <t>PERU - Persona Jurídica</t>
  </si>
  <si>
    <t>PERU - Persona Física</t>
  </si>
  <si>
    <t>PERU - Otro tipo de Entidad</t>
  </si>
  <si>
    <t>PITCAIRN - Persona Jurídica</t>
  </si>
  <si>
    <t>PITCAIRN - Persona Física</t>
  </si>
  <si>
    <t>PITCAIRN - Otro tipo de Entidad</t>
  </si>
  <si>
    <t>POLINESIA FRANCESA (Territorio de Ultramar de Francia) - Persona Jurídica</t>
  </si>
  <si>
    <t>POLINESIA FRANCESA (Territorio de Ultramar de Francia) - Persona Física</t>
  </si>
  <si>
    <t>POLINESIA FRANCESA (Territorio de Ultramar de Francia) - Otro tipo de Entidad</t>
  </si>
  <si>
    <t>POLONIA - Persona Jurídica</t>
  </si>
  <si>
    <t>POLONIA - Persona Física</t>
  </si>
  <si>
    <t>POLONIA - Otro tipo de Entidad</t>
  </si>
  <si>
    <t>PORTUGAL - Persona Jurídica</t>
  </si>
  <si>
    <t>PORTUGAL - Persona Física</t>
  </si>
  <si>
    <t>PORTUGAL - Otro tipo de Entidad</t>
  </si>
  <si>
    <t>POS.AUSTRALIANA (OCEANIA) - Persona Jurídica</t>
  </si>
  <si>
    <t>POS.AUSTRALIANA (OCEANIA) - Persona Física</t>
  </si>
  <si>
    <t>POS.AUSTRALIANA (OCEANIA) - Otro tipo de Entidad</t>
  </si>
  <si>
    <t>POS.BRITANICA (AFRICA) - Persona Jurídica</t>
  </si>
  <si>
    <t>POS.BRITANICA (AFRICA) - Persona Física</t>
  </si>
  <si>
    <t>POS.BRITANICA (AFRICA) - Otro tipo de Entidad</t>
  </si>
  <si>
    <t>POS.BRITANICA (AMERICA) - Persona Jurídica</t>
  </si>
  <si>
    <t>POS.BRITANICA (AMERICA) - Persona Física</t>
  </si>
  <si>
    <t>POS.BRITANICA (AMERICA) - Otro tipo de Entidad</t>
  </si>
  <si>
    <t>POS.BRITANICA (EUROPA) - Persona Jurídica</t>
  </si>
  <si>
    <t>POS.BRITANICA (EUROPA) - Persona Física</t>
  </si>
  <si>
    <t>POS.BRITANICA (EUROPA) - Otro tipo de Entidad</t>
  </si>
  <si>
    <t>POS.BRITANICA (HONG KONG) - Persona Jurídica</t>
  </si>
  <si>
    <t>POS.BRITANICA (HONG KONG) - Persona Física</t>
  </si>
  <si>
    <t>POS.BRITANICA (HONG KONG) - Otro tipo de Entidad</t>
  </si>
  <si>
    <t>POS.BRITANICA (OCEANIA) - Persona Jurídica</t>
  </si>
  <si>
    <t>POS.BRITANICA (OCEANIA) - Persona Física</t>
  </si>
  <si>
    <t>POS.BRITANICA (OCEANIA) - Otro tipo de Entidad</t>
  </si>
  <si>
    <t>POS.DANESA (AMERICA) - Persona Jurídica</t>
  </si>
  <si>
    <t>POS.DANESA (AMERICA) - Persona Física</t>
  </si>
  <si>
    <t>POS.DANESA (AMERICA) - Otro tipo de Entidad</t>
  </si>
  <si>
    <t>POS.E.E.U.U. (AMERICA) - Persona Jurídica</t>
  </si>
  <si>
    <t>POS.E.E.U.U. (AMERICA) - Persona Física</t>
  </si>
  <si>
    <t>POS.E.E.U.U. (AMERICA) - Otro tipo de Entidad</t>
  </si>
  <si>
    <t>POS.E.E.U.U. (OCEANIA) - Persona Jurídica</t>
  </si>
  <si>
    <t>POS.E.E.U.U. (OCEANIA) - Persona Física</t>
  </si>
  <si>
    <t>POS.E.E.U.U. (OCEANIA) - Otro tipo de Entidad</t>
  </si>
  <si>
    <t>POS.ESPAÑOLA (AFRICA) - Persona Jurídica</t>
  </si>
  <si>
    <t>POS.ESPAÑOLA (AFRICA) - Persona Física</t>
  </si>
  <si>
    <t>POS.ESPAÑOLA (AFRICA) - Otro tipo de Entidad</t>
  </si>
  <si>
    <t>POS.FRANCESA (AFRICA) - Persona Jurídica</t>
  </si>
  <si>
    <t>POS.FRANCESA (AFRICA) - Persona Física</t>
  </si>
  <si>
    <t>POS.FRANCESA (AFRICA) - Otro tipo de Entidad</t>
  </si>
  <si>
    <t>POS.FRANCESA (AMERICA) - Persona Jurídica</t>
  </si>
  <si>
    <t>POS.FRANCESA (AMERICA) - Persona Física</t>
  </si>
  <si>
    <t>POS.FRANCESA (AMERICA) - Otro tipo de Entidad</t>
  </si>
  <si>
    <t>POS.FRANCESA (OCEANIA) - Persona Jurídica</t>
  </si>
  <si>
    <t>POS.FRANCESA (OCEANIA) - Persona Física</t>
  </si>
  <si>
    <t>POS.FRANCESA (OCEANIA) - Otro tipo de Entidad</t>
  </si>
  <si>
    <t>POS.JAPONESA (ASIA) - Persona Jurídica</t>
  </si>
  <si>
    <t>POS.JAPONESA (ASIA) - Persona Física</t>
  </si>
  <si>
    <t>POS.JAPONESA (ASIA) - Otro tipo de Entidad</t>
  </si>
  <si>
    <t>POS.NEOCELANDESA (OCEANIA) - Persona Jurídica</t>
  </si>
  <si>
    <t>POS.NEOCELANDESA (OCEANIA) - Persona Física</t>
  </si>
  <si>
    <t>POS.NEOCELANDESA (OCEANIA) - Otro tipo de Entidad</t>
  </si>
  <si>
    <t>POS.PAISES BAJOS (AMERICA) - Persona Jurídica</t>
  </si>
  <si>
    <t>POS.PAISES BAJOS (AMERICA) - Persona Física</t>
  </si>
  <si>
    <t>POS.PAISES BAJOS (AMERICA) - Otro tipo de Entidad</t>
  </si>
  <si>
    <t>POS.PORTUGUESA (AFRICA) - Persona Jurídica</t>
  </si>
  <si>
    <t>POS.PORTUGUESA (AFRICA) - Persona Física</t>
  </si>
  <si>
    <t>POS.PORTUGUESA (AFRICA) - Otro tipo de Entidad</t>
  </si>
  <si>
    <t>PRINCIPADO DE LIECHTENSTEIN (Estado independiente) - Persona Jurídica</t>
  </si>
  <si>
    <t>PRINCIPADO DE LIECHTENSTEIN (Estado independiente) - Persona Física</t>
  </si>
  <si>
    <t>PRINCIPADO DE LIECHTENSTEIN (Estado independiente) - Otro tipo de Entidad</t>
  </si>
  <si>
    <t>PRINCIPADO DE MONACO - Persona Jurídica</t>
  </si>
  <si>
    <t>PRINCIPADO DE MONACO - Persona Física</t>
  </si>
  <si>
    <t>PRINCIPADO DE MONACO - Otro tipo de Entidad</t>
  </si>
  <si>
    <t>PRINCIPADO DEL VALLE DE ANDORRA - Persona Jurídica</t>
  </si>
  <si>
    <t>PRINCIPADO DEL VALLE DE ANDORRA - Persona Física</t>
  </si>
  <si>
    <t>PRINCIPADO DEL VALLE DE ANDORRA - Otro tipo de Entidad</t>
  </si>
  <si>
    <t>REGIMEN APLICABLE A LAS SA FINANCIERAS(ley 11.073 de la ROU) - Persona Jurídica</t>
  </si>
  <si>
    <t>REGIMEN APLICABLE A LAS SA FINANCIERAS(ley 11.073 de la ROU) - Persona Física</t>
  </si>
  <si>
    <t>REGIMEN APLICABLE A LAS SA FINANCIERAS(ley 11.073 de la ROU) - Otro tipo de Entidad</t>
  </si>
  <si>
    <t>REINO DE SWAZILANDIA (Estado independiente) - Persona Jurídica</t>
  </si>
  <si>
    <t>REINO DE SWAZILANDIA (Estado independiente) - Persona Física</t>
  </si>
  <si>
    <t>REINO DE SWAZILANDIA (Estado independiente) - Otro tipo de Entidad</t>
  </si>
  <si>
    <t>REINO DE TONGA (Estado independiente) - Persona Jurídica</t>
  </si>
  <si>
    <t>REINO DE TONGA (Estado independiente) - Persona Física</t>
  </si>
  <si>
    <t>REINO DE TONGA (Estado independiente) - Otro tipo de Entidad</t>
  </si>
  <si>
    <t>REINO HACHEMITA DE JORDANIA - Persona Jurídica</t>
  </si>
  <si>
    <t>REINO HACHEMITA DE JORDANIA - Persona Física</t>
  </si>
  <si>
    <t>REINO HACHEMITA DE JORDANIA - Otro tipo de Entidad</t>
  </si>
  <si>
    <t>REINO UNIDO - Persona Jurídica</t>
  </si>
  <si>
    <t>REINO UNIDO - Persona Física</t>
  </si>
  <si>
    <t>REINO UNIDO - Otro tipo de Entidad</t>
  </si>
  <si>
    <t>REPUBLICA COOPERATIVA DE GUYANA (Estado independiente) - Persona Jurídica</t>
  </si>
  <si>
    <t>REPUBLICA COOPERATIVA DE GUYANA (Estado independiente) - Persona Física</t>
  </si>
  <si>
    <t>REPUBLICA COOPERATIVA DE GUYANA (Estado independiente) - Otro tipo de Entidad</t>
  </si>
  <si>
    <t>REPUBLICA DE ALBANIA - Persona Jurídica</t>
  </si>
  <si>
    <t>REPUBLICA DE ALBANIA - Persona Física</t>
  </si>
  <si>
    <t>REPUBLICA DE ALBANIA - Otro tipo de Entidad</t>
  </si>
  <si>
    <t>REPUBLICA DE ANGOLA - Persona Jurídica</t>
  </si>
  <si>
    <t>REPUBLICA DE ANGOLA - Persona Física</t>
  </si>
  <si>
    <t>REPUBLICA DE ANGOLA - Otro tipo de Entidad</t>
  </si>
  <si>
    <t>REPUBLICA DE CABO VERDE (Estado independiente) - Persona Jurídica</t>
  </si>
  <si>
    <t>REPUBLICA DE CABO VERDE (Estado independiente) - Persona Física</t>
  </si>
  <si>
    <t>REPUBLICA DE CABO VERDE (Estado independiente) - Otro tipo de Entidad</t>
  </si>
  <si>
    <t>REPUBLICA DE CHIPRE (Estado independiente) - Persona Jurídica</t>
  </si>
  <si>
    <t>REPUBLICA DE CHIPRE (Estado independiente) - Persona Física</t>
  </si>
  <si>
    <t>REPUBLICA DE CHIPRE (Estado independiente) - Otro tipo de Entidad</t>
  </si>
  <si>
    <t>REPUBLICA DE DJIBUTI (Estado independiente) - Persona Jurídica</t>
  </si>
  <si>
    <t>REPUBLICA DE DJIBUTI (Estado independiente) - Persona Física</t>
  </si>
  <si>
    <t>REPUBLICA DE DJIBUTI (Estado independiente) - Otro tipo de Entidad</t>
  </si>
  <si>
    <t>REPUBLICA DE LAS ISLAS MARSHALL (Estado independiente) - Persona Jurídica</t>
  </si>
  <si>
    <t>REPUBLICA DE LAS ISLAS MARSHALL (Estado independiente) - Persona Física</t>
  </si>
  <si>
    <t>REPUBLICA DE LAS ISLAS MARSHALL (Estado independiente) - Otro tipo de Entidad</t>
  </si>
  <si>
    <t>REPUBLICA DE LIBERIA (Estado independiente) - Persona Jurídica</t>
  </si>
  <si>
    <t>REPUBLICA DE LIBERIA (Estado independiente) - Persona Física</t>
  </si>
  <si>
    <t>REPUBLICA DE LIBERIA (Estado independiente) - Otro tipo de Entidad</t>
  </si>
  <si>
    <t>REPUBLICA DE MALDIVAS (Estado independiente) - Persona Jurídica</t>
  </si>
  <si>
    <t>REPUBLICA DE MALDIVAS (Estado independiente) - Persona Física</t>
  </si>
  <si>
    <t>REPUBLICA DE MALDIVAS (Estado independiente) - Otro tipo de Entidad</t>
  </si>
  <si>
    <t>REPUBLICA DE MALTA (Estado independiente) - Persona Jurídica</t>
  </si>
  <si>
    <t>REPUBLICA DE MALTA (Estado independiente) - Persona Física</t>
  </si>
  <si>
    <t>REPUBLICA DE MALTA (Estado independiente) - Otro tipo de Entidad</t>
  </si>
  <si>
    <t>REPUBLICA DE MAURICIO - Persona Jurídica</t>
  </si>
  <si>
    <t>REPUBLICA DE MAURICIO - Persona Física</t>
  </si>
  <si>
    <t>REPUBLICA DE MAURICIO - Otro tipo de Entidad</t>
  </si>
  <si>
    <t>REPUBLICA DE NAURU (Estado independiente) - Persona Jurídica</t>
  </si>
  <si>
    <t>REPUBLICA DE NAURU (Estado independiente) - Persona Física</t>
  </si>
  <si>
    <t>REPUBLICA DE NAURU (Estado independiente) - Otro tipo de Entidad</t>
  </si>
  <si>
    <t>REPUBLICA DE PANAMA (Estado independiente) - Persona Jurídica</t>
  </si>
  <si>
    <t>REPUBLICA DE PANAMA (Estado independiente) - Persona Física</t>
  </si>
  <si>
    <t>REPUBLICA DE PANAMA (Estado independiente) - Otro tipo de Entidad</t>
  </si>
  <si>
    <t>REPUBLICA DE SEYCHELLES (Estado independiente) - Persona Jurídica</t>
  </si>
  <si>
    <t>REPUBLICA DE SEYCHELLES (Estado independiente) - Persona Física</t>
  </si>
  <si>
    <t>REPUBLICA DE SEYCHELLES (Estado independiente) - Otro tipo de Entidad</t>
  </si>
  <si>
    <t>REPUBLICA DE TRINIDAD Y TOBAGO - Persona Jurídica</t>
  </si>
  <si>
    <t>REPUBLICA DE TRINIDAD Y TOBAGO - Persona Física</t>
  </si>
  <si>
    <t>REPUBLICA DE TRINIDAD Y TOBAGO - Otro tipo de Entidad</t>
  </si>
  <si>
    <t>REPUBLICA DE VANUATU - Persona Jurídica</t>
  </si>
  <si>
    <t>REPUBLICA DE VANUATU - Persona Física</t>
  </si>
  <si>
    <t>REPUBLICA DE VANUATU - Otro tipo de Entidad</t>
  </si>
  <si>
    <t>REPUBLICA DEL YEMEN - Persona Jurídica</t>
  </si>
  <si>
    <t>REPUBLICA DEL YEMEN - Persona Física</t>
  </si>
  <si>
    <t>REPUBLICA DEL YEMEN - Otro tipo de Entidad</t>
  </si>
  <si>
    <t>REPUBLICA DEMOCRATICA SOCIALISTA DE SRI LANKA - Persona Jurídica</t>
  </si>
  <si>
    <t>REPUBLICA DEMOCRATICA SOCIALISTA DE SRI LANKA - Persona Física</t>
  </si>
  <si>
    <t>REPUBLICA DEMOCRATICA SOCIALISTA DE SRI LANKA - Otro tipo de Entidad</t>
  </si>
  <si>
    <t>REPUBLICA TUNECINA - Persona Jurídica</t>
  </si>
  <si>
    <t>REPUBLICA TUNECINA - Persona Física</t>
  </si>
  <si>
    <t>REPUBLICA TUNECINA - Otro tipo de Entidad</t>
  </si>
  <si>
    <t>RUANDA - Persona Jurídica</t>
  </si>
  <si>
    <t>RUANDA - Persona Física</t>
  </si>
  <si>
    <t>RUANDA - Otro tipo de Entidad</t>
  </si>
  <si>
    <t>RUMANIA - Persona Jurídica</t>
  </si>
  <si>
    <t>RUMANIA - Persona Física</t>
  </si>
  <si>
    <t>RUMANIA - Otro tipo de Entidad</t>
  </si>
  <si>
    <t>RUSA, FEDERACION - Persona Jurídica</t>
  </si>
  <si>
    <t>RUSA, FEDERACION - Persona Física</t>
  </si>
  <si>
    <t>RUSA, FEDERACION - Otro tipo de Entidad</t>
  </si>
  <si>
    <t>SAMOA AMERICANA (Territorio no autónomo de los EEUU) - Persona Jurídica</t>
  </si>
  <si>
    <t>SAMOA AMERICANA (Territorio no autónomo de los EEUU) - Persona Física</t>
  </si>
  <si>
    <t>SAMOA AMERICANA (Territorio no autónomo de los EEUU) - Otro tipo de Entidad</t>
  </si>
  <si>
    <t>SAMOA OCCIDENTAL - Persona Jurídica</t>
  </si>
  <si>
    <t>SAMOA OCCIDENTAL - Persona Física</t>
  </si>
  <si>
    <t>SAMOA OCCIDENTAL - Otro tipo de Entidad</t>
  </si>
  <si>
    <t>SAN VICENTE Y LAS GRANADINAS (Estado independiente) - Persona Jurídica</t>
  </si>
  <si>
    <t>SAN VICENTE Y LAS GRANADINAS (Estado independiente) - Persona Física</t>
  </si>
  <si>
    <t>SAN VICENTE Y LAS GRANADINAS (Estado independiente) - Otro tipo de Entidad</t>
  </si>
  <si>
    <t>SANTA ELENA - Persona Jurídica</t>
  </si>
  <si>
    <t>SANTA ELENA - Persona Física</t>
  </si>
  <si>
    <t>SANTA ELENA - Otro tipo de Entidad</t>
  </si>
  <si>
    <t>SANTA LUCIA - Persona Jurídica</t>
  </si>
  <si>
    <t>SANTA LUCIA - Persona Física</t>
  </si>
  <si>
    <t>SANTA LUCIA - Otro tipo de Entidad</t>
  </si>
  <si>
    <t>SANTA SEDE (VATICANO) - Persona Jurídica</t>
  </si>
  <si>
    <t>SANTA SEDE (VATICANO) - Persona Física</t>
  </si>
  <si>
    <t>SANTA SEDE (VATICANO) - Otro tipo de Entidad</t>
  </si>
  <si>
    <t>SANTO TOME Y PRINCIPE - Persona Jurídica</t>
  </si>
  <si>
    <t>SANTO TOME Y PRINCIPE - Persona Física</t>
  </si>
  <si>
    <t>SANTO TOME Y PRINCIPE - Otro tipo de Entidad</t>
  </si>
  <si>
    <t>SENEGAL - Persona Jurídica</t>
  </si>
  <si>
    <t>SENEGAL - Persona Física</t>
  </si>
  <si>
    <t>SENEGAL - Otro tipo de Entidad</t>
  </si>
  <si>
    <t>SERBIA - Persona Jurídica</t>
  </si>
  <si>
    <t>SERBIA - Persona Física</t>
  </si>
  <si>
    <t>SERBIA - Otro tipo de Entidad</t>
  </si>
  <si>
    <t>SERENISIMA REPUBLICA DE SAN MARINO (Estado independiente) - Persona Jurídica</t>
  </si>
  <si>
    <t>SERENISIMA REPUBLICA DE SAN MARINO (Estado independiente) - Persona Física</t>
  </si>
  <si>
    <t>SERENISIMA REPUBLICA DE SAN MARINO (Estado independiente) - Otro tipo de Entidad</t>
  </si>
  <si>
    <t>SIERRA LEONA - Persona Jurídica</t>
  </si>
  <si>
    <t>SIERRA LEONA - Persona Física</t>
  </si>
  <si>
    <t>SIERRA LEONA - Otro tipo de Entidad</t>
  </si>
  <si>
    <t>SINGAPUR - Persona Jurídica</t>
  </si>
  <si>
    <t>SINGAPUR - Persona Física</t>
  </si>
  <si>
    <t>SINGAPUR - Otro tipo de Entidad</t>
  </si>
  <si>
    <t>SIRIA - Persona Jurídica</t>
  </si>
  <si>
    <t>SIRIA - Persona Física</t>
  </si>
  <si>
    <t>SIRIA - Otro tipo de Entidad</t>
  </si>
  <si>
    <t>SOMALIA - Persona Jurídica</t>
  </si>
  <si>
    <t>SOMALIA - Persona Física</t>
  </si>
  <si>
    <t>SOMALIA - Otro tipo de Entidad</t>
  </si>
  <si>
    <t>SUDAFRICA, REP. DE - Persona Jurídica</t>
  </si>
  <si>
    <t>SUDAFRICA, REP. DE - Persona Física</t>
  </si>
  <si>
    <t>SUDAFRICA, REP. DE - Otro tipo de Entidad</t>
  </si>
  <si>
    <t>SUDAN - Persona Jurídica</t>
  </si>
  <si>
    <t>SUDAN - Persona Física</t>
  </si>
  <si>
    <t>SUDAN - Otro tipo de Entidad</t>
  </si>
  <si>
    <t>SUECIA - Persona Jurídica</t>
  </si>
  <si>
    <t>SUECIA - Persona Física</t>
  </si>
  <si>
    <t>SUECIA - Otro tipo de Entidad</t>
  </si>
  <si>
    <t>SUIZA - Persona Jurídica</t>
  </si>
  <si>
    <t>SUIZA - Persona Física</t>
  </si>
  <si>
    <t>SUIZA - Otro tipo de Entidad</t>
  </si>
  <si>
    <t>SULTANATO DE OMAN - Persona Jurídica</t>
  </si>
  <si>
    <t>SULTANATO DE OMAN - Persona Física</t>
  </si>
  <si>
    <t>SULTANATO DE OMAN - Otro tipo de Entidad</t>
  </si>
  <si>
    <t>SURINAME - Persona Jurídica</t>
  </si>
  <si>
    <t>SURINAME - Persona Física</t>
  </si>
  <si>
    <t>SURINAME - Otro tipo de Entidad</t>
  </si>
  <si>
    <t>TAILANDIA - Persona Jurídica</t>
  </si>
  <si>
    <t>TAILANDIA - Persona Física</t>
  </si>
  <si>
    <t>TAILANDIA - Otro tipo de Entidad</t>
  </si>
  <si>
    <t>TAIWAN - Persona Jurídica</t>
  </si>
  <si>
    <t>TAIWAN - Persona Física</t>
  </si>
  <si>
    <t>TAIWAN - Otro tipo de Entidad</t>
  </si>
  <si>
    <t>TANZANIA - Persona Jurídica</t>
  </si>
  <si>
    <t>TANZANIA - Persona Física</t>
  </si>
  <si>
    <t>TANZANIA - Otro tipo de Entidad</t>
  </si>
  <si>
    <t>TAYIKISTAN - Persona Jurídica</t>
  </si>
  <si>
    <t>TAYIKISTAN - Persona Física</t>
  </si>
  <si>
    <t>TAYIKISTAN - Otro tipo de Entidad</t>
  </si>
  <si>
    <t>TERRITORIOS AUTONOMOS PALESTINOS - Persona Jurídica</t>
  </si>
  <si>
    <t>TERRITORIOS AUTONOMOS PALESTINOS - Persona Física</t>
  </si>
  <si>
    <t>TERRITORIOS AUTONOMOS PALESTINOS - Otro tipo de Entidad</t>
  </si>
  <si>
    <t>TOGO - Persona Jurídica</t>
  </si>
  <si>
    <t>TOGO - Persona Física</t>
  </si>
  <si>
    <t>TOGO - Otro tipo de Entidad</t>
  </si>
  <si>
    <t>TOKELAU - Persona Jurídica</t>
  </si>
  <si>
    <t>TOKELAU - Persona Física</t>
  </si>
  <si>
    <t>TOKELAU - Otro tipo de Entidad</t>
  </si>
  <si>
    <t>TRIESTE (Italia) - Persona Jurídica</t>
  </si>
  <si>
    <t>TRIESTE (Italia) - Persona Física</t>
  </si>
  <si>
    <t>TRIESTE (Italia) - Otro tipo de Entidad</t>
  </si>
  <si>
    <t>TRISTAN DA CUNHA - Persona Jurídica</t>
  </si>
  <si>
    <t>TRISTAN DA CUNHA - Persona Física</t>
  </si>
  <si>
    <t>TRISTAN DA CUNHA - Otro tipo de Entidad</t>
  </si>
  <si>
    <t>TURKMENISTAN - Persona Jurídica</t>
  </si>
  <si>
    <t>TURKMENISTAN - Persona Física</t>
  </si>
  <si>
    <t>TURKMENISTAN - Otro tipo de Entidad</t>
  </si>
  <si>
    <t>TURQUIA - Persona Jurídica</t>
  </si>
  <si>
    <t>TURQUIA - Persona Física</t>
  </si>
  <si>
    <t>TURQUIA - Otro tipo de Entidad</t>
  </si>
  <si>
    <t>TUVALU - Persona Jurídica</t>
  </si>
  <si>
    <t>TUVALU - Persona Física</t>
  </si>
  <si>
    <t>TUVALU - Otro tipo de Entidad</t>
  </si>
  <si>
    <t>UCRANIA - Persona Jurídica</t>
  </si>
  <si>
    <t>UCRANIA - Persona Física</t>
  </si>
  <si>
    <t>UCRANIA - Otro tipo de Entidad</t>
  </si>
  <si>
    <t>UGANDA - Persona Jurídica</t>
  </si>
  <si>
    <t>UGANDA - Persona Física</t>
  </si>
  <si>
    <t>UGANDA - Otro tipo de Entidad</t>
  </si>
  <si>
    <t>URUGUAY - Persona Jurídica</t>
  </si>
  <si>
    <t>URUGUAY - Persona Física</t>
  </si>
  <si>
    <t>URUGUAY - Otro tipo de Entidad</t>
  </si>
  <si>
    <t>UZBEKISTAN - Persona Jurídica</t>
  </si>
  <si>
    <t>UZBEKISTAN - Persona Física</t>
  </si>
  <si>
    <t>UZBEKISTAN - Otro tipo de Entidad</t>
  </si>
  <si>
    <t>VENEZUELA - Persona Jurídica</t>
  </si>
  <si>
    <t>VENEZUELA - Persona Física</t>
  </si>
  <si>
    <t>VENEZUELA - Otro tipo de Entidad</t>
  </si>
  <si>
    <t>VIETNAM - Persona Jurídica</t>
  </si>
  <si>
    <t>VIETNAM - Persona Física</t>
  </si>
  <si>
    <t>VIETNAM - Otro tipo de Entidad</t>
  </si>
  <si>
    <t>YUGOSLAVIA - Persona Jurídica</t>
  </si>
  <si>
    <t>YUGOSLAVIA - Persona Física</t>
  </si>
  <si>
    <t>YUGOSLAVIA - Otro tipo de Entidad</t>
  </si>
  <si>
    <t>ZAIRE - Persona Jurídica</t>
  </si>
  <si>
    <t>ZAIRE - Persona Física</t>
  </si>
  <si>
    <t>ZAIRE - Otro tipo de Entidad</t>
  </si>
  <si>
    <t>ZAMBIA - Persona Jurídica</t>
  </si>
  <si>
    <t>ZAMBIA - Persona Física</t>
  </si>
  <si>
    <t>ZAMBIA - Otro tipo de Entidad</t>
  </si>
  <si>
    <t>ZIMBABWE - Persona Jurídica</t>
  </si>
  <si>
    <t>ZIMBABWE - Persona Física</t>
  </si>
  <si>
    <t>ZIMBABWE - Otro tipo de Entidad</t>
  </si>
  <si>
    <t>ZONA LIBRE DE OSTRAVA (ciudad de la antigua Checoeslovaquia) - Persona Jurídica</t>
  </si>
  <si>
    <t>ZONA LIBRE DE OSTRAVA (ciudad de la antigua Checoeslovaquia) - Persona Física</t>
  </si>
  <si>
    <t>ZONA LIBRE DE OSTRAVA (ciudad de la antigua Checoeslovaquia) - Otro tipo de Entidad</t>
  </si>
  <si>
    <t>País receptor</t>
  </si>
  <si>
    <t>ID impositivo</t>
  </si>
  <si>
    <t>Domicilio</t>
  </si>
  <si>
    <t>Forma de Pago</t>
  </si>
  <si>
    <t>Incoterms</t>
  </si>
  <si>
    <t>EXW</t>
  </si>
  <si>
    <t>FCA</t>
  </si>
  <si>
    <t>FAS</t>
  </si>
  <si>
    <t>FOB</t>
  </si>
  <si>
    <t>CFR</t>
  </si>
  <si>
    <t>CIF</t>
  </si>
  <si>
    <t>CPT</t>
  </si>
  <si>
    <t>CIP</t>
  </si>
  <si>
    <t>DAP</t>
  </si>
  <si>
    <t>DDP</t>
  </si>
  <si>
    <t>DPU</t>
  </si>
  <si>
    <t>Guardar</t>
  </si>
  <si>
    <t>Ubicación a Guardar</t>
  </si>
  <si>
    <t>SI</t>
  </si>
  <si>
    <t>TC manual</t>
  </si>
  <si>
    <t>Fecha de Pago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</si>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</sst>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2" fontId="0" fillId="35" borderId="10" xfId="42" applyNumberFormat="1" applyFont="1" applyFill="1" applyBorder="1"/>
    <xf numFmtId="0" fontId="13" fillId="33" borderId="0" xfId="0" applyFont="1" applyFill="1" applyAlignment="1">
      <alignment wrapText="1"/>
    </xf>
    <xf numFmtId="0" fontId="13" fillId="33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" fontId="0" fillId="36" borderId="10" xfId="0" applyNumberFormat="1" applyFill="1" applyBorder="1"/>
    <xf numFmtId="0" fontId="0" fillId="0" borderId="10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47CAB-F5BB-4410-9110-DFA118AFFB59}" name="CBTE" displayName="CBTE" ref="A1:A4" totalsRowShown="0">
  <autoFilter ref="A1:A4" xr:uid="{8A247CAB-F5BB-4410-9110-DFA118AFFB59}"/>
  <tableColumns count="1">
    <tableColumn id="1" xr3:uid="{60A430D4-4E83-4A15-879C-C644E2A80AFE}" name="Comproban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221AC-D819-4994-A1F6-FB8AC7708EB8}" name="Conceptos" displayName="Conceptos" ref="C1:C4" totalsRowShown="0">
  <autoFilter ref="C1:C4" xr:uid="{6AA221AC-D819-4994-A1F6-FB8AC7708EB8}"/>
  <tableColumns count="1">
    <tableColumn id="1" xr3:uid="{90CF9051-0248-43AA-8699-93F6B3BDA664}" name="Concep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EE701-11CF-4D08-A8C3-2BAD2301EAA5}" name="Pais" displayName="Pais" ref="E1:E305" totalsRowShown="0">
  <autoFilter ref="E1:E305" xr:uid="{5B2EE701-11CF-4D08-A8C3-2BAD2301EAA5}"/>
  <tableColumns count="1">
    <tableColumn id="1" xr3:uid="{342B30A3-F652-4715-B653-DAC4861FA40F}" name="Paí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EA98B-7A79-46D6-AF82-5FAE48C5A3C8}" name="Moneda" displayName="Moneda" ref="G1:G50" totalsRowShown="0">
  <autoFilter ref="G1:G50" xr:uid="{4A0EA98B-7A79-46D6-AF82-5FAE48C5A3C8}"/>
  <tableColumns count="1">
    <tableColumn id="1" xr3:uid="{1EE3FA07-207F-4470-89F7-3D49056288FF}" name="Mon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7B65E2-976C-4DC9-9ADF-4A84FA2C632D}" name="CUIT_paises" displayName="CUIT_paises" ref="I1:J784" totalsRowShown="0">
  <autoFilter ref="I1:J784" xr:uid="{3A7B65E2-976C-4DC9-9ADF-4A84FA2C632D}"/>
  <tableColumns count="2">
    <tableColumn id="2" xr3:uid="{176CFE63-0394-498D-A7CD-0AFFBB62260F}" name="Descripción" dataDxfId="14"/>
    <tableColumn id="3" xr3:uid="{16007EEC-9806-435C-86B0-BAAD3C7C8C6B}" name="Código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135532-C5F4-47F8-8C63-AA7F35400064}" name="Incoterms" displayName="Incoterms" ref="L1:L12" totalsRowShown="0">
  <autoFilter ref="L1:L12" xr:uid="{80135532-C5F4-47F8-8C63-AA7F35400064}"/>
  <tableColumns count="1">
    <tableColumn id="1" xr3:uid="{4969382B-84D9-4015-AC74-276559C457DB}" name="Incote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7"/>
  <sheetViews>
    <sheetView showGridLines="0" tabSelected="1" topLeftCell="S1" workbookViewId="0">
      <pane ySplit="1" topLeftCell="A2" activePane="bottomLeft" state="frozenSplit"/>
      <selection activeCell="K17" sqref="K17"/>
      <selection pane="bottomLeft" activeCell="AC7" sqref="AC7"/>
    </sheetView>
  </sheetViews>
  <sheetFormatPr baseColWidth="10" defaultRowHeight="15" x14ac:dyDescent="0.25"/>
  <cols>
    <col min="2" max="2" width="10.7109375" bestFit="1" customWidth="1"/>
    <col min="3" max="3" width="14.7109375" bestFit="1" customWidth="1"/>
    <col min="4" max="4" width="7" customWidth="1"/>
    <col min="5" max="5" width="14.5703125" customWidth="1"/>
    <col min="6" max="6" width="11.5703125" customWidth="1"/>
    <col min="7" max="7" width="11.85546875" customWidth="1"/>
    <col min="8" max="8" width="11.7109375" bestFit="1" customWidth="1"/>
    <col min="9" max="9" width="11.7109375" customWidth="1"/>
    <col min="10" max="10" width="20.42578125" bestFit="1" customWidth="1"/>
    <col min="11" max="11" width="11.7109375" customWidth="1"/>
    <col min="12" max="12" width="16.7109375" customWidth="1"/>
    <col min="13" max="13" width="12" bestFit="1" customWidth="1"/>
    <col min="14" max="15" width="12" customWidth="1"/>
    <col min="16" max="17" width="29" customWidth="1"/>
    <col min="18" max="18" width="19.140625" customWidth="1"/>
    <col min="19" max="19" width="12.140625" bestFit="1" customWidth="1"/>
    <col min="20" max="20" width="24.42578125" bestFit="1" customWidth="1"/>
    <col min="21" max="21" width="9.140625" customWidth="1"/>
    <col min="22" max="22" width="10.5703125" customWidth="1"/>
    <col min="23" max="23" width="15.5703125" bestFit="1" customWidth="1"/>
    <col min="24" max="32" width="9.140625" customWidth="1"/>
    <col min="33" max="33" width="13.85546875" customWidth="1"/>
    <col min="34" max="34" width="12.5703125" bestFit="1" customWidth="1"/>
    <col min="35" max="35" width="11" customWidth="1"/>
    <col min="36" max="36" width="11.5703125" customWidth="1"/>
    <col min="37" max="37" width="9.140625" customWidth="1"/>
    <col min="38" max="38" width="6.42578125" bestFit="1" customWidth="1"/>
    <col min="39" max="39" width="13.7109375" bestFit="1" customWidth="1"/>
    <col min="40" max="40" width="6" customWidth="1"/>
    <col min="41" max="41" width="5.85546875" customWidth="1"/>
    <col min="42" max="42" width="8.42578125" customWidth="1"/>
    <col min="43" max="43" width="7.5703125" bestFit="1" customWidth="1"/>
  </cols>
  <sheetData>
    <row r="1" spans="1:45" s="18" customFormat="1" ht="45" customHeight="1" x14ac:dyDescent="0.25">
      <c r="A1" s="16" t="s">
        <v>1230</v>
      </c>
      <c r="B1" s="16" t="s">
        <v>0</v>
      </c>
      <c r="C1" s="16" t="s">
        <v>424</v>
      </c>
      <c r="D1" s="16" t="s">
        <v>1</v>
      </c>
      <c r="E1" s="16" t="s">
        <v>2</v>
      </c>
      <c r="F1" s="16" t="s">
        <v>3</v>
      </c>
      <c r="G1" s="16" t="s">
        <v>65</v>
      </c>
      <c r="H1" s="16" t="s">
        <v>67</v>
      </c>
      <c r="I1" s="16" t="s">
        <v>1229</v>
      </c>
      <c r="J1" s="16" t="s">
        <v>68</v>
      </c>
      <c r="K1" s="16" t="s">
        <v>1228</v>
      </c>
      <c r="L1" s="16" t="s">
        <v>425</v>
      </c>
      <c r="M1" s="16" t="s">
        <v>1209</v>
      </c>
      <c r="N1" s="16" t="s">
        <v>426</v>
      </c>
      <c r="O1" s="16" t="s">
        <v>1210</v>
      </c>
      <c r="P1" s="16" t="s">
        <v>4</v>
      </c>
      <c r="Q1" s="16" t="s">
        <v>1211</v>
      </c>
      <c r="R1" s="16" t="s">
        <v>1212</v>
      </c>
      <c r="S1" s="16" t="s">
        <v>1213</v>
      </c>
      <c r="T1" s="16" t="s">
        <v>428</v>
      </c>
      <c r="U1" s="16" t="s">
        <v>5</v>
      </c>
      <c r="V1" s="16" t="s">
        <v>6</v>
      </c>
      <c r="W1" s="16" t="s">
        <v>7</v>
      </c>
      <c r="X1" s="16" t="s">
        <v>8</v>
      </c>
      <c r="Y1" s="16" t="s">
        <v>9</v>
      </c>
      <c r="Z1" s="16" t="s">
        <v>10</v>
      </c>
      <c r="AA1" s="16" t="s">
        <v>11</v>
      </c>
      <c r="AB1" s="16" t="s">
        <v>46</v>
      </c>
      <c r="AC1" s="16" t="s">
        <v>53</v>
      </c>
      <c r="AD1" s="16" t="s">
        <v>54</v>
      </c>
      <c r="AE1" s="16" t="s">
        <v>12</v>
      </c>
      <c r="AF1" s="16" t="s">
        <v>13</v>
      </c>
      <c r="AG1" s="16" t="s">
        <v>14</v>
      </c>
      <c r="AH1" s="16" t="s">
        <v>15</v>
      </c>
      <c r="AI1" s="16" t="s">
        <v>16</v>
      </c>
      <c r="AJ1" s="16" t="s">
        <v>17</v>
      </c>
      <c r="AK1" s="16" t="s">
        <v>18</v>
      </c>
      <c r="AL1" s="16" t="s">
        <v>19</v>
      </c>
      <c r="AM1" s="16" t="s">
        <v>20</v>
      </c>
      <c r="AN1" s="17" t="s">
        <v>47</v>
      </c>
      <c r="AO1" s="17" t="s">
        <v>48</v>
      </c>
      <c r="AP1" s="17" t="s">
        <v>49</v>
      </c>
      <c r="AQ1" s="17" t="s">
        <v>50</v>
      </c>
      <c r="AR1" s="17" t="s">
        <v>1225</v>
      </c>
      <c r="AS1" s="17" t="s">
        <v>1226</v>
      </c>
    </row>
    <row r="2" spans="1:45" x14ac:dyDescent="0.25">
      <c r="A2" s="2"/>
      <c r="B2" s="7">
        <f ca="1">TODAY()</f>
        <v>45143</v>
      </c>
      <c r="C2" s="8">
        <f t="shared" ref="C2:C17" ca="1" si="0">B2+14</f>
        <v>45157</v>
      </c>
      <c r="D2" s="2">
        <v>2</v>
      </c>
      <c r="E2" s="2" t="s">
        <v>55</v>
      </c>
      <c r="F2" s="2" t="s">
        <v>60</v>
      </c>
      <c r="G2" s="2" t="s">
        <v>66</v>
      </c>
      <c r="H2" s="2" t="s">
        <v>66</v>
      </c>
      <c r="I2" s="2"/>
      <c r="J2" s="2" t="s">
        <v>390</v>
      </c>
      <c r="K2" s="2"/>
      <c r="L2" s="2" t="s">
        <v>142</v>
      </c>
      <c r="M2" s="3" t="s">
        <v>627</v>
      </c>
      <c r="N2" s="23">
        <f>IFERROR(VLOOKUP(M2,CUIT_paises[],2,0),"")</f>
        <v>55000002126</v>
      </c>
      <c r="O2" s="2"/>
      <c r="P2" s="2" t="s">
        <v>35</v>
      </c>
      <c r="Q2" s="2"/>
      <c r="R2" s="2"/>
      <c r="S2" s="2" t="s">
        <v>1217</v>
      </c>
      <c r="T2" s="6" t="s">
        <v>36</v>
      </c>
      <c r="U2" s="4">
        <v>7.003044</v>
      </c>
      <c r="V2" s="5">
        <v>19000</v>
      </c>
      <c r="W2" s="5">
        <f>U2*V2</f>
        <v>133057.83600000001</v>
      </c>
      <c r="X2" s="10"/>
      <c r="Y2" s="10"/>
      <c r="Z2" s="10"/>
      <c r="AA2" s="11"/>
      <c r="AB2" s="13">
        <f>COUNTIFS($E$1:E2,E2,$P$1:P2,P2)+1</f>
        <v>2</v>
      </c>
      <c r="AC2" s="15" t="str">
        <f>SUBSTITUTE(U2,",",".")</f>
        <v>7.003044</v>
      </c>
      <c r="AD2" s="15" t="str">
        <f>SUBSTITUTE(TEXT(V2,"0,00"),",",".")</f>
        <v>19000.00</v>
      </c>
      <c r="AE2" s="1" t="str">
        <f t="shared" ref="AE2:AE17" si="1">TEXT(Y2,"00000")</f>
        <v>00000</v>
      </c>
      <c r="AF2" s="1" t="str">
        <f t="shared" ref="AF2:AF17" si="2">TEXT(Z2,"00000000")</f>
        <v>00000000</v>
      </c>
      <c r="AG2" s="8">
        <f>AA2</f>
        <v>0</v>
      </c>
      <c r="AH2" s="12">
        <f>IF(AP2="A",ROUND(W2+#REF!,2),ROUND(W2,2))</f>
        <v>133057.84</v>
      </c>
      <c r="AI2" s="9" t="str">
        <f>IF(RIGHT(E2,1)="A",SUBSTITUTE(TEXT(W2,"0,00"),",","."),SUBSTITUTE(TEXT(AH2,"0,00"),",","."))</f>
        <v>133057.84</v>
      </c>
      <c r="AJ2" s="9" t="str">
        <f>SUBSTITUTE(TEXT(ROUNDUP(AH2,0)-AH2,"0,00"),",",".")</f>
        <v>0.16</v>
      </c>
      <c r="AK2" s="1"/>
      <c r="AL2" s="1">
        <f>ROW(P2)</f>
        <v>2</v>
      </c>
      <c r="AM2" s="14" t="str">
        <f>M2&amp;"-"&amp;COUNTIF($M$1:M2,M2)</f>
        <v>ESTADOS UNIDOS - Persona Jurídica-1</v>
      </c>
      <c r="AN2" s="1">
        <f>IF(P1=P2,1,0)</f>
        <v>0</v>
      </c>
      <c r="AO2" s="1">
        <f>IF(P2=P3,1,0)</f>
        <v>0</v>
      </c>
      <c r="AP2" s="1" t="str">
        <f>RIGHT(E2)</f>
        <v>E</v>
      </c>
      <c r="AQ2" s="1">
        <f>IF(LEFT(E2,4)="Nota",0,1)</f>
        <v>1</v>
      </c>
      <c r="AR2" s="24" t="s">
        <v>66</v>
      </c>
      <c r="AS2" s="24"/>
    </row>
    <row r="3" spans="1:45" x14ac:dyDescent="0.25">
      <c r="A3" s="2"/>
      <c r="B3" s="7">
        <f t="shared" ref="B3:B17" ca="1" si="3">TODAY()</f>
        <v>45143</v>
      </c>
      <c r="C3" s="8">
        <f t="shared" ca="1" si="0"/>
        <v>45157</v>
      </c>
      <c r="D3" s="2">
        <v>2</v>
      </c>
      <c r="E3" s="2" t="s">
        <v>56</v>
      </c>
      <c r="F3" s="2" t="s">
        <v>60</v>
      </c>
      <c r="G3" s="2" t="s">
        <v>66</v>
      </c>
      <c r="H3" s="2" t="s">
        <v>66</v>
      </c>
      <c r="I3" s="2"/>
      <c r="J3" s="2" t="s">
        <v>390</v>
      </c>
      <c r="K3" s="2"/>
      <c r="L3" s="2" t="s">
        <v>142</v>
      </c>
      <c r="M3" s="3" t="s">
        <v>628</v>
      </c>
      <c r="N3" s="23">
        <f>IFERROR(VLOOKUP(M3,CUIT_paises[],2,0),"")</f>
        <v>50000002124</v>
      </c>
      <c r="O3" s="2"/>
      <c r="P3" s="2" t="s">
        <v>32</v>
      </c>
      <c r="Q3" s="2"/>
      <c r="R3" s="2"/>
      <c r="S3" s="2" t="s">
        <v>1217</v>
      </c>
      <c r="T3" s="1" t="str">
        <f ca="1">"Honorarios "&amp;PROPER(TEXT(B3,"mmmm"))</f>
        <v>Honorarios Agosto</v>
      </c>
      <c r="U3" s="4">
        <v>8.0252280000000003</v>
      </c>
      <c r="V3" s="5">
        <v>19000</v>
      </c>
      <c r="W3" s="5">
        <f t="shared" ref="W3:W17" si="4">U3*V3</f>
        <v>152479.33199999999</v>
      </c>
      <c r="X3" s="10"/>
      <c r="Y3" s="10"/>
      <c r="Z3" s="10"/>
      <c r="AA3" s="11"/>
      <c r="AB3" s="13">
        <f>COUNTIFS($E$1:E3,E3,$P$1:P3,P3)+1</f>
        <v>2</v>
      </c>
      <c r="AC3" s="15" t="str">
        <f t="shared" ref="AC3:AC17" si="5">SUBSTITUTE(U3,",",".")</f>
        <v>8.025228</v>
      </c>
      <c r="AD3" s="15" t="str">
        <f>SUBSTITUTE(TEXT(V3,"0,00"),",",".")</f>
        <v>19000.00</v>
      </c>
      <c r="AE3" s="1" t="str">
        <f t="shared" si="1"/>
        <v>00000</v>
      </c>
      <c r="AF3" s="1" t="str">
        <f t="shared" si="2"/>
        <v>00000000</v>
      </c>
      <c r="AG3" s="8">
        <f t="shared" ref="AG3:AG17" si="6">AA3</f>
        <v>0</v>
      </c>
      <c r="AH3" s="12">
        <f>IF(AP3="A",ROUND(W3+#REF!,2),ROUND(W3,2))</f>
        <v>152479.32999999999</v>
      </c>
      <c r="AI3" s="9" t="str">
        <f>IF(RIGHT(E3,1)="A",SUBSTITUTE(TEXT(W3,"0,00"),",","."),SUBSTITUTE(TEXT(AH3,"0,00"),",","."))</f>
        <v>152479.33</v>
      </c>
      <c r="AJ3" s="9" t="str">
        <f>SUBSTITUTE(TEXT(ROUNDUP(AH3,0)-AH3,"0,00"),",",".")</f>
        <v>0.67</v>
      </c>
      <c r="AK3" s="1"/>
      <c r="AL3" s="1">
        <f>ROW(P3)</f>
        <v>3</v>
      </c>
      <c r="AM3" s="14" t="str">
        <f>M3&amp;"-"&amp;COUNTIF($M$1:M3,M3)</f>
        <v>ESTADOS UNIDOS - Persona Física-1</v>
      </c>
      <c r="AN3" s="1">
        <f>IF(P2=P3,1,0)</f>
        <v>0</v>
      </c>
      <c r="AO3" s="1">
        <f>IF(P3=P4,1,0)</f>
        <v>0</v>
      </c>
      <c r="AP3" s="1" t="str">
        <f>RIGHT(E3)</f>
        <v>E</v>
      </c>
      <c r="AQ3" s="1">
        <f>IF(LEFT(E3,4)="Nota",0,1)</f>
        <v>0</v>
      </c>
      <c r="AR3" s="24" t="s">
        <v>1227</v>
      </c>
      <c r="AS3" s="24"/>
    </row>
    <row r="4" spans="1:45" x14ac:dyDescent="0.25">
      <c r="A4" s="2"/>
      <c r="B4" s="7">
        <f t="shared" ca="1" si="3"/>
        <v>45143</v>
      </c>
      <c r="C4" s="8">
        <f t="shared" ca="1" si="0"/>
        <v>45157</v>
      </c>
      <c r="D4" s="2">
        <v>2</v>
      </c>
      <c r="E4" s="2" t="s">
        <v>57</v>
      </c>
      <c r="F4" s="2" t="s">
        <v>61</v>
      </c>
      <c r="G4" s="2" t="s">
        <v>66</v>
      </c>
      <c r="H4" s="2" t="s">
        <v>66</v>
      </c>
      <c r="I4" s="2"/>
      <c r="J4" s="2" t="s">
        <v>390</v>
      </c>
      <c r="K4" s="2"/>
      <c r="L4" s="2" t="s">
        <v>142</v>
      </c>
      <c r="M4" s="3" t="s">
        <v>629</v>
      </c>
      <c r="N4" s="23">
        <f>IFERROR(VLOOKUP(M4,CUIT_paises[],2,0),"")</f>
        <v>51600002124</v>
      </c>
      <c r="O4" s="2"/>
      <c r="P4" s="2" t="s">
        <v>25</v>
      </c>
      <c r="Q4" s="2"/>
      <c r="R4" s="2"/>
      <c r="S4" s="2"/>
      <c r="T4" s="1" t="str">
        <f ca="1">"Honorarios "&amp;PROPER(TEXT(B4,"mmmm"))</f>
        <v>Honorarios Agosto</v>
      </c>
      <c r="U4" s="4">
        <v>10.004348999999999</v>
      </c>
      <c r="V4" s="5">
        <v>19000</v>
      </c>
      <c r="W4" s="5">
        <f t="shared" si="4"/>
        <v>190082.63099999999</v>
      </c>
      <c r="X4" s="10"/>
      <c r="Y4" s="10"/>
      <c r="Z4" s="10"/>
      <c r="AA4" s="11"/>
      <c r="AB4" s="13">
        <f>COUNTIFS($E$1:E4,E4,$P$1:P4,P4)+1</f>
        <v>2</v>
      </c>
      <c r="AC4" s="15" t="str">
        <f t="shared" si="5"/>
        <v>10.004349</v>
      </c>
      <c r="AD4" s="15" t="str">
        <f>SUBSTITUTE(TEXT(V4,"0,00"),",",".")</f>
        <v>19000.00</v>
      </c>
      <c r="AE4" s="1" t="str">
        <f t="shared" si="1"/>
        <v>00000</v>
      </c>
      <c r="AF4" s="1" t="str">
        <f t="shared" si="2"/>
        <v>00000000</v>
      </c>
      <c r="AG4" s="8">
        <f t="shared" si="6"/>
        <v>0</v>
      </c>
      <c r="AH4" s="12">
        <f>IF(AP4="A",ROUND(W4+#REF!,2),ROUND(W4,2))</f>
        <v>190082.63</v>
      </c>
      <c r="AI4" s="9" t="str">
        <f>IF(RIGHT(E4,1)="A",SUBSTITUTE(TEXT(W4,"0,00"),",","."),SUBSTITUTE(TEXT(AH4,"0,00"),",","."))</f>
        <v>190082.63</v>
      </c>
      <c r="AJ4" s="9" t="str">
        <f>SUBSTITUTE(TEXT(ROUNDUP(AH4,0)-AH4,"0,00"),",",".")</f>
        <v>0.37</v>
      </c>
      <c r="AK4" s="1"/>
      <c r="AL4" s="1">
        <f>ROW(P4)</f>
        <v>4</v>
      </c>
      <c r="AM4" s="14" t="str">
        <f>M4&amp;"-"&amp;COUNTIF($M$1:M4,M4)</f>
        <v>ESTADOS UNIDOS - Otro tipo de Entidad-1</v>
      </c>
      <c r="AN4" s="1">
        <f>IF(P3=P4,1,0)</f>
        <v>0</v>
      </c>
      <c r="AO4" s="1">
        <f>IF(P4=P5,1,0)</f>
        <v>0</v>
      </c>
      <c r="AP4" s="1" t="str">
        <f>RIGHT(E4)</f>
        <v>E</v>
      </c>
      <c r="AQ4" s="1">
        <f>IF(LEFT(E4,4)="Nota",0,1)</f>
        <v>0</v>
      </c>
      <c r="AR4" s="24" t="s">
        <v>66</v>
      </c>
      <c r="AS4" s="24"/>
    </row>
    <row r="5" spans="1:45" x14ac:dyDescent="0.25">
      <c r="A5" s="2"/>
      <c r="B5" s="7">
        <f t="shared" ca="1" si="3"/>
        <v>45143</v>
      </c>
      <c r="C5" s="8">
        <f t="shared" ca="1" si="0"/>
        <v>45157</v>
      </c>
      <c r="D5" s="2">
        <v>2</v>
      </c>
      <c r="E5" s="2" t="s">
        <v>55</v>
      </c>
      <c r="F5" s="2" t="s">
        <v>62</v>
      </c>
      <c r="G5" s="2" t="s">
        <v>66</v>
      </c>
      <c r="H5" s="2" t="s">
        <v>66</v>
      </c>
      <c r="I5" s="2"/>
      <c r="J5" s="2" t="s">
        <v>390</v>
      </c>
      <c r="K5" s="2"/>
      <c r="L5" s="2" t="s">
        <v>142</v>
      </c>
      <c r="M5" s="3" t="s">
        <v>627</v>
      </c>
      <c r="N5" s="23">
        <f>IFERROR(VLOOKUP(M5,CUIT_paises[],2,0),"")</f>
        <v>55000002126</v>
      </c>
      <c r="O5" s="2"/>
      <c r="P5" s="2" t="s">
        <v>33</v>
      </c>
      <c r="Q5" s="2"/>
      <c r="R5" s="2"/>
      <c r="S5" s="2"/>
      <c r="T5" s="1" t="str">
        <f ca="1">"Honorarios "&amp;PROPER(TEXT(B5,"mmmm"))</f>
        <v>Honorarios Agosto</v>
      </c>
      <c r="U5" s="4">
        <v>9.0256629999999998</v>
      </c>
      <c r="V5" s="5">
        <v>19000</v>
      </c>
      <c r="W5" s="5">
        <f t="shared" si="4"/>
        <v>171487.59700000001</v>
      </c>
      <c r="X5" s="10"/>
      <c r="Y5" s="10"/>
      <c r="Z5" s="10"/>
      <c r="AA5" s="11"/>
      <c r="AB5" s="13">
        <f>COUNTIFS($E$1:E5,E5,$P$1:P5,P5)+1</f>
        <v>2</v>
      </c>
      <c r="AC5" s="15" t="str">
        <f t="shared" si="5"/>
        <v>9.025663</v>
      </c>
      <c r="AD5" s="15" t="str">
        <f>SUBSTITUTE(TEXT(V5,"0,00"),",",".")</f>
        <v>19000.00</v>
      </c>
      <c r="AE5" s="1" t="str">
        <f t="shared" si="1"/>
        <v>00000</v>
      </c>
      <c r="AF5" s="1" t="str">
        <f t="shared" si="2"/>
        <v>00000000</v>
      </c>
      <c r="AG5" s="8">
        <f t="shared" si="6"/>
        <v>0</v>
      </c>
      <c r="AH5" s="12">
        <f>IF(AP5="A",ROUND(W5+#REF!,2),ROUND(W5,2))</f>
        <v>171487.6</v>
      </c>
      <c r="AI5" s="9" t="str">
        <f>IF(RIGHT(E5,1)="A",SUBSTITUTE(TEXT(W5,"0,00"),",","."),SUBSTITUTE(TEXT(AH5,"0,00"),",","."))</f>
        <v>171487.60</v>
      </c>
      <c r="AJ5" s="9" t="str">
        <f>SUBSTITUTE(TEXT(ROUNDUP(AH5,0)-AH5,"0,00"),",",".")</f>
        <v>0.40</v>
      </c>
      <c r="AK5" s="1"/>
      <c r="AL5" s="1">
        <f>ROW(P5)</f>
        <v>5</v>
      </c>
      <c r="AM5" s="14" t="str">
        <f>M5&amp;"-"&amp;COUNTIF($M$1:M5,M5)</f>
        <v>ESTADOS UNIDOS - Persona Jurídica-2</v>
      </c>
      <c r="AN5" s="1">
        <f>IF(P4=P5,1,0)</f>
        <v>0</v>
      </c>
      <c r="AO5" s="1">
        <f>IF(P5=P6,1,0)</f>
        <v>0</v>
      </c>
      <c r="AP5" s="1" t="str">
        <f>RIGHT(E5)</f>
        <v>E</v>
      </c>
      <c r="AQ5" s="1">
        <f>IF(LEFT(E5,4)="Nota",0,1)</f>
        <v>1</v>
      </c>
      <c r="AR5" s="24" t="s">
        <v>66</v>
      </c>
      <c r="AS5" s="24"/>
    </row>
    <row r="6" spans="1:45" x14ac:dyDescent="0.25">
      <c r="A6" s="2"/>
      <c r="B6" s="7">
        <f t="shared" ca="1" si="3"/>
        <v>45143</v>
      </c>
      <c r="C6" s="8">
        <f t="shared" ca="1" si="0"/>
        <v>45157</v>
      </c>
      <c r="D6" s="2">
        <v>2</v>
      </c>
      <c r="E6" s="2" t="s">
        <v>55</v>
      </c>
      <c r="F6" s="2" t="s">
        <v>61</v>
      </c>
      <c r="G6" s="2" t="s">
        <v>66</v>
      </c>
      <c r="H6" s="2" t="s">
        <v>66</v>
      </c>
      <c r="I6" s="2"/>
      <c r="J6" s="2" t="s">
        <v>390</v>
      </c>
      <c r="K6" s="2"/>
      <c r="L6" s="2" t="s">
        <v>142</v>
      </c>
      <c r="M6" s="3" t="s">
        <v>628</v>
      </c>
      <c r="N6" s="23">
        <f>IFERROR(VLOOKUP(M6,CUIT_paises[],2,0),"")</f>
        <v>50000002124</v>
      </c>
      <c r="O6" s="2"/>
      <c r="P6" s="2" t="s">
        <v>22</v>
      </c>
      <c r="Q6" s="2"/>
      <c r="R6" s="2"/>
      <c r="S6" s="2"/>
      <c r="T6" s="1" t="str">
        <f ca="1">"Honorarios "&amp;PROPER(TEXT(B6,"mmmm"))</f>
        <v>Honorarios Agosto</v>
      </c>
      <c r="U6" s="4">
        <v>5.0239229999999999</v>
      </c>
      <c r="V6" s="5">
        <v>19000</v>
      </c>
      <c r="W6" s="5">
        <f t="shared" si="4"/>
        <v>95454.536999999997</v>
      </c>
      <c r="X6" s="10" t="s">
        <v>51</v>
      </c>
      <c r="Y6" s="10" t="s">
        <v>28</v>
      </c>
      <c r="Z6" s="10" t="s">
        <v>52</v>
      </c>
      <c r="AA6" s="11">
        <v>44816</v>
      </c>
      <c r="AB6" s="13">
        <f>COUNTIFS($E$1:E6,E6,$P$1:P6,P6)+1</f>
        <v>2</v>
      </c>
      <c r="AC6" s="15" t="str">
        <f t="shared" si="5"/>
        <v>5.023923</v>
      </c>
      <c r="AD6" s="15" t="str">
        <f>SUBSTITUTE(TEXT(V6,"0,00"),",",".")</f>
        <v>19000.00</v>
      </c>
      <c r="AE6" s="1" t="str">
        <f t="shared" si="1"/>
        <v>00002</v>
      </c>
      <c r="AF6" s="1" t="str">
        <f t="shared" si="2"/>
        <v>00000003</v>
      </c>
      <c r="AG6" s="8">
        <f t="shared" si="6"/>
        <v>44816</v>
      </c>
      <c r="AH6" s="12">
        <f>IF(AP6="A",ROUND(W6+#REF!,2),ROUND(W6,2))</f>
        <v>95454.54</v>
      </c>
      <c r="AI6" s="9" t="str">
        <f>IF(RIGHT(E6,1)="A",SUBSTITUTE(TEXT(W6,"0,00"),",","."),SUBSTITUTE(TEXT(AH6,"0,00"),",","."))</f>
        <v>95454.54</v>
      </c>
      <c r="AJ6" s="9" t="str">
        <f>SUBSTITUTE(TEXT(ROUNDUP(AH6,0)-AH6,"0,00"),",",".")</f>
        <v>0.46</v>
      </c>
      <c r="AK6" s="1"/>
      <c r="AL6" s="1">
        <f>ROW(P6)</f>
        <v>6</v>
      </c>
      <c r="AM6" s="14" t="str">
        <f>M6&amp;"-"&amp;COUNTIF($M$1:M6,M6)</f>
        <v>ESTADOS UNIDOS - Persona Física-2</v>
      </c>
      <c r="AN6" s="1">
        <f>IF(P5=P6,1,0)</f>
        <v>0</v>
      </c>
      <c r="AO6" s="1">
        <f>IF(P6=P7,1,0)</f>
        <v>1</v>
      </c>
      <c r="AP6" s="1" t="str">
        <f>RIGHT(E6)</f>
        <v>E</v>
      </c>
      <c r="AQ6" s="1">
        <f>IF(LEFT(E6,4)="Nota",0,1)</f>
        <v>1</v>
      </c>
      <c r="AR6" s="24" t="s">
        <v>66</v>
      </c>
      <c r="AS6" s="24"/>
    </row>
    <row r="7" spans="1:45" x14ac:dyDescent="0.25">
      <c r="A7" s="2"/>
      <c r="B7" s="7">
        <f t="shared" ca="1" si="3"/>
        <v>45143</v>
      </c>
      <c r="C7" s="8">
        <f t="shared" ca="1" si="0"/>
        <v>45157</v>
      </c>
      <c r="D7" s="2">
        <v>2</v>
      </c>
      <c r="E7" s="2" t="s">
        <v>55</v>
      </c>
      <c r="F7" s="2" t="s">
        <v>61</v>
      </c>
      <c r="G7" s="2" t="s">
        <v>66</v>
      </c>
      <c r="H7" s="2" t="s">
        <v>66</v>
      </c>
      <c r="I7" s="2"/>
      <c r="J7" s="2" t="s">
        <v>390</v>
      </c>
      <c r="K7" s="2"/>
      <c r="L7" s="2" t="s">
        <v>142</v>
      </c>
      <c r="M7" s="3" t="s">
        <v>628</v>
      </c>
      <c r="N7" s="23">
        <f>IFERROR(VLOOKUP(M7,CUIT_paises[],2,0),"")</f>
        <v>50000002124</v>
      </c>
      <c r="O7" s="2"/>
      <c r="P7" s="2" t="s">
        <v>22</v>
      </c>
      <c r="Q7" s="2"/>
      <c r="R7" s="2"/>
      <c r="S7" s="2" t="s">
        <v>1217</v>
      </c>
      <c r="T7" s="6" t="s">
        <v>24</v>
      </c>
      <c r="U7" s="4">
        <v>5.0021740000000001</v>
      </c>
      <c r="V7" s="5">
        <v>19000</v>
      </c>
      <c r="W7" s="5">
        <f t="shared" si="4"/>
        <v>95041.305999999997</v>
      </c>
      <c r="X7" s="10"/>
      <c r="Y7" s="10"/>
      <c r="Z7" s="10"/>
      <c r="AA7" s="11"/>
      <c r="AB7" s="13">
        <f>COUNTIFS($E$1:E7,E7,$P$1:P7,P7)+1</f>
        <v>3</v>
      </c>
      <c r="AC7" s="15" t="str">
        <f t="shared" si="5"/>
        <v>5.002174</v>
      </c>
      <c r="AD7" s="15" t="str">
        <f>SUBSTITUTE(TEXT(V7,"0,00"),",",".")</f>
        <v>19000.00</v>
      </c>
      <c r="AE7" s="1" t="str">
        <f t="shared" si="1"/>
        <v>00000</v>
      </c>
      <c r="AF7" s="1" t="str">
        <f t="shared" si="2"/>
        <v>00000000</v>
      </c>
      <c r="AG7" s="8">
        <f t="shared" si="6"/>
        <v>0</v>
      </c>
      <c r="AH7" s="12">
        <f>IF(AP7="A",ROUND(W7+#REF!,2),ROUND(W7,2))</f>
        <v>95041.31</v>
      </c>
      <c r="AI7" s="9" t="str">
        <f>IF(RIGHT(E7,1)="A",SUBSTITUTE(TEXT(W7,"0,00"),",","."),SUBSTITUTE(TEXT(AH7,"0,00"),",","."))</f>
        <v>95041.31</v>
      </c>
      <c r="AJ7" s="9" t="str">
        <f t="shared" ref="AJ7:AJ17" si="7">SUBSTITUTE(TEXT(ROUNDUP(AH7,0)-AH7,"0,00"),",",".")</f>
        <v>0.69</v>
      </c>
      <c r="AK7" s="1"/>
      <c r="AL7" s="1">
        <f>ROW(P7)</f>
        <v>7</v>
      </c>
      <c r="AM7" s="14" t="str">
        <f>M7&amp;"-"&amp;COUNTIF($M$1:M7,M7)</f>
        <v>ESTADOS UNIDOS - Persona Física-3</v>
      </c>
      <c r="AN7" s="1">
        <f>IF(P6=P7,1,0)</f>
        <v>1</v>
      </c>
      <c r="AO7" s="1">
        <f>IF(P7=P8,1,0)</f>
        <v>0</v>
      </c>
      <c r="AP7" s="1" t="str">
        <f>RIGHT(E7)</f>
        <v>E</v>
      </c>
      <c r="AQ7" s="1">
        <f>IF(LEFT(E7,4)="Nota",0,1)</f>
        <v>1</v>
      </c>
      <c r="AR7" s="24" t="s">
        <v>66</v>
      </c>
      <c r="AS7" s="24"/>
    </row>
    <row r="8" spans="1:45" x14ac:dyDescent="0.25">
      <c r="A8" s="2"/>
      <c r="B8" s="7">
        <f t="shared" ca="1" si="3"/>
        <v>45143</v>
      </c>
      <c r="C8" s="8">
        <f t="shared" ca="1" si="0"/>
        <v>45157</v>
      </c>
      <c r="D8" s="2">
        <v>2</v>
      </c>
      <c r="E8" s="2" t="s">
        <v>55</v>
      </c>
      <c r="F8" s="2" t="s">
        <v>61</v>
      </c>
      <c r="G8" s="2" t="s">
        <v>66</v>
      </c>
      <c r="H8" s="2" t="s">
        <v>66</v>
      </c>
      <c r="I8" s="2"/>
      <c r="J8" s="2" t="s">
        <v>390</v>
      </c>
      <c r="K8" s="2"/>
      <c r="L8" s="2" t="s">
        <v>142</v>
      </c>
      <c r="M8" s="3" t="s">
        <v>628</v>
      </c>
      <c r="N8" s="23">
        <f>IFERROR(VLOOKUP(M8,CUIT_paises[],2,0),"")</f>
        <v>50000002124</v>
      </c>
      <c r="O8" s="2"/>
      <c r="P8" s="2" t="s">
        <v>34</v>
      </c>
      <c r="Q8" s="2"/>
      <c r="R8" s="2"/>
      <c r="S8" s="2" t="s">
        <v>1217</v>
      </c>
      <c r="T8" s="1" t="str">
        <f t="shared" ref="T8:T13" ca="1" si="8">"Honorarios "&amp;PROPER(TEXT(B8,"mmmm"))</f>
        <v>Honorarios Agosto</v>
      </c>
      <c r="U8" s="4">
        <v>10.004348999999999</v>
      </c>
      <c r="V8" s="5">
        <v>19000</v>
      </c>
      <c r="W8" s="5">
        <f t="shared" si="4"/>
        <v>190082.63099999999</v>
      </c>
      <c r="X8" s="10"/>
      <c r="Y8" s="10"/>
      <c r="Z8" s="10"/>
      <c r="AA8" s="11"/>
      <c r="AB8" s="13">
        <f>COUNTIFS($E$1:E8,E8,$P$1:P8,P8)+1</f>
        <v>2</v>
      </c>
      <c r="AC8" s="15" t="str">
        <f t="shared" si="5"/>
        <v>10.004349</v>
      </c>
      <c r="AD8" s="15" t="str">
        <f>SUBSTITUTE(TEXT(V8,"0,00"),",",".")</f>
        <v>19000.00</v>
      </c>
      <c r="AE8" s="1" t="str">
        <f t="shared" si="1"/>
        <v>00000</v>
      </c>
      <c r="AF8" s="1" t="str">
        <f t="shared" si="2"/>
        <v>00000000</v>
      </c>
      <c r="AG8" s="8">
        <f t="shared" si="6"/>
        <v>0</v>
      </c>
      <c r="AH8" s="12">
        <f>IF(AP8="A",ROUND(W8+#REF!,2),ROUND(W8,2))</f>
        <v>190082.63</v>
      </c>
      <c r="AI8" s="9" t="str">
        <f>IF(RIGHT(E8,1)="A",SUBSTITUTE(TEXT(W8,"0,00"),",","."),SUBSTITUTE(TEXT(AH8,"0,00"),",","."))</f>
        <v>190082.63</v>
      </c>
      <c r="AJ8" s="9" t="str">
        <f t="shared" si="7"/>
        <v>0.37</v>
      </c>
      <c r="AK8" s="1"/>
      <c r="AL8" s="1">
        <f>ROW(P8)</f>
        <v>8</v>
      </c>
      <c r="AM8" s="14" t="str">
        <f>M8&amp;"-"&amp;COUNTIF($M$1:M8,M8)</f>
        <v>ESTADOS UNIDOS - Persona Física-4</v>
      </c>
      <c r="AN8" s="1">
        <f>IF(P7=P8,1,0)</f>
        <v>0</v>
      </c>
      <c r="AO8" s="1">
        <f>IF(P8=P9,1,0)</f>
        <v>0</v>
      </c>
      <c r="AP8" s="1" t="str">
        <f>RIGHT(E8)</f>
        <v>E</v>
      </c>
      <c r="AQ8" s="1">
        <f>IF(LEFT(E8,4)="Nota",0,1)</f>
        <v>1</v>
      </c>
      <c r="AR8" s="24" t="s">
        <v>66</v>
      </c>
      <c r="AS8" s="24"/>
    </row>
    <row r="9" spans="1:45" x14ac:dyDescent="0.25">
      <c r="A9" s="2"/>
      <c r="B9" s="7">
        <f t="shared" ca="1" si="3"/>
        <v>45143</v>
      </c>
      <c r="C9" s="8">
        <f t="shared" ca="1" si="0"/>
        <v>45157</v>
      </c>
      <c r="D9" s="2">
        <v>2</v>
      </c>
      <c r="E9" s="2" t="s">
        <v>55</v>
      </c>
      <c r="F9" s="2" t="s">
        <v>61</v>
      </c>
      <c r="G9" s="2" t="s">
        <v>66</v>
      </c>
      <c r="H9" s="2" t="s">
        <v>66</v>
      </c>
      <c r="I9" s="2"/>
      <c r="J9" s="2" t="s">
        <v>390</v>
      </c>
      <c r="K9" s="2"/>
      <c r="L9" s="2" t="s">
        <v>142</v>
      </c>
      <c r="M9" s="3" t="s">
        <v>628</v>
      </c>
      <c r="N9" s="23">
        <f>IFERROR(VLOOKUP(M9,CUIT_paises[],2,0),"")</f>
        <v>50000002124</v>
      </c>
      <c r="O9" s="2"/>
      <c r="P9" s="2" t="s">
        <v>38</v>
      </c>
      <c r="Q9" s="2"/>
      <c r="R9" s="2"/>
      <c r="S9" s="2" t="s">
        <v>1217</v>
      </c>
      <c r="T9" s="1" t="str">
        <f t="shared" ca="1" si="8"/>
        <v>Honorarios Agosto</v>
      </c>
      <c r="U9" s="4">
        <v>1.0221830000000001</v>
      </c>
      <c r="V9" s="5">
        <v>19000</v>
      </c>
      <c r="W9" s="5">
        <f t="shared" si="4"/>
        <v>19421.477000000003</v>
      </c>
      <c r="X9" s="10"/>
      <c r="Y9" s="10"/>
      <c r="Z9" s="10"/>
      <c r="AA9" s="11"/>
      <c r="AB9" s="13">
        <f>COUNTIFS($E$1:E9,E9,$P$1:P9,P9)+1</f>
        <v>2</v>
      </c>
      <c r="AC9" s="15" t="str">
        <f t="shared" si="5"/>
        <v>1.022183</v>
      </c>
      <c r="AD9" s="15" t="str">
        <f>SUBSTITUTE(TEXT(V9,"0,00"),",",".")</f>
        <v>19000.00</v>
      </c>
      <c r="AE9" s="1" t="str">
        <f t="shared" si="1"/>
        <v>00000</v>
      </c>
      <c r="AF9" s="1" t="str">
        <f t="shared" si="2"/>
        <v>00000000</v>
      </c>
      <c r="AG9" s="8">
        <f t="shared" si="6"/>
        <v>0</v>
      </c>
      <c r="AH9" s="12">
        <f>IF(AP9="A",ROUND(W9+#REF!,2),ROUND(W9,2))</f>
        <v>19421.48</v>
      </c>
      <c r="AI9" s="9" t="str">
        <f>IF(RIGHT(E9,1)="A",SUBSTITUTE(TEXT(W9,"0,00"),",","."),SUBSTITUTE(TEXT(AH9,"0,00"),",","."))</f>
        <v>19421.48</v>
      </c>
      <c r="AJ9" s="9" t="str">
        <f t="shared" si="7"/>
        <v>0.52</v>
      </c>
      <c r="AK9" s="1"/>
      <c r="AL9" s="1">
        <f>ROW(P9)</f>
        <v>9</v>
      </c>
      <c r="AM9" s="14" t="str">
        <f>M9&amp;"-"&amp;COUNTIF($M$1:M9,M9)</f>
        <v>ESTADOS UNIDOS - Persona Física-5</v>
      </c>
      <c r="AN9" s="1">
        <f>IF(P8=P9,1,0)</f>
        <v>0</v>
      </c>
      <c r="AO9" s="1">
        <f>IF(P9=P10,1,0)</f>
        <v>0</v>
      </c>
      <c r="AP9" s="1" t="str">
        <f>RIGHT(E9)</f>
        <v>E</v>
      </c>
      <c r="AQ9" s="1">
        <f>IF(LEFT(E9,4)="Nota",0,1)</f>
        <v>1</v>
      </c>
      <c r="AR9" s="24" t="s">
        <v>66</v>
      </c>
      <c r="AS9" s="24"/>
    </row>
    <row r="10" spans="1:45" x14ac:dyDescent="0.25">
      <c r="A10" s="2"/>
      <c r="B10" s="7">
        <f t="shared" ca="1" si="3"/>
        <v>45143</v>
      </c>
      <c r="C10" s="8">
        <f t="shared" ca="1" si="0"/>
        <v>45157</v>
      </c>
      <c r="D10" s="2">
        <v>2</v>
      </c>
      <c r="E10" s="2" t="s">
        <v>55</v>
      </c>
      <c r="F10" s="2" t="s">
        <v>61</v>
      </c>
      <c r="G10" s="2" t="s">
        <v>66</v>
      </c>
      <c r="H10" s="2" t="s">
        <v>66</v>
      </c>
      <c r="I10" s="2"/>
      <c r="J10" s="2" t="s">
        <v>390</v>
      </c>
      <c r="K10" s="2"/>
      <c r="L10" s="2" t="s">
        <v>142</v>
      </c>
      <c r="M10" s="3" t="s">
        <v>628</v>
      </c>
      <c r="N10" s="23">
        <f>IFERROR(VLOOKUP(M10,CUIT_paises[],2,0),"")</f>
        <v>50000002124</v>
      </c>
      <c r="O10" s="2"/>
      <c r="P10" s="2" t="s">
        <v>37</v>
      </c>
      <c r="Q10" s="2"/>
      <c r="R10" s="2"/>
      <c r="S10" s="2" t="s">
        <v>1217</v>
      </c>
      <c r="T10" s="1" t="str">
        <f t="shared" ca="1" si="8"/>
        <v>Honorarios Agosto</v>
      </c>
      <c r="U10" s="4">
        <v>1.0439320000000001</v>
      </c>
      <c r="V10" s="5">
        <v>19000</v>
      </c>
      <c r="W10" s="5">
        <f t="shared" si="4"/>
        <v>19834.708000000002</v>
      </c>
      <c r="X10" s="10"/>
      <c r="Y10" s="10"/>
      <c r="Z10" s="10"/>
      <c r="AA10" s="11"/>
      <c r="AB10" s="13">
        <f>COUNTIFS($E$1:E10,E10,$P$1:P10,P10)+1</f>
        <v>2</v>
      </c>
      <c r="AC10" s="15" t="str">
        <f t="shared" si="5"/>
        <v>1.043932</v>
      </c>
      <c r="AD10" s="15" t="str">
        <f>SUBSTITUTE(TEXT(V10,"0,00"),",",".")</f>
        <v>19000.00</v>
      </c>
      <c r="AE10" s="1" t="str">
        <f t="shared" si="1"/>
        <v>00000</v>
      </c>
      <c r="AF10" s="1" t="str">
        <f t="shared" si="2"/>
        <v>00000000</v>
      </c>
      <c r="AG10" s="8">
        <f t="shared" si="6"/>
        <v>0</v>
      </c>
      <c r="AH10" s="12">
        <f>IF(AP10="A",ROUND(W10+#REF!,2),ROUND(W10,2))</f>
        <v>19834.71</v>
      </c>
      <c r="AI10" s="9" t="str">
        <f>IF(RIGHT(E10,1)="A",SUBSTITUTE(TEXT(W10,"0,00"),",","."),SUBSTITUTE(TEXT(AH10,"0,00"),",","."))</f>
        <v>19834.71</v>
      </c>
      <c r="AJ10" s="9" t="str">
        <f t="shared" si="7"/>
        <v>0.29</v>
      </c>
      <c r="AK10" s="1"/>
      <c r="AL10" s="1">
        <f>ROW(P10)</f>
        <v>10</v>
      </c>
      <c r="AM10" s="14" t="str">
        <f>M10&amp;"-"&amp;COUNTIF($M$1:M10,M10)</f>
        <v>ESTADOS UNIDOS - Persona Física-6</v>
      </c>
      <c r="AN10" s="1">
        <f>IF(P9=P10,1,0)</f>
        <v>0</v>
      </c>
      <c r="AO10" s="1">
        <f>IF(P10=P11,1,0)</f>
        <v>1</v>
      </c>
      <c r="AP10" s="1" t="str">
        <f>RIGHT(E10)</f>
        <v>E</v>
      </c>
      <c r="AQ10" s="1">
        <f>IF(LEFT(E10,4)="Nota",0,1)</f>
        <v>1</v>
      </c>
      <c r="AR10" s="24" t="s">
        <v>1227</v>
      </c>
      <c r="AS10" s="24"/>
    </row>
    <row r="11" spans="1:45" x14ac:dyDescent="0.25">
      <c r="A11" s="2"/>
      <c r="B11" s="7">
        <f t="shared" ca="1" si="3"/>
        <v>45143</v>
      </c>
      <c r="C11" s="8">
        <f t="shared" ca="1" si="0"/>
        <v>45157</v>
      </c>
      <c r="D11" s="2">
        <v>2</v>
      </c>
      <c r="E11" s="2" t="s">
        <v>55</v>
      </c>
      <c r="F11" s="2" t="s">
        <v>61</v>
      </c>
      <c r="G11" s="2" t="s">
        <v>66</v>
      </c>
      <c r="H11" s="2" t="s">
        <v>66</v>
      </c>
      <c r="I11" s="2"/>
      <c r="J11" s="2" t="s">
        <v>390</v>
      </c>
      <c r="K11" s="2"/>
      <c r="L11" s="2" t="s">
        <v>142</v>
      </c>
      <c r="M11" s="3" t="s">
        <v>628</v>
      </c>
      <c r="N11" s="23">
        <f>IFERROR(VLOOKUP(M11,CUIT_paises[],2,0),"")</f>
        <v>50000002124</v>
      </c>
      <c r="O11" s="2"/>
      <c r="P11" s="2" t="s">
        <v>37</v>
      </c>
      <c r="Q11" s="2"/>
      <c r="R11" s="2"/>
      <c r="S11" s="2" t="s">
        <v>1217</v>
      </c>
      <c r="T11" s="1" t="str">
        <f t="shared" ca="1" si="8"/>
        <v>Honorarios Agosto</v>
      </c>
      <c r="U11" s="4">
        <v>1.3</v>
      </c>
      <c r="V11" s="5">
        <v>10000</v>
      </c>
      <c r="W11" s="5">
        <f t="shared" si="4"/>
        <v>13000</v>
      </c>
      <c r="X11" s="10"/>
      <c r="Y11" s="10"/>
      <c r="Z11" s="10"/>
      <c r="AA11" s="11"/>
      <c r="AB11" s="13">
        <f>COUNTIFS($E$1:E11,E11,$P$1:P11,P11)+1</f>
        <v>3</v>
      </c>
      <c r="AC11" s="15" t="str">
        <f t="shared" si="5"/>
        <v>1.3</v>
      </c>
      <c r="AD11" s="15" t="str">
        <f>SUBSTITUTE(TEXT(V11,"0,00"),",",".")</f>
        <v>10000.00</v>
      </c>
      <c r="AE11" s="1" t="str">
        <f t="shared" si="1"/>
        <v>00000</v>
      </c>
      <c r="AF11" s="1" t="str">
        <f t="shared" si="2"/>
        <v>00000000</v>
      </c>
      <c r="AG11" s="8">
        <f t="shared" si="6"/>
        <v>0</v>
      </c>
      <c r="AH11" s="12">
        <f>IF(AP11="A",ROUND(W11+#REF!,2),ROUND(W11,2))</f>
        <v>13000</v>
      </c>
      <c r="AI11" s="9" t="str">
        <f>IF(RIGHT(E11,1)="A",SUBSTITUTE(TEXT(W11,"0,00"),",","."),SUBSTITUTE(TEXT(AH11,"0,00"),",","."))</f>
        <v>13000.00</v>
      </c>
      <c r="AJ11" s="9" t="str">
        <f t="shared" si="7"/>
        <v>0.00</v>
      </c>
      <c r="AK11" s="1"/>
      <c r="AL11" s="1">
        <f>ROW(P11)</f>
        <v>11</v>
      </c>
      <c r="AM11" s="14" t="str">
        <f>M11&amp;"-"&amp;COUNTIF($M$1:M11,M11)</f>
        <v>ESTADOS UNIDOS - Persona Física-7</v>
      </c>
      <c r="AN11" s="1">
        <f>IF(P10=P11,1,0)</f>
        <v>1</v>
      </c>
      <c r="AO11" s="1">
        <f>IF(P11=P12,1,0)</f>
        <v>0</v>
      </c>
      <c r="AP11" s="1" t="str">
        <f>RIGHT(E11)</f>
        <v>E</v>
      </c>
      <c r="AQ11" s="1">
        <f>IF(LEFT(E11,4)="Nota",0,1)</f>
        <v>1</v>
      </c>
      <c r="AR11" s="24" t="s">
        <v>1227</v>
      </c>
      <c r="AS11" s="24"/>
    </row>
    <row r="12" spans="1:45" x14ac:dyDescent="0.25">
      <c r="A12" s="2"/>
      <c r="B12" s="7">
        <f t="shared" ca="1" si="3"/>
        <v>45143</v>
      </c>
      <c r="C12" s="8">
        <f t="shared" ca="1" si="0"/>
        <v>45157</v>
      </c>
      <c r="D12" s="2">
        <v>2</v>
      </c>
      <c r="E12" s="2" t="s">
        <v>55</v>
      </c>
      <c r="F12" s="2" t="s">
        <v>61</v>
      </c>
      <c r="G12" s="2" t="s">
        <v>66</v>
      </c>
      <c r="H12" s="2" t="s">
        <v>66</v>
      </c>
      <c r="I12" s="2"/>
      <c r="J12" s="2" t="s">
        <v>390</v>
      </c>
      <c r="K12" s="2"/>
      <c r="L12" s="2" t="s">
        <v>142</v>
      </c>
      <c r="M12" s="3" t="s">
        <v>628</v>
      </c>
      <c r="N12" s="23">
        <f>IFERROR(VLOOKUP(M12,CUIT_paises[],2,0),"")</f>
        <v>50000002124</v>
      </c>
      <c r="O12" s="2"/>
      <c r="P12" s="2" t="s">
        <v>40</v>
      </c>
      <c r="Q12" s="2"/>
      <c r="R12" s="2"/>
      <c r="S12" s="2" t="s">
        <v>1217</v>
      </c>
      <c r="T12" s="1" t="str">
        <f t="shared" ca="1" si="8"/>
        <v>Honorarios Agosto</v>
      </c>
      <c r="U12" s="4">
        <v>1.2105263157894737</v>
      </c>
      <c r="V12" s="5">
        <v>19000</v>
      </c>
      <c r="W12" s="5">
        <f t="shared" si="4"/>
        <v>23000</v>
      </c>
      <c r="X12" s="10"/>
      <c r="Y12" s="10"/>
      <c r="Z12" s="10"/>
      <c r="AA12" s="11"/>
      <c r="AB12" s="13">
        <f>COUNTIFS($E$1:E12,E12,$P$1:P12,P12)+1</f>
        <v>2</v>
      </c>
      <c r="AC12" s="15" t="str">
        <f t="shared" si="5"/>
        <v>1.21052631578947</v>
      </c>
      <c r="AD12" s="15" t="str">
        <f>SUBSTITUTE(TEXT(V12,"0,00"),",",".")</f>
        <v>19000.00</v>
      </c>
      <c r="AE12" s="1" t="str">
        <f t="shared" si="1"/>
        <v>00000</v>
      </c>
      <c r="AF12" s="1" t="str">
        <f t="shared" si="2"/>
        <v>00000000</v>
      </c>
      <c r="AG12" s="8">
        <f t="shared" si="6"/>
        <v>0</v>
      </c>
      <c r="AH12" s="12">
        <f>IF(AP12="A",ROUND(W12+#REF!,2),ROUND(W12,2))</f>
        <v>23000</v>
      </c>
      <c r="AI12" s="9" t="str">
        <f>IF(RIGHT(E12,1)="A",SUBSTITUTE(TEXT(W12,"0,00"),",","."),SUBSTITUTE(TEXT(AH12,"0,00"),",","."))</f>
        <v>23000.00</v>
      </c>
      <c r="AJ12" s="9" t="str">
        <f t="shared" si="7"/>
        <v>0.00</v>
      </c>
      <c r="AK12" s="1"/>
      <c r="AL12" s="1">
        <f>ROW(P12)</f>
        <v>12</v>
      </c>
      <c r="AM12" s="14" t="str">
        <f>M12&amp;"-"&amp;COUNTIF($M$1:M12,M12)</f>
        <v>ESTADOS UNIDOS - Persona Física-8</v>
      </c>
      <c r="AN12" s="1">
        <f>IF(P11=P12,1,0)</f>
        <v>0</v>
      </c>
      <c r="AO12" s="1">
        <f>IF(P12=P13,1,0)</f>
        <v>0</v>
      </c>
      <c r="AP12" s="1" t="str">
        <f>RIGHT(E12)</f>
        <v>E</v>
      </c>
      <c r="AQ12" s="1">
        <f>IF(LEFT(E12,4)="Nota",0,1)</f>
        <v>1</v>
      </c>
      <c r="AR12" s="24" t="s">
        <v>66</v>
      </c>
      <c r="AS12" s="24"/>
    </row>
    <row r="13" spans="1:45" x14ac:dyDescent="0.25">
      <c r="A13" s="2"/>
      <c r="B13" s="7">
        <f t="shared" ca="1" si="3"/>
        <v>45143</v>
      </c>
      <c r="C13" s="8">
        <f t="shared" ca="1" si="0"/>
        <v>45157</v>
      </c>
      <c r="D13" s="2">
        <v>1</v>
      </c>
      <c r="E13" s="2" t="s">
        <v>55</v>
      </c>
      <c r="F13" s="2" t="s">
        <v>61</v>
      </c>
      <c r="G13" s="2" t="s">
        <v>66</v>
      </c>
      <c r="H13" s="2" t="s">
        <v>66</v>
      </c>
      <c r="I13" s="2"/>
      <c r="J13" s="2" t="s">
        <v>390</v>
      </c>
      <c r="K13" s="2"/>
      <c r="L13" s="2" t="s">
        <v>142</v>
      </c>
      <c r="M13" s="3" t="s">
        <v>628</v>
      </c>
      <c r="N13" s="23">
        <f>IFERROR(VLOOKUP(M13,CUIT_paises[],2,0),"")</f>
        <v>50000002124</v>
      </c>
      <c r="O13" s="2"/>
      <c r="P13" s="2" t="s">
        <v>45</v>
      </c>
      <c r="Q13" s="2"/>
      <c r="R13" s="2"/>
      <c r="S13" s="2" t="s">
        <v>1217</v>
      </c>
      <c r="T13" s="1" t="str">
        <f t="shared" ca="1" si="8"/>
        <v>Honorarios Agosto</v>
      </c>
      <c r="U13" s="4">
        <v>1.5</v>
      </c>
      <c r="V13" s="5">
        <v>19000</v>
      </c>
      <c r="W13" s="5">
        <f t="shared" si="4"/>
        <v>28500</v>
      </c>
      <c r="X13" s="10"/>
      <c r="Y13" s="10"/>
      <c r="Z13" s="10"/>
      <c r="AA13" s="11"/>
      <c r="AB13" s="13">
        <f>COUNTIFS($E$1:E13,E13,$P$1:P13,P13)+1</f>
        <v>2</v>
      </c>
      <c r="AC13" s="15" t="str">
        <f t="shared" si="5"/>
        <v>1.5</v>
      </c>
      <c r="AD13" s="15" t="str">
        <f>SUBSTITUTE(TEXT(V13,"0,00"),",",".")</f>
        <v>19000.00</v>
      </c>
      <c r="AE13" s="1" t="str">
        <f t="shared" si="1"/>
        <v>00000</v>
      </c>
      <c r="AF13" s="1" t="str">
        <f t="shared" si="2"/>
        <v>00000000</v>
      </c>
      <c r="AG13" s="8">
        <f t="shared" si="6"/>
        <v>0</v>
      </c>
      <c r="AH13" s="12">
        <f>IF(AP13="A",ROUND(W13+#REF!,2),ROUND(W13,2))</f>
        <v>28500</v>
      </c>
      <c r="AI13" s="9" t="str">
        <f>IF(RIGHT(E13,1)="A",SUBSTITUTE(TEXT(W13,"0,00"),",","."),SUBSTITUTE(TEXT(AH13,"0,00"),",","."))</f>
        <v>28500.00</v>
      </c>
      <c r="AJ13" s="9" t="str">
        <f t="shared" si="7"/>
        <v>0.00</v>
      </c>
      <c r="AK13" s="1"/>
      <c r="AL13" s="1">
        <f>ROW(P13)</f>
        <v>13</v>
      </c>
      <c r="AM13" s="14" t="str">
        <f>M13&amp;"-"&amp;COUNTIF($M$1:M13,M13)</f>
        <v>ESTADOS UNIDOS - Persona Física-9</v>
      </c>
      <c r="AN13" s="1">
        <f>IF(P12=P13,1,0)</f>
        <v>0</v>
      </c>
      <c r="AO13" s="1">
        <f>IF(P13=P14,1,0)</f>
        <v>0</v>
      </c>
      <c r="AP13" s="1" t="str">
        <f>RIGHT(E13)</f>
        <v>E</v>
      </c>
      <c r="AQ13" s="1">
        <f>IF(LEFT(E13,4)="Nota",0,1)</f>
        <v>1</v>
      </c>
      <c r="AR13" s="24" t="s">
        <v>66</v>
      </c>
      <c r="AS13" s="24"/>
    </row>
    <row r="14" spans="1:45" x14ac:dyDescent="0.25">
      <c r="A14" s="2"/>
      <c r="B14" s="7">
        <f t="shared" ca="1" si="3"/>
        <v>45143</v>
      </c>
      <c r="C14" s="8">
        <f t="shared" ca="1" si="0"/>
        <v>45157</v>
      </c>
      <c r="D14" s="2">
        <v>2</v>
      </c>
      <c r="E14" s="2" t="s">
        <v>55</v>
      </c>
      <c r="F14" s="2" t="s">
        <v>61</v>
      </c>
      <c r="G14" s="2" t="s">
        <v>66</v>
      </c>
      <c r="H14" s="2" t="s">
        <v>66</v>
      </c>
      <c r="I14" s="2"/>
      <c r="J14" s="2" t="s">
        <v>390</v>
      </c>
      <c r="K14" s="2"/>
      <c r="L14" s="2" t="s">
        <v>142</v>
      </c>
      <c r="M14" s="3" t="s">
        <v>628</v>
      </c>
      <c r="N14" s="23">
        <f>IFERROR(VLOOKUP(M14,CUIT_paises[],2,0),"")</f>
        <v>50000002124</v>
      </c>
      <c r="O14" s="2"/>
      <c r="P14" s="2" t="s">
        <v>26</v>
      </c>
      <c r="Q14" s="2"/>
      <c r="R14" s="2"/>
      <c r="S14" s="2" t="s">
        <v>1217</v>
      </c>
      <c r="T14" s="6" t="s">
        <v>27</v>
      </c>
      <c r="U14" s="4">
        <v>7.0247929999999998</v>
      </c>
      <c r="V14" s="5">
        <v>19000</v>
      </c>
      <c r="W14" s="5">
        <f t="shared" si="4"/>
        <v>133471.06700000001</v>
      </c>
      <c r="X14" s="10" t="s">
        <v>21</v>
      </c>
      <c r="Y14" s="10" t="s">
        <v>28</v>
      </c>
      <c r="Z14" s="10" t="s">
        <v>29</v>
      </c>
      <c r="AA14" s="11">
        <v>44816</v>
      </c>
      <c r="AB14" s="13">
        <f>COUNTIFS($E$1:E14,E14,$P$1:P14,P14)+1</f>
        <v>2</v>
      </c>
      <c r="AC14" s="15" t="str">
        <f t="shared" si="5"/>
        <v>7.024793</v>
      </c>
      <c r="AD14" s="15" t="str">
        <f>SUBSTITUTE(TEXT(V14,"0,00"),",",".")</f>
        <v>19000.00</v>
      </c>
      <c r="AE14" s="1" t="str">
        <f t="shared" si="1"/>
        <v>00002</v>
      </c>
      <c r="AF14" s="1" t="str">
        <f t="shared" si="2"/>
        <v>00000150</v>
      </c>
      <c r="AG14" s="8">
        <f t="shared" si="6"/>
        <v>44816</v>
      </c>
      <c r="AH14" s="12">
        <f>IF(AP14="A",ROUND(W14+#REF!,2),ROUND(W14,2))</f>
        <v>133471.07</v>
      </c>
      <c r="AI14" s="9" t="str">
        <f>IF(RIGHT(E14,1)="A",SUBSTITUTE(TEXT(W14,"0,00"),",","."),SUBSTITUTE(TEXT(AH14,"0,00"),",","."))</f>
        <v>133471.07</v>
      </c>
      <c r="AJ14" s="9" t="str">
        <f t="shared" si="7"/>
        <v>0.93</v>
      </c>
      <c r="AK14" s="1"/>
      <c r="AL14" s="1">
        <f>ROW(P14)</f>
        <v>14</v>
      </c>
      <c r="AM14" s="14" t="str">
        <f>M14&amp;"-"&amp;COUNTIF($M$1:M14,M14)</f>
        <v>ESTADOS UNIDOS - Persona Física-10</v>
      </c>
      <c r="AN14" s="1">
        <f>IF(P13=P14,1,0)</f>
        <v>0</v>
      </c>
      <c r="AO14" s="1">
        <f>IF(P14=P15,1,0)</f>
        <v>0</v>
      </c>
      <c r="AP14" s="1" t="str">
        <f>RIGHT(E14)</f>
        <v>E</v>
      </c>
      <c r="AQ14" s="1">
        <f>IF(LEFT(E14,4)="Nota",0,1)</f>
        <v>1</v>
      </c>
      <c r="AR14" s="24" t="s">
        <v>66</v>
      </c>
      <c r="AS14" s="24"/>
    </row>
    <row r="15" spans="1:45" x14ac:dyDescent="0.25">
      <c r="A15" s="2"/>
      <c r="B15" s="7">
        <f t="shared" ca="1" si="3"/>
        <v>45143</v>
      </c>
      <c r="C15" s="8">
        <f t="shared" ca="1" si="0"/>
        <v>45157</v>
      </c>
      <c r="D15" s="2">
        <v>2</v>
      </c>
      <c r="E15" s="2" t="s">
        <v>55</v>
      </c>
      <c r="F15" s="2" t="s">
        <v>61</v>
      </c>
      <c r="G15" s="2" t="s">
        <v>66</v>
      </c>
      <c r="H15" s="2" t="s">
        <v>66</v>
      </c>
      <c r="I15" s="2"/>
      <c r="J15" s="2" t="s">
        <v>390</v>
      </c>
      <c r="K15" s="2"/>
      <c r="L15" s="2" t="s">
        <v>142</v>
      </c>
      <c r="M15" s="3" t="s">
        <v>628</v>
      </c>
      <c r="N15" s="23">
        <f>IFERROR(VLOOKUP(M15,CUIT_paises[],2,0),"")</f>
        <v>50000002124</v>
      </c>
      <c r="O15" s="2"/>
      <c r="P15" s="2" t="s">
        <v>40</v>
      </c>
      <c r="Q15" s="2"/>
      <c r="R15" s="2"/>
      <c r="S15" s="2" t="s">
        <v>1217</v>
      </c>
      <c r="T15" s="6" t="s">
        <v>41</v>
      </c>
      <c r="U15" s="4">
        <v>1.5</v>
      </c>
      <c r="V15" s="5">
        <v>19000</v>
      </c>
      <c r="W15" s="5">
        <f t="shared" si="4"/>
        <v>28500</v>
      </c>
      <c r="X15" s="10" t="s">
        <v>39</v>
      </c>
      <c r="Y15" s="10" t="s">
        <v>28</v>
      </c>
      <c r="Z15" s="10" t="s">
        <v>42</v>
      </c>
      <c r="AA15" s="11">
        <v>44816</v>
      </c>
      <c r="AB15" s="13">
        <f>COUNTIFS($E$1:E15,E15,$P$1:P15,P15)+1</f>
        <v>3</v>
      </c>
      <c r="AC15" s="15" t="str">
        <f t="shared" si="5"/>
        <v>1.5</v>
      </c>
      <c r="AD15" s="15" t="str">
        <f>SUBSTITUTE(TEXT(V15,"0,00"),",",".")</f>
        <v>19000.00</v>
      </c>
      <c r="AE15" s="1" t="str">
        <f t="shared" si="1"/>
        <v>00002</v>
      </c>
      <c r="AF15" s="1" t="str">
        <f t="shared" si="2"/>
        <v>00000152</v>
      </c>
      <c r="AG15" s="8">
        <f t="shared" si="6"/>
        <v>44816</v>
      </c>
      <c r="AH15" s="12">
        <f>IF(AP15="A",ROUND(W15+#REF!,2),ROUND(W15,2))</f>
        <v>28500</v>
      </c>
      <c r="AI15" s="9" t="str">
        <f>IF(RIGHT(E15,1)="A",SUBSTITUTE(TEXT(W15,"0,00"),",","."),SUBSTITUTE(TEXT(AH15,"0,00"),",","."))</f>
        <v>28500.00</v>
      </c>
      <c r="AJ15" s="9" t="str">
        <f t="shared" si="7"/>
        <v>0.00</v>
      </c>
      <c r="AK15" s="1"/>
      <c r="AL15" s="1">
        <f>ROW(P15)</f>
        <v>15</v>
      </c>
      <c r="AM15" s="14" t="str">
        <f>M15&amp;"-"&amp;COUNTIF($M$1:M15,M15)</f>
        <v>ESTADOS UNIDOS - Persona Física-11</v>
      </c>
      <c r="AN15" s="1">
        <f>IF(P14=P15,1,0)</f>
        <v>0</v>
      </c>
      <c r="AO15" s="1">
        <f>IF(P15=P16,1,0)</f>
        <v>0</v>
      </c>
      <c r="AP15" s="1" t="str">
        <f>RIGHT(E15)</f>
        <v>E</v>
      </c>
      <c r="AQ15" s="1">
        <f>IF(LEFT(E15,4)="Nota",0,1)</f>
        <v>1</v>
      </c>
      <c r="AR15" s="24" t="s">
        <v>66</v>
      </c>
      <c r="AS15" s="24"/>
    </row>
    <row r="16" spans="1:45" x14ac:dyDescent="0.25">
      <c r="A16" s="2"/>
      <c r="B16" s="7">
        <f t="shared" ca="1" si="3"/>
        <v>45143</v>
      </c>
      <c r="C16" s="8">
        <f t="shared" ca="1" si="0"/>
        <v>45157</v>
      </c>
      <c r="D16" s="2">
        <v>2</v>
      </c>
      <c r="E16" s="2" t="s">
        <v>55</v>
      </c>
      <c r="F16" s="2" t="s">
        <v>61</v>
      </c>
      <c r="G16" s="2" t="s">
        <v>66</v>
      </c>
      <c r="H16" s="2" t="s">
        <v>66</v>
      </c>
      <c r="I16" s="2"/>
      <c r="J16" s="2" t="s">
        <v>390</v>
      </c>
      <c r="K16" s="2"/>
      <c r="L16" s="2" t="s">
        <v>142</v>
      </c>
      <c r="M16" s="3" t="s">
        <v>628</v>
      </c>
      <c r="N16" s="23">
        <f>IFERROR(VLOOKUP(M16,CUIT_paises[],2,0),"")</f>
        <v>50000002124</v>
      </c>
      <c r="O16" s="2"/>
      <c r="P16" s="2" t="s">
        <v>26</v>
      </c>
      <c r="Q16" s="2"/>
      <c r="R16" s="2"/>
      <c r="S16" s="2" t="s">
        <v>1217</v>
      </c>
      <c r="T16" s="6" t="s">
        <v>27</v>
      </c>
      <c r="U16" s="4">
        <v>7.003044</v>
      </c>
      <c r="V16" s="5">
        <v>19000</v>
      </c>
      <c r="W16" s="5">
        <f t="shared" si="4"/>
        <v>133057.83600000001</v>
      </c>
      <c r="X16" s="10" t="s">
        <v>30</v>
      </c>
      <c r="Y16" s="10" t="s">
        <v>28</v>
      </c>
      <c r="Z16" s="10" t="s">
        <v>31</v>
      </c>
      <c r="AA16" s="11">
        <v>44816</v>
      </c>
      <c r="AB16" s="13">
        <f>COUNTIFS($E$1:E16,E16,$P$1:P16,P16)+1</f>
        <v>3</v>
      </c>
      <c r="AC16" s="15" t="str">
        <f t="shared" si="5"/>
        <v>7.003044</v>
      </c>
      <c r="AD16" s="15" t="str">
        <f>SUBSTITUTE(TEXT(V16,"0,00"),",",".")</f>
        <v>19000.00</v>
      </c>
      <c r="AE16" s="1" t="str">
        <f t="shared" si="1"/>
        <v>00002</v>
      </c>
      <c r="AF16" s="1" t="str">
        <f t="shared" si="2"/>
        <v>00000151</v>
      </c>
      <c r="AG16" s="8">
        <f t="shared" si="6"/>
        <v>44816</v>
      </c>
      <c r="AH16" s="12">
        <f>IF(AP16="A",ROUND(W16+#REF!,2),ROUND(W16,2))</f>
        <v>133057.84</v>
      </c>
      <c r="AI16" s="9" t="str">
        <f>IF(RIGHT(E16,1)="A",SUBSTITUTE(TEXT(W16,"0,00"),",","."),SUBSTITUTE(TEXT(AH16,"0,00"),",","."))</f>
        <v>133057.84</v>
      </c>
      <c r="AJ16" s="9" t="str">
        <f t="shared" si="7"/>
        <v>0.16</v>
      </c>
      <c r="AK16" s="1"/>
      <c r="AL16" s="1">
        <f>ROW(P16)</f>
        <v>16</v>
      </c>
      <c r="AM16" s="14" t="str">
        <f>M16&amp;"-"&amp;COUNTIF($M$1:M16,M16)</f>
        <v>ESTADOS UNIDOS - Persona Física-12</v>
      </c>
      <c r="AN16" s="1">
        <f>IF(P15=P16,1,0)</f>
        <v>0</v>
      </c>
      <c r="AO16" s="1">
        <f>IF(P16=P17,1,0)</f>
        <v>0</v>
      </c>
      <c r="AP16" s="1" t="str">
        <f>RIGHT(E16)</f>
        <v>E</v>
      </c>
      <c r="AQ16" s="1">
        <f>IF(LEFT(E16,4)="Nota",0,1)</f>
        <v>1</v>
      </c>
      <c r="AR16" s="24" t="s">
        <v>66</v>
      </c>
      <c r="AS16" s="24"/>
    </row>
    <row r="17" spans="1:45" x14ac:dyDescent="0.25">
      <c r="A17" s="2"/>
      <c r="B17" s="7">
        <f t="shared" ca="1" si="3"/>
        <v>45143</v>
      </c>
      <c r="C17" s="8">
        <f t="shared" ca="1" si="0"/>
        <v>45157</v>
      </c>
      <c r="D17" s="2">
        <v>2</v>
      </c>
      <c r="E17" s="2" t="s">
        <v>55</v>
      </c>
      <c r="F17" s="2" t="s">
        <v>61</v>
      </c>
      <c r="G17" s="2" t="s">
        <v>66</v>
      </c>
      <c r="H17" s="2" t="s">
        <v>66</v>
      </c>
      <c r="I17" s="2"/>
      <c r="J17" s="2" t="s">
        <v>390</v>
      </c>
      <c r="K17" s="2"/>
      <c r="L17" s="2" t="s">
        <v>142</v>
      </c>
      <c r="M17" s="3" t="s">
        <v>628</v>
      </c>
      <c r="N17" s="23">
        <f>IFERROR(VLOOKUP(M17,CUIT_paises[],2,0),"")</f>
        <v>50000002124</v>
      </c>
      <c r="O17" s="2"/>
      <c r="P17" s="2" t="s">
        <v>37</v>
      </c>
      <c r="Q17" s="2"/>
      <c r="R17" s="2"/>
      <c r="S17" s="2" t="s">
        <v>1217</v>
      </c>
      <c r="T17" s="6" t="s">
        <v>41</v>
      </c>
      <c r="U17" s="4">
        <v>1.5</v>
      </c>
      <c r="V17" s="5">
        <v>19000</v>
      </c>
      <c r="W17" s="5">
        <f t="shared" si="4"/>
        <v>28500</v>
      </c>
      <c r="X17" s="10" t="s">
        <v>43</v>
      </c>
      <c r="Y17" s="10" t="s">
        <v>28</v>
      </c>
      <c r="Z17" s="10" t="s">
        <v>44</v>
      </c>
      <c r="AA17" s="11">
        <v>44816</v>
      </c>
      <c r="AB17" s="13">
        <f>COUNTIFS($E$1:E17,E17,$P$1:P17,P17)+1</f>
        <v>4</v>
      </c>
      <c r="AC17" s="15" t="str">
        <f t="shared" si="5"/>
        <v>1.5</v>
      </c>
      <c r="AD17" s="15" t="str">
        <f>SUBSTITUTE(TEXT(V17,"0,00"),",",".")</f>
        <v>19000.00</v>
      </c>
      <c r="AE17" s="1" t="str">
        <f t="shared" si="1"/>
        <v>00002</v>
      </c>
      <c r="AF17" s="1" t="str">
        <f t="shared" si="2"/>
        <v>00000153</v>
      </c>
      <c r="AG17" s="8">
        <f t="shared" si="6"/>
        <v>44816</v>
      </c>
      <c r="AH17" s="12">
        <f>IF(AP17="A",ROUND(W17+#REF!,2),ROUND(W17,2))</f>
        <v>28500</v>
      </c>
      <c r="AI17" s="9" t="str">
        <f>IF(RIGHT(E17,1)="A",SUBSTITUTE(TEXT(W17,"0,00"),",","."),SUBSTITUTE(TEXT(AH17,"0,00"),",","."))</f>
        <v>28500.00</v>
      </c>
      <c r="AJ17" s="9" t="str">
        <f t="shared" si="7"/>
        <v>0.00</v>
      </c>
      <c r="AK17" s="1"/>
      <c r="AL17" s="1">
        <f>ROW(P17)</f>
        <v>17</v>
      </c>
      <c r="AM17" s="14" t="str">
        <f>M17&amp;"-"&amp;COUNTIF($M$1:M17,M17)</f>
        <v>ESTADOS UNIDOS - Persona Física-13</v>
      </c>
      <c r="AN17" s="1">
        <f>IF(P16=P17,1,0)</f>
        <v>0</v>
      </c>
      <c r="AO17" s="1">
        <f>IF(P17=P18,1,0)</f>
        <v>0</v>
      </c>
      <c r="AP17" s="1" t="str">
        <f>RIGHT(E17)</f>
        <v>E</v>
      </c>
      <c r="AQ17" s="1">
        <f>IF(LEFT(E17,4)="Nota",0,1)</f>
        <v>1</v>
      </c>
      <c r="AR17" s="24" t="s">
        <v>66</v>
      </c>
      <c r="AS17" s="24"/>
    </row>
  </sheetData>
  <autoFilter ref="A1:AS17" xr:uid="{00000000-0001-0000-0000-000000000000}"/>
  <sortState xmlns:xlrd2="http://schemas.microsoft.com/office/spreadsheetml/2017/richdata2" ref="B2:AQ17">
    <sortCondition ref="E2:E17"/>
    <sortCondition ref="G2:G17"/>
    <sortCondition ref="M2:M17"/>
  </sortState>
  <conditionalFormatting sqref="AS2:AS17">
    <cfRule type="expression" dxfId="1" priority="2">
      <formula>AR2="SI"</formula>
    </cfRule>
  </conditionalFormatting>
  <conditionalFormatting sqref="I2:I17">
    <cfRule type="expression" dxfId="0" priority="1">
      <formula>F2=" Servicios"</formula>
    </cfRule>
  </conditionalFormatting>
  <dataValidations count="1">
    <dataValidation type="list" allowBlank="1" showInputMessage="1" showErrorMessage="1" sqref="AR2:AR17 G2:H17" xr:uid="{ED506666-DA8E-4EA2-B12C-A79BFB246358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5E3B3D8-7844-40E7-AAAE-A0FEB141762F}">
          <x14:formula1>
            <xm:f>Tablas!$A$2:$A$4</xm:f>
          </x14:formula1>
          <xm:sqref>E2:E17</xm:sqref>
        </x14:dataValidation>
        <x14:dataValidation type="list" allowBlank="1" showInputMessage="1" showErrorMessage="1" xr:uid="{CBDEC88A-D78E-4FDE-870B-E7BE28CEAC1B}">
          <x14:formula1>
            <xm:f>Tablas!$C$2:$C$4</xm:f>
          </x14:formula1>
          <xm:sqref>F2:F17</xm:sqref>
        </x14:dataValidation>
        <x14:dataValidation type="list" allowBlank="1" showInputMessage="1" showErrorMessage="1" xr:uid="{3E04EB0C-23E0-4624-9E51-E89CD9E12C7E}">
          <x14:formula1>
            <xm:f>Tablas!$E$2:$E$305</xm:f>
          </x14:formula1>
          <xm:sqref>L2:L17</xm:sqref>
        </x14:dataValidation>
        <x14:dataValidation type="list" allowBlank="1" showInputMessage="1" showErrorMessage="1" xr:uid="{F5B30DA9-FA89-4BFD-8DAC-2E0694906006}">
          <x14:formula1>
            <xm:f>Tablas!$G$2:$G$50</xm:f>
          </x14:formula1>
          <xm:sqref>J2:J17</xm:sqref>
        </x14:dataValidation>
        <x14:dataValidation type="list" allowBlank="1" showInputMessage="1" showErrorMessage="1" xr:uid="{E2621F0F-D555-4484-8C91-C051139517F3}">
          <x14:formula1>
            <xm:f>Tablas!$I$2:$I$784</xm:f>
          </x14:formula1>
          <xm:sqref>M2:M17</xm:sqref>
        </x14:dataValidation>
        <x14:dataValidation type="list" allowBlank="1" showInputMessage="1" showErrorMessage="1" xr:uid="{54F47ECB-E9CC-4D44-947C-7D4263625D83}">
          <x14:formula1>
            <xm:f>Tablas!$L$2:$L$12</xm:f>
          </x14:formula1>
          <xm:sqref>S2:S17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7603-52DA-4AC1-A9D3-4AEC30EB6E07}">
  <dimension ref="A1:L784"/>
  <sheetViews>
    <sheetView topLeftCell="F764" workbookViewId="0">
      <selection activeCell="G1" sqref="G1"/>
    </sheetView>
  </sheetViews>
  <sheetFormatPr baseColWidth="10" defaultRowHeight="15" x14ac:dyDescent="0.25"/>
  <cols>
    <col min="1" max="1" width="45.42578125" bestFit="1" customWidth="1"/>
    <col min="3" max="3" width="12.42578125" customWidth="1"/>
    <col min="5" max="5" width="42.42578125" customWidth="1"/>
    <col min="7" max="7" width="26" bestFit="1" customWidth="1"/>
    <col min="9" max="9" width="80.140625" bestFit="1" customWidth="1"/>
    <col min="10" max="10" width="12" bestFit="1" customWidth="1"/>
    <col min="12" max="12" width="12" customWidth="1"/>
  </cols>
  <sheetData>
    <row r="1" spans="1:12" x14ac:dyDescent="0.25">
      <c r="A1" t="s">
        <v>58</v>
      </c>
      <c r="C1" t="s">
        <v>59</v>
      </c>
      <c r="E1" t="s">
        <v>373</v>
      </c>
      <c r="G1" t="s">
        <v>374</v>
      </c>
      <c r="I1" s="21" t="s">
        <v>428</v>
      </c>
      <c r="J1" s="19" t="s">
        <v>427</v>
      </c>
      <c r="L1" t="s">
        <v>1213</v>
      </c>
    </row>
    <row r="2" spans="1:12" x14ac:dyDescent="0.25">
      <c r="A2" t="s">
        <v>55</v>
      </c>
      <c r="C2" t="s">
        <v>63</v>
      </c>
      <c r="E2" t="s">
        <v>69</v>
      </c>
      <c r="G2" t="s">
        <v>375</v>
      </c>
      <c r="I2" s="20" t="s">
        <v>429</v>
      </c>
      <c r="J2" s="22">
        <v>55000003017</v>
      </c>
      <c r="L2" t="s">
        <v>1214</v>
      </c>
    </row>
    <row r="3" spans="1:12" x14ac:dyDescent="0.25">
      <c r="A3" t="s">
        <v>56</v>
      </c>
      <c r="C3" t="s">
        <v>23</v>
      </c>
      <c r="E3" t="s">
        <v>70</v>
      </c>
      <c r="G3" t="s">
        <v>376</v>
      </c>
      <c r="I3" s="20" t="s">
        <v>430</v>
      </c>
      <c r="J3" s="22">
        <v>50000003015</v>
      </c>
      <c r="L3" t="s">
        <v>1215</v>
      </c>
    </row>
    <row r="4" spans="1:12" x14ac:dyDescent="0.25">
      <c r="A4" t="s">
        <v>57</v>
      </c>
      <c r="C4" t="s">
        <v>64</v>
      </c>
      <c r="E4" t="s">
        <v>71</v>
      </c>
      <c r="G4" t="s">
        <v>377</v>
      </c>
      <c r="I4" s="20" t="s">
        <v>431</v>
      </c>
      <c r="J4" s="22">
        <v>51600003015</v>
      </c>
      <c r="L4" t="s">
        <v>1216</v>
      </c>
    </row>
    <row r="5" spans="1:12" x14ac:dyDescent="0.25">
      <c r="E5" t="s">
        <v>72</v>
      </c>
      <c r="G5" t="s">
        <v>378</v>
      </c>
      <c r="I5" s="20" t="s">
        <v>432</v>
      </c>
      <c r="J5" s="22">
        <v>55000004382</v>
      </c>
      <c r="L5" t="s">
        <v>1217</v>
      </c>
    </row>
    <row r="6" spans="1:12" x14ac:dyDescent="0.25">
      <c r="E6" t="s">
        <v>73</v>
      </c>
      <c r="G6" t="s">
        <v>379</v>
      </c>
      <c r="I6" s="20" t="s">
        <v>433</v>
      </c>
      <c r="J6" s="22">
        <v>50000004380</v>
      </c>
      <c r="L6" t="s">
        <v>1218</v>
      </c>
    </row>
    <row r="7" spans="1:12" x14ac:dyDescent="0.25">
      <c r="E7" t="s">
        <v>74</v>
      </c>
      <c r="G7" t="s">
        <v>380</v>
      </c>
      <c r="I7" s="20" t="s">
        <v>434</v>
      </c>
      <c r="J7" s="22">
        <v>51600004380</v>
      </c>
      <c r="L7" t="s">
        <v>1219</v>
      </c>
    </row>
    <row r="8" spans="1:12" x14ac:dyDescent="0.25">
      <c r="E8" t="s">
        <v>75</v>
      </c>
      <c r="G8" t="s">
        <v>381</v>
      </c>
      <c r="I8" s="20" t="s">
        <v>435</v>
      </c>
      <c r="J8" s="22">
        <v>55000006520</v>
      </c>
      <c r="L8" t="s">
        <v>1220</v>
      </c>
    </row>
    <row r="9" spans="1:12" x14ac:dyDescent="0.25">
      <c r="E9" t="s">
        <v>76</v>
      </c>
      <c r="G9" t="s">
        <v>382</v>
      </c>
      <c r="I9" s="20" t="s">
        <v>436</v>
      </c>
      <c r="J9" s="22">
        <v>50000006529</v>
      </c>
      <c r="L9" t="s">
        <v>1221</v>
      </c>
    </row>
    <row r="10" spans="1:12" x14ac:dyDescent="0.25">
      <c r="E10" t="s">
        <v>77</v>
      </c>
      <c r="G10" t="s">
        <v>383</v>
      </c>
      <c r="I10" s="20" t="s">
        <v>437</v>
      </c>
      <c r="J10" s="22">
        <v>51600006529</v>
      </c>
      <c r="L10" t="s">
        <v>1222</v>
      </c>
    </row>
    <row r="11" spans="1:12" x14ac:dyDescent="0.25">
      <c r="E11" t="s">
        <v>78</v>
      </c>
      <c r="G11" t="s">
        <v>384</v>
      </c>
      <c r="I11" s="20" t="s">
        <v>438</v>
      </c>
      <c r="J11" s="22">
        <v>55000002258</v>
      </c>
      <c r="L11" t="s">
        <v>1223</v>
      </c>
    </row>
    <row r="12" spans="1:12" x14ac:dyDescent="0.25">
      <c r="E12" t="s">
        <v>79</v>
      </c>
      <c r="G12" t="s">
        <v>385</v>
      </c>
      <c r="I12" s="20" t="s">
        <v>439</v>
      </c>
      <c r="J12" s="22">
        <v>50000002256</v>
      </c>
      <c r="L12" t="s">
        <v>1224</v>
      </c>
    </row>
    <row r="13" spans="1:12" x14ac:dyDescent="0.25">
      <c r="E13" t="s">
        <v>80</v>
      </c>
      <c r="G13" t="s">
        <v>386</v>
      </c>
      <c r="I13" s="20" t="s">
        <v>440</v>
      </c>
      <c r="J13" s="22">
        <v>51600002256</v>
      </c>
    </row>
    <row r="14" spans="1:12" x14ac:dyDescent="0.25">
      <c r="E14" t="s">
        <v>81</v>
      </c>
      <c r="G14" t="s">
        <v>387</v>
      </c>
      <c r="I14" s="20" t="s">
        <v>441</v>
      </c>
      <c r="J14" s="22">
        <v>55000006598</v>
      </c>
    </row>
    <row r="15" spans="1:12" x14ac:dyDescent="0.25">
      <c r="E15" t="s">
        <v>82</v>
      </c>
      <c r="G15" t="s">
        <v>388</v>
      </c>
      <c r="I15" s="20" t="s">
        <v>442</v>
      </c>
      <c r="J15" s="22">
        <v>50000006596</v>
      </c>
    </row>
    <row r="16" spans="1:12" x14ac:dyDescent="0.25">
      <c r="E16" t="s">
        <v>83</v>
      </c>
      <c r="G16" t="s">
        <v>389</v>
      </c>
      <c r="I16" s="20" t="s">
        <v>443</v>
      </c>
      <c r="J16" s="22">
        <v>51600006596</v>
      </c>
    </row>
    <row r="17" spans="5:10" x14ac:dyDescent="0.25">
      <c r="E17" t="s">
        <v>84</v>
      </c>
      <c r="G17" t="s">
        <v>390</v>
      </c>
      <c r="I17" s="20" t="s">
        <v>444</v>
      </c>
      <c r="J17" s="22">
        <v>55000003025</v>
      </c>
    </row>
    <row r="18" spans="5:10" x14ac:dyDescent="0.25">
      <c r="E18" t="s">
        <v>85</v>
      </c>
      <c r="G18" t="s">
        <v>391</v>
      </c>
      <c r="I18" s="20" t="s">
        <v>445</v>
      </c>
      <c r="J18" s="22">
        <v>50000003023</v>
      </c>
    </row>
    <row r="19" spans="5:10" x14ac:dyDescent="0.25">
      <c r="E19" t="s">
        <v>86</v>
      </c>
      <c r="G19" t="s">
        <v>392</v>
      </c>
      <c r="I19" s="20" t="s">
        <v>446</v>
      </c>
      <c r="J19" s="22">
        <v>51600003023</v>
      </c>
    </row>
    <row r="20" spans="5:10" x14ac:dyDescent="0.25">
      <c r="E20" t="s">
        <v>87</v>
      </c>
      <c r="G20" t="s">
        <v>393</v>
      </c>
      <c r="I20" s="20" t="s">
        <v>447</v>
      </c>
      <c r="J20" s="22">
        <v>55000006962</v>
      </c>
    </row>
    <row r="21" spans="5:10" x14ac:dyDescent="0.25">
      <c r="E21" t="s">
        <v>88</v>
      </c>
      <c r="G21" t="s">
        <v>394</v>
      </c>
      <c r="I21" s="20" t="s">
        <v>448</v>
      </c>
      <c r="J21" s="22">
        <v>50000006960</v>
      </c>
    </row>
    <row r="22" spans="5:10" x14ac:dyDescent="0.25">
      <c r="E22" t="s">
        <v>89</v>
      </c>
      <c r="G22" t="s">
        <v>395</v>
      </c>
      <c r="I22" s="20" t="s">
        <v>449</v>
      </c>
      <c r="J22" s="22">
        <v>51600006960</v>
      </c>
    </row>
    <row r="23" spans="5:10" x14ac:dyDescent="0.25">
      <c r="E23" t="s">
        <v>90</v>
      </c>
      <c r="G23" t="s">
        <v>396</v>
      </c>
      <c r="I23" s="20" t="s">
        <v>450</v>
      </c>
      <c r="J23" s="22">
        <v>55000001022</v>
      </c>
    </row>
    <row r="24" spans="5:10" x14ac:dyDescent="0.25">
      <c r="E24" t="s">
        <v>91</v>
      </c>
      <c r="G24" t="s">
        <v>397</v>
      </c>
      <c r="I24" s="20" t="s">
        <v>451</v>
      </c>
      <c r="J24" s="22">
        <v>50000001020</v>
      </c>
    </row>
    <row r="25" spans="5:10" x14ac:dyDescent="0.25">
      <c r="E25" t="s">
        <v>92</v>
      </c>
      <c r="G25" t="s">
        <v>398</v>
      </c>
      <c r="I25" s="20" t="s">
        <v>452</v>
      </c>
      <c r="J25" s="22">
        <v>51600001020</v>
      </c>
    </row>
    <row r="26" spans="5:10" x14ac:dyDescent="0.25">
      <c r="E26" t="s">
        <v>93</v>
      </c>
      <c r="G26" t="s">
        <v>399</v>
      </c>
      <c r="I26" s="20" t="s">
        <v>453</v>
      </c>
      <c r="J26" s="22">
        <v>55000006024</v>
      </c>
    </row>
    <row r="27" spans="5:10" x14ac:dyDescent="0.25">
      <c r="E27" t="s">
        <v>94</v>
      </c>
      <c r="G27" t="s">
        <v>400</v>
      </c>
      <c r="I27" s="20" t="s">
        <v>454</v>
      </c>
      <c r="J27" s="22">
        <v>50000006022</v>
      </c>
    </row>
    <row r="28" spans="5:10" x14ac:dyDescent="0.25">
      <c r="E28" t="s">
        <v>95</v>
      </c>
      <c r="G28" t="s">
        <v>401</v>
      </c>
      <c r="I28" s="20" t="s">
        <v>455</v>
      </c>
      <c r="J28" s="22">
        <v>51600006022</v>
      </c>
    </row>
    <row r="29" spans="5:10" x14ac:dyDescent="0.25">
      <c r="E29" t="s">
        <v>96</v>
      </c>
      <c r="G29" t="s">
        <v>402</v>
      </c>
      <c r="I29" s="20" t="s">
        <v>456</v>
      </c>
      <c r="J29" s="22">
        <v>55000006539</v>
      </c>
    </row>
    <row r="30" spans="5:10" x14ac:dyDescent="0.25">
      <c r="E30" t="s">
        <v>97</v>
      </c>
      <c r="G30" t="s">
        <v>403</v>
      </c>
      <c r="I30" s="20" t="s">
        <v>457</v>
      </c>
      <c r="J30" s="22">
        <v>50000006537</v>
      </c>
    </row>
    <row r="31" spans="5:10" x14ac:dyDescent="0.25">
      <c r="E31" t="s">
        <v>98</v>
      </c>
      <c r="G31" t="s">
        <v>404</v>
      </c>
      <c r="I31" s="20" t="s">
        <v>458</v>
      </c>
      <c r="J31" s="22">
        <v>51600006537</v>
      </c>
    </row>
    <row r="32" spans="5:10" x14ac:dyDescent="0.25">
      <c r="E32" t="s">
        <v>99</v>
      </c>
      <c r="G32" t="s">
        <v>405</v>
      </c>
      <c r="I32" s="20" t="s">
        <v>459</v>
      </c>
      <c r="J32" s="22">
        <v>55000006628</v>
      </c>
    </row>
    <row r="33" spans="5:10" x14ac:dyDescent="0.25">
      <c r="E33" t="s">
        <v>100</v>
      </c>
      <c r="G33" t="s">
        <v>406</v>
      </c>
      <c r="I33" s="20" t="s">
        <v>460</v>
      </c>
      <c r="J33" s="22">
        <v>50000006626</v>
      </c>
    </row>
    <row r="34" spans="5:10" x14ac:dyDescent="0.25">
      <c r="E34" t="s">
        <v>101</v>
      </c>
      <c r="G34" t="s">
        <v>407</v>
      </c>
      <c r="I34" s="20" t="s">
        <v>461</v>
      </c>
      <c r="J34" s="22">
        <v>51600006626</v>
      </c>
    </row>
    <row r="35" spans="5:10" x14ac:dyDescent="0.25">
      <c r="E35" t="s">
        <v>102</v>
      </c>
      <c r="G35" t="s">
        <v>408</v>
      </c>
      <c r="I35" s="20" t="s">
        <v>462</v>
      </c>
      <c r="J35" s="22">
        <v>55000004994</v>
      </c>
    </row>
    <row r="36" spans="5:10" x14ac:dyDescent="0.25">
      <c r="E36" t="s">
        <v>103</v>
      </c>
      <c r="G36" t="s">
        <v>409</v>
      </c>
      <c r="I36" s="20" t="s">
        <v>463</v>
      </c>
      <c r="J36" s="22">
        <v>50000004992</v>
      </c>
    </row>
    <row r="37" spans="5:10" x14ac:dyDescent="0.25">
      <c r="E37" t="s">
        <v>104</v>
      </c>
      <c r="G37" t="s">
        <v>410</v>
      </c>
      <c r="I37" s="20" t="s">
        <v>464</v>
      </c>
      <c r="J37" s="22">
        <v>51600004992</v>
      </c>
    </row>
    <row r="38" spans="5:10" x14ac:dyDescent="0.25">
      <c r="E38" t="s">
        <v>105</v>
      </c>
      <c r="G38" t="s">
        <v>411</v>
      </c>
      <c r="I38" s="20" t="s">
        <v>465</v>
      </c>
      <c r="J38" s="22">
        <v>55000004056</v>
      </c>
    </row>
    <row r="39" spans="5:10" x14ac:dyDescent="0.25">
      <c r="E39" t="s">
        <v>106</v>
      </c>
      <c r="G39" t="s">
        <v>412</v>
      </c>
      <c r="I39" s="20" t="s">
        <v>466</v>
      </c>
      <c r="J39" s="22">
        <v>50000004054</v>
      </c>
    </row>
    <row r="40" spans="5:10" x14ac:dyDescent="0.25">
      <c r="E40" t="s">
        <v>107</v>
      </c>
      <c r="G40" t="s">
        <v>413</v>
      </c>
      <c r="I40" s="20" t="s">
        <v>467</v>
      </c>
      <c r="J40" s="22">
        <v>51600004054</v>
      </c>
    </row>
    <row r="41" spans="5:10" x14ac:dyDescent="0.25">
      <c r="E41" t="s">
        <v>108</v>
      </c>
      <c r="G41" t="s">
        <v>414</v>
      </c>
      <c r="I41" s="20" t="s">
        <v>468</v>
      </c>
      <c r="J41" s="22">
        <v>55000003904</v>
      </c>
    </row>
    <row r="42" spans="5:10" x14ac:dyDescent="0.25">
      <c r="E42" t="s">
        <v>109</v>
      </c>
      <c r="G42" t="s">
        <v>415</v>
      </c>
      <c r="I42" s="20" t="s">
        <v>469</v>
      </c>
      <c r="J42" s="22">
        <v>50000003902</v>
      </c>
    </row>
    <row r="43" spans="5:10" x14ac:dyDescent="0.25">
      <c r="E43" t="s">
        <v>110</v>
      </c>
      <c r="G43" t="s">
        <v>416</v>
      </c>
      <c r="I43" s="20" t="s">
        <v>470</v>
      </c>
      <c r="J43" s="22">
        <v>51600003902</v>
      </c>
    </row>
    <row r="44" spans="5:10" x14ac:dyDescent="0.25">
      <c r="E44" t="s">
        <v>111</v>
      </c>
      <c r="G44" t="s">
        <v>417</v>
      </c>
      <c r="I44" s="20" t="s">
        <v>471</v>
      </c>
      <c r="J44" s="22">
        <v>55000003459</v>
      </c>
    </row>
    <row r="45" spans="5:10" x14ac:dyDescent="0.25">
      <c r="E45" t="s">
        <v>112</v>
      </c>
      <c r="G45" t="s">
        <v>418</v>
      </c>
      <c r="I45" s="20" t="s">
        <v>472</v>
      </c>
      <c r="J45" s="22">
        <v>50000003457</v>
      </c>
    </row>
    <row r="46" spans="5:10" x14ac:dyDescent="0.25">
      <c r="E46" t="s">
        <v>113</v>
      </c>
      <c r="G46" t="s">
        <v>419</v>
      </c>
      <c r="I46" s="20" t="s">
        <v>473</v>
      </c>
      <c r="J46" s="22">
        <v>51600003457</v>
      </c>
    </row>
    <row r="47" spans="5:10" x14ac:dyDescent="0.25">
      <c r="E47" t="s">
        <v>114</v>
      </c>
      <c r="G47" t="s">
        <v>420</v>
      </c>
      <c r="I47" s="20" t="s">
        <v>474</v>
      </c>
      <c r="J47" s="22">
        <v>55000002010</v>
      </c>
    </row>
    <row r="48" spans="5:10" x14ac:dyDescent="0.25">
      <c r="E48" t="s">
        <v>115</v>
      </c>
      <c r="G48" t="s">
        <v>421</v>
      </c>
      <c r="I48" s="20" t="s">
        <v>475</v>
      </c>
      <c r="J48" s="22">
        <v>50000002019</v>
      </c>
    </row>
    <row r="49" spans="5:10" x14ac:dyDescent="0.25">
      <c r="E49" t="s">
        <v>116</v>
      </c>
      <c r="G49" t="s">
        <v>422</v>
      </c>
      <c r="I49" s="20" t="s">
        <v>476</v>
      </c>
      <c r="J49" s="22">
        <v>51600002019</v>
      </c>
    </row>
    <row r="50" spans="5:10" x14ac:dyDescent="0.25">
      <c r="E50" t="s">
        <v>117</v>
      </c>
      <c r="G50" t="s">
        <v>423</v>
      </c>
      <c r="I50" s="20" t="s">
        <v>477</v>
      </c>
      <c r="J50" s="22">
        <v>55000004064</v>
      </c>
    </row>
    <row r="51" spans="5:10" x14ac:dyDescent="0.25">
      <c r="E51" t="s">
        <v>118</v>
      </c>
      <c r="I51" s="20" t="s">
        <v>478</v>
      </c>
      <c r="J51" s="22">
        <v>50000004062</v>
      </c>
    </row>
    <row r="52" spans="5:10" x14ac:dyDescent="0.25">
      <c r="E52" t="s">
        <v>119</v>
      </c>
      <c r="I52" s="20" t="s">
        <v>479</v>
      </c>
      <c r="J52" s="22">
        <v>51600004062</v>
      </c>
    </row>
    <row r="53" spans="5:10" x14ac:dyDescent="0.25">
      <c r="E53" t="s">
        <v>120</v>
      </c>
      <c r="I53" s="20" t="s">
        <v>480</v>
      </c>
      <c r="J53" s="22">
        <v>55000002363</v>
      </c>
    </row>
    <row r="54" spans="5:10" x14ac:dyDescent="0.25">
      <c r="E54" t="s">
        <v>121</v>
      </c>
      <c r="I54" s="20" t="s">
        <v>481</v>
      </c>
      <c r="J54" s="22">
        <v>50000002361</v>
      </c>
    </row>
    <row r="55" spans="5:10" x14ac:dyDescent="0.25">
      <c r="E55" t="s">
        <v>122</v>
      </c>
      <c r="I55" s="20" t="s">
        <v>482</v>
      </c>
      <c r="J55" s="22">
        <v>51600002361</v>
      </c>
    </row>
    <row r="56" spans="5:10" x14ac:dyDescent="0.25">
      <c r="E56" t="s">
        <v>123</v>
      </c>
      <c r="I56" s="20" t="s">
        <v>483</v>
      </c>
      <c r="J56" s="22">
        <v>55000001626</v>
      </c>
    </row>
    <row r="57" spans="5:10" x14ac:dyDescent="0.25">
      <c r="E57" t="s">
        <v>124</v>
      </c>
      <c r="I57" s="20" t="s">
        <v>484</v>
      </c>
      <c r="J57" s="22">
        <v>50000001624</v>
      </c>
    </row>
    <row r="58" spans="5:10" x14ac:dyDescent="0.25">
      <c r="E58" t="s">
        <v>125</v>
      </c>
      <c r="I58" s="20" t="s">
        <v>485</v>
      </c>
      <c r="J58" s="22">
        <v>51600001624</v>
      </c>
    </row>
    <row r="59" spans="5:10" x14ac:dyDescent="0.25">
      <c r="E59" t="s">
        <v>126</v>
      </c>
      <c r="I59" s="20" t="s">
        <v>486</v>
      </c>
      <c r="J59" s="22">
        <v>55000006636</v>
      </c>
    </row>
    <row r="60" spans="5:10" x14ac:dyDescent="0.25">
      <c r="E60" t="s">
        <v>127</v>
      </c>
      <c r="I60" s="20" t="s">
        <v>487</v>
      </c>
      <c r="J60" s="22">
        <v>50000006634</v>
      </c>
    </row>
    <row r="61" spans="5:10" x14ac:dyDescent="0.25">
      <c r="E61" t="s">
        <v>128</v>
      </c>
      <c r="I61" s="20" t="s">
        <v>488</v>
      </c>
      <c r="J61" s="22">
        <v>51600006634</v>
      </c>
    </row>
    <row r="62" spans="5:10" x14ac:dyDescent="0.25">
      <c r="E62" t="s">
        <v>129</v>
      </c>
      <c r="I62" s="20" t="s">
        <v>489</v>
      </c>
      <c r="J62" s="22">
        <v>55000004390</v>
      </c>
    </row>
    <row r="63" spans="5:10" x14ac:dyDescent="0.25">
      <c r="E63" t="s">
        <v>130</v>
      </c>
      <c r="I63" s="20" t="s">
        <v>490</v>
      </c>
      <c r="J63" s="22">
        <v>50000004399</v>
      </c>
    </row>
    <row r="64" spans="5:10" x14ac:dyDescent="0.25">
      <c r="E64" t="s">
        <v>131</v>
      </c>
      <c r="I64" s="20" t="s">
        <v>491</v>
      </c>
      <c r="J64" s="22">
        <v>51600004399</v>
      </c>
    </row>
    <row r="65" spans="5:10" x14ac:dyDescent="0.25">
      <c r="E65" t="s">
        <v>132</v>
      </c>
      <c r="I65" s="20" t="s">
        <v>492</v>
      </c>
      <c r="J65" s="22">
        <v>55000000042</v>
      </c>
    </row>
    <row r="66" spans="5:10" x14ac:dyDescent="0.25">
      <c r="E66" t="s">
        <v>133</v>
      </c>
      <c r="I66" s="20" t="s">
        <v>493</v>
      </c>
      <c r="J66" s="22">
        <v>50000000040</v>
      </c>
    </row>
    <row r="67" spans="5:10" x14ac:dyDescent="0.25">
      <c r="E67" t="s">
        <v>134</v>
      </c>
      <c r="I67" s="20" t="s">
        <v>494</v>
      </c>
      <c r="J67" s="22">
        <v>51600000040</v>
      </c>
    </row>
    <row r="68" spans="5:10" x14ac:dyDescent="0.25">
      <c r="E68" t="s">
        <v>135</v>
      </c>
      <c r="I68" s="20" t="s">
        <v>495</v>
      </c>
      <c r="J68" s="22">
        <v>55000004463</v>
      </c>
    </row>
    <row r="69" spans="5:10" x14ac:dyDescent="0.25">
      <c r="E69" t="s">
        <v>136</v>
      </c>
      <c r="I69" s="20" t="s">
        <v>496</v>
      </c>
      <c r="J69" s="22">
        <v>50000004461</v>
      </c>
    </row>
    <row r="70" spans="5:10" x14ac:dyDescent="0.25">
      <c r="E70" t="s">
        <v>137</v>
      </c>
      <c r="I70" s="20" t="s">
        <v>497</v>
      </c>
      <c r="J70" s="22">
        <v>51600004461</v>
      </c>
    </row>
    <row r="71" spans="5:10" x14ac:dyDescent="0.25">
      <c r="E71" t="s">
        <v>138</v>
      </c>
      <c r="I71" s="20" t="s">
        <v>498</v>
      </c>
      <c r="J71" s="22">
        <v>55000001030</v>
      </c>
    </row>
    <row r="72" spans="5:10" x14ac:dyDescent="0.25">
      <c r="E72" t="s">
        <v>139</v>
      </c>
      <c r="I72" s="20" t="s">
        <v>499</v>
      </c>
      <c r="J72" s="22">
        <v>50000001039</v>
      </c>
    </row>
    <row r="73" spans="5:10" x14ac:dyDescent="0.25">
      <c r="E73" t="s">
        <v>140</v>
      </c>
      <c r="I73" s="20" t="s">
        <v>500</v>
      </c>
      <c r="J73" s="22">
        <v>51600001039</v>
      </c>
    </row>
    <row r="74" spans="5:10" x14ac:dyDescent="0.25">
      <c r="E74" t="s">
        <v>141</v>
      </c>
      <c r="I74" s="20" t="s">
        <v>501</v>
      </c>
      <c r="J74" s="22">
        <v>55000000050</v>
      </c>
    </row>
    <row r="75" spans="5:10" x14ac:dyDescent="0.25">
      <c r="E75" t="s">
        <v>142</v>
      </c>
      <c r="I75" s="20" t="s">
        <v>502</v>
      </c>
      <c r="J75" s="22">
        <v>50000000059</v>
      </c>
    </row>
    <row r="76" spans="5:10" x14ac:dyDescent="0.25">
      <c r="E76" t="s">
        <v>143</v>
      </c>
      <c r="I76" s="20" t="s">
        <v>503</v>
      </c>
      <c r="J76" s="22">
        <v>51600000059</v>
      </c>
    </row>
    <row r="77" spans="5:10" x14ac:dyDescent="0.25">
      <c r="E77" t="s">
        <v>144</v>
      </c>
      <c r="I77" s="20" t="s">
        <v>504</v>
      </c>
      <c r="J77" s="22">
        <v>55000003912</v>
      </c>
    </row>
    <row r="78" spans="5:10" x14ac:dyDescent="0.25">
      <c r="E78" t="s">
        <v>145</v>
      </c>
      <c r="I78" s="20" t="s">
        <v>505</v>
      </c>
      <c r="J78" s="22">
        <v>50000003910</v>
      </c>
    </row>
    <row r="79" spans="5:10" x14ac:dyDescent="0.25">
      <c r="E79" t="s">
        <v>146</v>
      </c>
      <c r="I79" s="20" t="s">
        <v>506</v>
      </c>
      <c r="J79" s="22">
        <v>51600003910</v>
      </c>
    </row>
    <row r="80" spans="5:10" x14ac:dyDescent="0.25">
      <c r="E80" t="s">
        <v>147</v>
      </c>
      <c r="I80" s="20" t="s">
        <v>507</v>
      </c>
      <c r="J80" s="22">
        <v>55000004072</v>
      </c>
    </row>
    <row r="81" spans="5:10" x14ac:dyDescent="0.25">
      <c r="E81" t="s">
        <v>148</v>
      </c>
      <c r="I81" s="20" t="s">
        <v>508</v>
      </c>
      <c r="J81" s="22">
        <v>50000004070</v>
      </c>
    </row>
    <row r="82" spans="5:10" x14ac:dyDescent="0.25">
      <c r="E82" t="s">
        <v>149</v>
      </c>
      <c r="I82" s="20" t="s">
        <v>509</v>
      </c>
      <c r="J82" s="22">
        <v>51600004070</v>
      </c>
    </row>
    <row r="83" spans="5:10" x14ac:dyDescent="0.25">
      <c r="E83" t="s">
        <v>150</v>
      </c>
      <c r="I83" s="20" t="s">
        <v>510</v>
      </c>
      <c r="J83" s="22">
        <v>55000001014</v>
      </c>
    </row>
    <row r="84" spans="5:10" x14ac:dyDescent="0.25">
      <c r="E84" t="s">
        <v>151</v>
      </c>
      <c r="I84" s="20" t="s">
        <v>511</v>
      </c>
      <c r="J84" s="22">
        <v>50000001012</v>
      </c>
    </row>
    <row r="85" spans="5:10" x14ac:dyDescent="0.25">
      <c r="E85" t="s">
        <v>152</v>
      </c>
      <c r="I85" s="20" t="s">
        <v>512</v>
      </c>
      <c r="J85" s="22">
        <v>51600001012</v>
      </c>
    </row>
    <row r="86" spans="5:10" x14ac:dyDescent="0.25">
      <c r="E86" t="s">
        <v>153</v>
      </c>
      <c r="I86" s="20" t="s">
        <v>513</v>
      </c>
      <c r="J86" s="22">
        <v>55000001049</v>
      </c>
    </row>
    <row r="87" spans="5:10" x14ac:dyDescent="0.25">
      <c r="E87" t="s">
        <v>154</v>
      </c>
      <c r="I87" s="20" t="s">
        <v>514</v>
      </c>
      <c r="J87" s="22">
        <v>50000001047</v>
      </c>
    </row>
    <row r="88" spans="5:10" x14ac:dyDescent="0.25">
      <c r="E88" t="s">
        <v>155</v>
      </c>
      <c r="I88" s="20" t="s">
        <v>515</v>
      </c>
      <c r="J88" s="22">
        <v>51600001047</v>
      </c>
    </row>
    <row r="89" spans="5:10" x14ac:dyDescent="0.25">
      <c r="E89" t="s">
        <v>156</v>
      </c>
      <c r="I89" s="20" t="s">
        <v>516</v>
      </c>
      <c r="J89" s="22">
        <v>55000002827</v>
      </c>
    </row>
    <row r="90" spans="5:10" x14ac:dyDescent="0.25">
      <c r="E90" t="s">
        <v>157</v>
      </c>
      <c r="I90" s="20" t="s">
        <v>517</v>
      </c>
      <c r="J90" s="22">
        <v>50000002825</v>
      </c>
    </row>
    <row r="91" spans="5:10" x14ac:dyDescent="0.25">
      <c r="E91" t="s">
        <v>158</v>
      </c>
      <c r="I91" s="20" t="s">
        <v>518</v>
      </c>
      <c r="J91" s="22">
        <v>51600002825</v>
      </c>
    </row>
    <row r="92" spans="5:10" x14ac:dyDescent="0.25">
      <c r="E92" t="s">
        <v>159</v>
      </c>
      <c r="I92" s="20" t="s">
        <v>519</v>
      </c>
      <c r="J92" s="22">
        <v>55000003068</v>
      </c>
    </row>
    <row r="93" spans="5:10" x14ac:dyDescent="0.25">
      <c r="E93" t="s">
        <v>160</v>
      </c>
      <c r="I93" s="20" t="s">
        <v>520</v>
      </c>
      <c r="J93" s="22">
        <v>50000003066</v>
      </c>
    </row>
    <row r="94" spans="5:10" x14ac:dyDescent="0.25">
      <c r="E94" t="s">
        <v>161</v>
      </c>
      <c r="I94" s="20" t="s">
        <v>521</v>
      </c>
      <c r="J94" s="22">
        <v>51600003066</v>
      </c>
    </row>
    <row r="95" spans="5:10" x14ac:dyDescent="0.25">
      <c r="E95" t="s">
        <v>162</v>
      </c>
      <c r="I95" s="20" t="s">
        <v>522</v>
      </c>
      <c r="J95" s="22">
        <v>55000001057</v>
      </c>
    </row>
    <row r="96" spans="5:10" x14ac:dyDescent="0.25">
      <c r="E96" t="s">
        <v>163</v>
      </c>
      <c r="I96" s="20" t="s">
        <v>523</v>
      </c>
      <c r="J96" s="22">
        <v>50000001055</v>
      </c>
    </row>
    <row r="97" spans="5:10" x14ac:dyDescent="0.25">
      <c r="E97" t="s">
        <v>164</v>
      </c>
      <c r="I97" s="20" t="s">
        <v>524</v>
      </c>
      <c r="J97" s="22">
        <v>51600001055</v>
      </c>
    </row>
    <row r="98" spans="5:10" x14ac:dyDescent="0.25">
      <c r="E98" t="s">
        <v>165</v>
      </c>
      <c r="I98" s="20" t="s">
        <v>525</v>
      </c>
      <c r="J98" s="22">
        <v>55000006644</v>
      </c>
    </row>
    <row r="99" spans="5:10" x14ac:dyDescent="0.25">
      <c r="E99" t="s">
        <v>166</v>
      </c>
      <c r="I99" s="20" t="s">
        <v>526</v>
      </c>
      <c r="J99" s="22">
        <v>50000006642</v>
      </c>
    </row>
    <row r="100" spans="5:10" x14ac:dyDescent="0.25">
      <c r="E100" t="s">
        <v>167</v>
      </c>
      <c r="I100" s="20" t="s">
        <v>527</v>
      </c>
      <c r="J100" s="22">
        <v>51600006642</v>
      </c>
    </row>
    <row r="101" spans="5:10" x14ac:dyDescent="0.25">
      <c r="E101" t="s">
        <v>168</v>
      </c>
      <c r="I101" s="20" t="s">
        <v>528</v>
      </c>
      <c r="J101" s="22">
        <v>55000002045</v>
      </c>
    </row>
    <row r="102" spans="5:10" x14ac:dyDescent="0.25">
      <c r="E102" t="s">
        <v>169</v>
      </c>
      <c r="I102" s="20" t="s">
        <v>529</v>
      </c>
      <c r="J102" s="22">
        <v>50000002043</v>
      </c>
    </row>
    <row r="103" spans="5:10" x14ac:dyDescent="0.25">
      <c r="E103" t="s">
        <v>170</v>
      </c>
      <c r="I103" s="20" t="s">
        <v>530</v>
      </c>
      <c r="J103" s="22">
        <v>51600002043</v>
      </c>
    </row>
    <row r="104" spans="5:10" x14ac:dyDescent="0.25">
      <c r="E104" t="s">
        <v>171</v>
      </c>
      <c r="I104" s="20" t="s">
        <v>531</v>
      </c>
      <c r="J104" s="22">
        <v>55000001073</v>
      </c>
    </row>
    <row r="105" spans="5:10" x14ac:dyDescent="0.25">
      <c r="E105" t="s">
        <v>172</v>
      </c>
      <c r="I105" s="20" t="s">
        <v>532</v>
      </c>
      <c r="J105" s="22">
        <v>50000001071</v>
      </c>
    </row>
    <row r="106" spans="5:10" x14ac:dyDescent="0.25">
      <c r="E106" t="s">
        <v>173</v>
      </c>
      <c r="I106" s="20" t="s">
        <v>533</v>
      </c>
      <c r="J106" s="22">
        <v>51600001071</v>
      </c>
    </row>
    <row r="107" spans="5:10" x14ac:dyDescent="0.25">
      <c r="E107" t="s">
        <v>174</v>
      </c>
      <c r="I107" s="20" t="s">
        <v>534</v>
      </c>
      <c r="J107" s="22">
        <v>55000001537</v>
      </c>
    </row>
    <row r="108" spans="5:10" x14ac:dyDescent="0.25">
      <c r="E108" t="s">
        <v>175</v>
      </c>
      <c r="I108" s="20" t="s">
        <v>535</v>
      </c>
      <c r="J108" s="22">
        <v>50000001535</v>
      </c>
    </row>
    <row r="109" spans="5:10" x14ac:dyDescent="0.25">
      <c r="E109" t="s">
        <v>176</v>
      </c>
      <c r="I109" s="20" t="s">
        <v>536</v>
      </c>
      <c r="J109" s="22">
        <v>51600001535</v>
      </c>
    </row>
    <row r="110" spans="5:10" x14ac:dyDescent="0.25">
      <c r="E110" t="s">
        <v>177</v>
      </c>
      <c r="I110" s="20" t="s">
        <v>537</v>
      </c>
      <c r="J110" s="22">
        <v>55000006059</v>
      </c>
    </row>
    <row r="111" spans="5:10" x14ac:dyDescent="0.25">
      <c r="E111" t="s">
        <v>178</v>
      </c>
      <c r="I111" s="20" t="s">
        <v>538</v>
      </c>
      <c r="J111" s="22">
        <v>50000006057</v>
      </c>
    </row>
    <row r="112" spans="5:10" x14ac:dyDescent="0.25">
      <c r="E112" t="s">
        <v>179</v>
      </c>
      <c r="I112" s="20" t="s">
        <v>539</v>
      </c>
      <c r="J112" s="22">
        <v>51600006057</v>
      </c>
    </row>
    <row r="113" spans="5:10" x14ac:dyDescent="0.25">
      <c r="E113" t="s">
        <v>180</v>
      </c>
      <c r="I113" s="20" t="s">
        <v>540</v>
      </c>
      <c r="J113" s="22">
        <v>55000000034</v>
      </c>
    </row>
    <row r="114" spans="5:10" x14ac:dyDescent="0.25">
      <c r="E114" t="s">
        <v>181</v>
      </c>
      <c r="I114" s="20" t="s">
        <v>541</v>
      </c>
      <c r="J114" s="22">
        <v>50000000032</v>
      </c>
    </row>
    <row r="115" spans="5:10" x14ac:dyDescent="0.25">
      <c r="E115" t="s">
        <v>182</v>
      </c>
      <c r="I115" s="20" t="s">
        <v>542</v>
      </c>
      <c r="J115" s="22">
        <v>51600000032</v>
      </c>
    </row>
    <row r="116" spans="5:10" x14ac:dyDescent="0.25">
      <c r="E116" t="s">
        <v>183</v>
      </c>
      <c r="I116" s="20" t="s">
        <v>543</v>
      </c>
      <c r="J116" s="22">
        <v>55000003106</v>
      </c>
    </row>
    <row r="117" spans="5:10" x14ac:dyDescent="0.25">
      <c r="E117" t="s">
        <v>184</v>
      </c>
      <c r="I117" s="20" t="s">
        <v>544</v>
      </c>
      <c r="J117" s="22">
        <v>50000003104</v>
      </c>
    </row>
    <row r="118" spans="5:10" x14ac:dyDescent="0.25">
      <c r="E118" t="s">
        <v>185</v>
      </c>
      <c r="I118" s="20" t="s">
        <v>545</v>
      </c>
      <c r="J118" s="22">
        <v>51600003104</v>
      </c>
    </row>
    <row r="119" spans="5:10" x14ac:dyDescent="0.25">
      <c r="E119" t="s">
        <v>186</v>
      </c>
      <c r="I119" s="20" t="s">
        <v>546</v>
      </c>
      <c r="J119" s="22">
        <v>55000002053</v>
      </c>
    </row>
    <row r="120" spans="5:10" x14ac:dyDescent="0.25">
      <c r="E120" t="s">
        <v>187</v>
      </c>
      <c r="I120" s="20" t="s">
        <v>547</v>
      </c>
      <c r="J120" s="22">
        <v>50000002051</v>
      </c>
    </row>
    <row r="121" spans="5:10" x14ac:dyDescent="0.25">
      <c r="E121" t="s">
        <v>188</v>
      </c>
      <c r="I121" s="20" t="s">
        <v>548</v>
      </c>
      <c r="J121" s="22">
        <v>51600002051</v>
      </c>
    </row>
    <row r="122" spans="5:10" x14ac:dyDescent="0.25">
      <c r="E122" t="s">
        <v>189</v>
      </c>
      <c r="I122" s="20" t="s">
        <v>549</v>
      </c>
      <c r="J122" s="22">
        <v>55000006652</v>
      </c>
    </row>
    <row r="123" spans="5:10" x14ac:dyDescent="0.25">
      <c r="E123" t="s">
        <v>190</v>
      </c>
      <c r="I123" s="20" t="s">
        <v>550</v>
      </c>
      <c r="J123" s="22">
        <v>50000006650</v>
      </c>
    </row>
    <row r="124" spans="5:10" x14ac:dyDescent="0.25">
      <c r="E124" t="s">
        <v>191</v>
      </c>
      <c r="I124" s="20" t="s">
        <v>551</v>
      </c>
      <c r="J124" s="22">
        <v>51600006650</v>
      </c>
    </row>
    <row r="125" spans="5:10" x14ac:dyDescent="0.25">
      <c r="E125" t="s">
        <v>192</v>
      </c>
      <c r="I125" s="20" t="s">
        <v>552</v>
      </c>
      <c r="J125" s="22">
        <v>55000001898</v>
      </c>
    </row>
    <row r="126" spans="5:10" x14ac:dyDescent="0.25">
      <c r="E126" t="s">
        <v>193</v>
      </c>
      <c r="I126" s="20" t="s">
        <v>553</v>
      </c>
      <c r="J126" s="22">
        <v>50000001896</v>
      </c>
    </row>
    <row r="127" spans="5:10" x14ac:dyDescent="0.25">
      <c r="E127" t="s">
        <v>194</v>
      </c>
      <c r="I127" s="20" t="s">
        <v>554</v>
      </c>
      <c r="J127" s="22">
        <v>51600001896</v>
      </c>
    </row>
    <row r="128" spans="5:10" x14ac:dyDescent="0.25">
      <c r="E128" t="s">
        <v>195</v>
      </c>
      <c r="I128" s="20" t="s">
        <v>555</v>
      </c>
      <c r="J128" s="22">
        <v>55000002908</v>
      </c>
    </row>
    <row r="129" spans="5:10" x14ac:dyDescent="0.25">
      <c r="E129" t="s">
        <v>196</v>
      </c>
      <c r="I129" s="20" t="s">
        <v>556</v>
      </c>
      <c r="J129" s="22">
        <v>50000002906</v>
      </c>
    </row>
    <row r="130" spans="5:10" x14ac:dyDescent="0.25">
      <c r="E130" t="s">
        <v>197</v>
      </c>
      <c r="I130" s="20" t="s">
        <v>557</v>
      </c>
      <c r="J130" s="22">
        <v>51600002906</v>
      </c>
    </row>
    <row r="131" spans="5:10" x14ac:dyDescent="0.25">
      <c r="E131" t="s">
        <v>198</v>
      </c>
      <c r="I131" s="20" t="s">
        <v>558</v>
      </c>
      <c r="J131" s="22">
        <v>55000001529</v>
      </c>
    </row>
    <row r="132" spans="5:10" x14ac:dyDescent="0.25">
      <c r="E132" t="s">
        <v>199</v>
      </c>
      <c r="I132" s="20" t="s">
        <v>559</v>
      </c>
      <c r="J132" s="22">
        <v>50000001527</v>
      </c>
    </row>
    <row r="133" spans="5:10" x14ac:dyDescent="0.25">
      <c r="E133" t="s">
        <v>200</v>
      </c>
      <c r="I133" s="20" t="s">
        <v>560</v>
      </c>
      <c r="J133" s="22">
        <v>51600001527</v>
      </c>
    </row>
    <row r="134" spans="5:10" x14ac:dyDescent="0.25">
      <c r="E134" t="s">
        <v>201</v>
      </c>
      <c r="I134" s="20" t="s">
        <v>561</v>
      </c>
      <c r="J134" s="22">
        <v>55000003084</v>
      </c>
    </row>
    <row r="135" spans="5:10" x14ac:dyDescent="0.25">
      <c r="E135" t="s">
        <v>202</v>
      </c>
      <c r="I135" s="20" t="s">
        <v>562</v>
      </c>
      <c r="J135" s="22">
        <v>50000003082</v>
      </c>
    </row>
    <row r="136" spans="5:10" x14ac:dyDescent="0.25">
      <c r="E136" t="s">
        <v>203</v>
      </c>
      <c r="I136" s="20" t="s">
        <v>563</v>
      </c>
      <c r="J136" s="22">
        <v>51600003082</v>
      </c>
    </row>
    <row r="137" spans="5:10" x14ac:dyDescent="0.25">
      <c r="E137" t="s">
        <v>204</v>
      </c>
      <c r="I137" s="20" t="s">
        <v>564</v>
      </c>
      <c r="J137" s="22">
        <v>55000003092</v>
      </c>
    </row>
    <row r="138" spans="5:10" x14ac:dyDescent="0.25">
      <c r="E138" t="s">
        <v>205</v>
      </c>
      <c r="I138" s="20" t="s">
        <v>565</v>
      </c>
      <c r="J138" s="22">
        <v>50000003090</v>
      </c>
    </row>
    <row r="139" spans="5:10" x14ac:dyDescent="0.25">
      <c r="E139" t="s">
        <v>206</v>
      </c>
      <c r="I139" s="20" t="s">
        <v>566</v>
      </c>
      <c r="J139" s="22">
        <v>51600003090</v>
      </c>
    </row>
    <row r="140" spans="5:10" x14ac:dyDescent="0.25">
      <c r="E140" t="s">
        <v>207</v>
      </c>
      <c r="I140" s="20" t="s">
        <v>567</v>
      </c>
      <c r="J140" s="22">
        <v>55000001103</v>
      </c>
    </row>
    <row r="141" spans="5:10" x14ac:dyDescent="0.25">
      <c r="E141" t="s">
        <v>208</v>
      </c>
      <c r="I141" s="20" t="s">
        <v>568</v>
      </c>
      <c r="J141" s="22">
        <v>50000001101</v>
      </c>
    </row>
    <row r="142" spans="5:10" x14ac:dyDescent="0.25">
      <c r="E142" t="s">
        <v>209</v>
      </c>
      <c r="I142" s="20" t="s">
        <v>569</v>
      </c>
      <c r="J142" s="22">
        <v>51600001101</v>
      </c>
    </row>
    <row r="143" spans="5:10" x14ac:dyDescent="0.25">
      <c r="E143" t="s">
        <v>210</v>
      </c>
      <c r="I143" s="20" t="s">
        <v>570</v>
      </c>
      <c r="J143" s="22">
        <v>55000001588</v>
      </c>
    </row>
    <row r="144" spans="5:10" x14ac:dyDescent="0.25">
      <c r="E144" t="s">
        <v>211</v>
      </c>
      <c r="I144" s="20" t="s">
        <v>571</v>
      </c>
      <c r="J144" s="22">
        <v>50000001586</v>
      </c>
    </row>
    <row r="145" spans="5:10" x14ac:dyDescent="0.25">
      <c r="E145" t="s">
        <v>212</v>
      </c>
      <c r="I145" s="20" t="s">
        <v>572</v>
      </c>
      <c r="J145" s="22">
        <v>51600001586</v>
      </c>
    </row>
    <row r="146" spans="5:10" x14ac:dyDescent="0.25">
      <c r="E146" t="s">
        <v>213</v>
      </c>
      <c r="I146" s="20" t="s">
        <v>573</v>
      </c>
      <c r="J146" s="22">
        <v>55000006032</v>
      </c>
    </row>
    <row r="147" spans="5:10" x14ac:dyDescent="0.25">
      <c r="E147" t="s">
        <v>214</v>
      </c>
      <c r="I147" s="20" t="s">
        <v>574</v>
      </c>
      <c r="J147" s="22">
        <v>50000006030</v>
      </c>
    </row>
    <row r="148" spans="5:10" x14ac:dyDescent="0.25">
      <c r="E148" t="s">
        <v>215</v>
      </c>
      <c r="I148" s="20" t="s">
        <v>575</v>
      </c>
      <c r="J148" s="22">
        <v>51600006030</v>
      </c>
    </row>
    <row r="149" spans="5:10" x14ac:dyDescent="0.25">
      <c r="E149" t="s">
        <v>216</v>
      </c>
      <c r="I149" s="20" t="s">
        <v>576</v>
      </c>
      <c r="J149" s="22">
        <v>55000002398</v>
      </c>
    </row>
    <row r="150" spans="5:10" x14ac:dyDescent="0.25">
      <c r="E150" t="s">
        <v>217</v>
      </c>
      <c r="I150" s="20" t="s">
        <v>577</v>
      </c>
      <c r="J150" s="22">
        <v>50000002396</v>
      </c>
    </row>
    <row r="151" spans="5:10" x14ac:dyDescent="0.25">
      <c r="E151" t="s">
        <v>218</v>
      </c>
      <c r="I151" s="20" t="s">
        <v>578</v>
      </c>
      <c r="J151" s="22">
        <v>51600002396</v>
      </c>
    </row>
    <row r="152" spans="5:10" x14ac:dyDescent="0.25">
      <c r="E152" t="s">
        <v>219</v>
      </c>
      <c r="I152" s="20" t="s">
        <v>579</v>
      </c>
      <c r="J152" s="22">
        <v>55000004099</v>
      </c>
    </row>
    <row r="153" spans="5:10" x14ac:dyDescent="0.25">
      <c r="E153" t="s">
        <v>220</v>
      </c>
      <c r="I153" s="20" t="s">
        <v>580</v>
      </c>
      <c r="J153" s="22">
        <v>50000004097</v>
      </c>
    </row>
    <row r="154" spans="5:10" x14ac:dyDescent="0.25">
      <c r="E154" t="s">
        <v>221</v>
      </c>
      <c r="I154" s="20" t="s">
        <v>581</v>
      </c>
      <c r="J154" s="22">
        <v>51600004097</v>
      </c>
    </row>
    <row r="155" spans="5:10" x14ac:dyDescent="0.25">
      <c r="E155" t="s">
        <v>222</v>
      </c>
      <c r="I155" s="20" t="s">
        <v>582</v>
      </c>
      <c r="J155" s="22">
        <v>55000002096</v>
      </c>
    </row>
    <row r="156" spans="5:10" x14ac:dyDescent="0.25">
      <c r="E156" t="s">
        <v>223</v>
      </c>
      <c r="I156" s="20" t="s">
        <v>583</v>
      </c>
      <c r="J156" s="22">
        <v>50000002094</v>
      </c>
    </row>
    <row r="157" spans="5:10" x14ac:dyDescent="0.25">
      <c r="E157" t="s">
        <v>224</v>
      </c>
      <c r="I157" s="20" t="s">
        <v>584</v>
      </c>
      <c r="J157" s="22">
        <v>51600002094</v>
      </c>
    </row>
    <row r="158" spans="5:10" x14ac:dyDescent="0.25">
      <c r="E158" t="s">
        <v>225</v>
      </c>
      <c r="I158" s="20" t="s">
        <v>585</v>
      </c>
      <c r="J158" s="22">
        <v>55000002428</v>
      </c>
    </row>
    <row r="159" spans="5:10" x14ac:dyDescent="0.25">
      <c r="E159" t="s">
        <v>226</v>
      </c>
      <c r="I159" s="20" t="s">
        <v>586</v>
      </c>
      <c r="J159" s="22">
        <v>50000002426</v>
      </c>
    </row>
    <row r="160" spans="5:10" x14ac:dyDescent="0.25">
      <c r="E160" t="s">
        <v>227</v>
      </c>
      <c r="I160" s="20" t="s">
        <v>587</v>
      </c>
      <c r="J160" s="22">
        <v>51600002426</v>
      </c>
    </row>
    <row r="161" spans="5:10" x14ac:dyDescent="0.25">
      <c r="E161" t="s">
        <v>228</v>
      </c>
      <c r="I161" s="20" t="s">
        <v>588</v>
      </c>
      <c r="J161" s="22">
        <v>55000001138</v>
      </c>
    </row>
    <row r="162" spans="5:10" x14ac:dyDescent="0.25">
      <c r="E162" t="s">
        <v>229</v>
      </c>
      <c r="I162" s="20" t="s">
        <v>589</v>
      </c>
      <c r="J162" s="22">
        <v>50000001136</v>
      </c>
    </row>
    <row r="163" spans="5:10" x14ac:dyDescent="0.25">
      <c r="E163" t="s">
        <v>230</v>
      </c>
      <c r="I163" s="20" t="s">
        <v>590</v>
      </c>
      <c r="J163" s="22">
        <v>51600001136</v>
      </c>
    </row>
    <row r="164" spans="5:10" x14ac:dyDescent="0.25">
      <c r="E164" t="s">
        <v>231</v>
      </c>
      <c r="I164" s="20" t="s">
        <v>591</v>
      </c>
      <c r="J164" s="22">
        <v>55000002339</v>
      </c>
    </row>
    <row r="165" spans="5:10" x14ac:dyDescent="0.25">
      <c r="E165" t="s">
        <v>232</v>
      </c>
      <c r="I165" s="20" t="s">
        <v>592</v>
      </c>
      <c r="J165" s="22">
        <v>50000002337</v>
      </c>
    </row>
    <row r="166" spans="5:10" x14ac:dyDescent="0.25">
      <c r="E166" t="s">
        <v>233</v>
      </c>
      <c r="I166" s="20" t="s">
        <v>593</v>
      </c>
      <c r="J166" s="22">
        <v>51600002337</v>
      </c>
    </row>
    <row r="167" spans="5:10" x14ac:dyDescent="0.25">
      <c r="E167" t="s">
        <v>234</v>
      </c>
      <c r="I167" s="20" t="s">
        <v>594</v>
      </c>
      <c r="J167" s="22">
        <v>55000002118</v>
      </c>
    </row>
    <row r="168" spans="5:10" x14ac:dyDescent="0.25">
      <c r="E168" t="s">
        <v>235</v>
      </c>
      <c r="I168" s="20" t="s">
        <v>595</v>
      </c>
      <c r="J168" s="22">
        <v>50000002116</v>
      </c>
    </row>
    <row r="169" spans="5:10" x14ac:dyDescent="0.25">
      <c r="E169" t="s">
        <v>236</v>
      </c>
      <c r="I169" s="20" t="s">
        <v>596</v>
      </c>
      <c r="J169" s="22">
        <v>51600002116</v>
      </c>
    </row>
    <row r="170" spans="5:10" x14ac:dyDescent="0.25">
      <c r="E170" t="s">
        <v>237</v>
      </c>
      <c r="I170" s="20" t="s">
        <v>597</v>
      </c>
      <c r="J170" s="22">
        <v>55000003319</v>
      </c>
    </row>
    <row r="171" spans="5:10" x14ac:dyDescent="0.25">
      <c r="E171" t="s">
        <v>238</v>
      </c>
      <c r="I171" s="20" t="s">
        <v>598</v>
      </c>
      <c r="J171" s="22">
        <v>50000003317</v>
      </c>
    </row>
    <row r="172" spans="5:10" x14ac:dyDescent="0.25">
      <c r="E172" t="s">
        <v>239</v>
      </c>
      <c r="I172" s="20" t="s">
        <v>599</v>
      </c>
      <c r="J172" s="22">
        <v>51600003317</v>
      </c>
    </row>
    <row r="173" spans="5:10" x14ac:dyDescent="0.25">
      <c r="E173" t="s">
        <v>240</v>
      </c>
      <c r="I173" s="20" t="s">
        <v>600</v>
      </c>
      <c r="J173" s="22">
        <v>55000001855</v>
      </c>
    </row>
    <row r="174" spans="5:10" x14ac:dyDescent="0.25">
      <c r="E174" t="s">
        <v>241</v>
      </c>
      <c r="I174" s="20" t="s">
        <v>601</v>
      </c>
      <c r="J174" s="22">
        <v>50000001853</v>
      </c>
    </row>
    <row r="175" spans="5:10" x14ac:dyDescent="0.25">
      <c r="E175" t="s">
        <v>242</v>
      </c>
      <c r="I175" s="20" t="s">
        <v>602</v>
      </c>
      <c r="J175" s="22">
        <v>51600001853</v>
      </c>
    </row>
    <row r="176" spans="5:10" x14ac:dyDescent="0.25">
      <c r="E176" t="s">
        <v>243</v>
      </c>
      <c r="I176" s="20" t="s">
        <v>603</v>
      </c>
      <c r="J176" s="22">
        <v>55000006067</v>
      </c>
    </row>
    <row r="177" spans="5:10" x14ac:dyDescent="0.25">
      <c r="E177" t="s">
        <v>244</v>
      </c>
      <c r="I177" s="20" t="s">
        <v>604</v>
      </c>
      <c r="J177" s="22">
        <v>50000006065</v>
      </c>
    </row>
    <row r="178" spans="5:10" x14ac:dyDescent="0.25">
      <c r="E178" t="s">
        <v>245</v>
      </c>
      <c r="I178" s="20" t="s">
        <v>605</v>
      </c>
      <c r="J178" s="22">
        <v>51600006065</v>
      </c>
    </row>
    <row r="179" spans="5:10" x14ac:dyDescent="0.25">
      <c r="E179" t="s">
        <v>246</v>
      </c>
      <c r="I179" s="20" t="s">
        <v>606</v>
      </c>
      <c r="J179" s="22">
        <v>55000004498</v>
      </c>
    </row>
    <row r="180" spans="5:10" x14ac:dyDescent="0.25">
      <c r="E180" t="s">
        <v>247</v>
      </c>
      <c r="I180" s="20" t="s">
        <v>607</v>
      </c>
      <c r="J180" s="22">
        <v>50000004496</v>
      </c>
    </row>
    <row r="181" spans="5:10" x14ac:dyDescent="0.25">
      <c r="E181" t="s">
        <v>248</v>
      </c>
      <c r="I181" s="20" t="s">
        <v>608</v>
      </c>
      <c r="J181" s="22">
        <v>51600004496</v>
      </c>
    </row>
    <row r="182" spans="5:10" x14ac:dyDescent="0.25">
      <c r="E182" t="s">
        <v>249</v>
      </c>
      <c r="I182" s="20" t="s">
        <v>609</v>
      </c>
      <c r="J182" s="22">
        <v>55000004102</v>
      </c>
    </row>
    <row r="183" spans="5:10" x14ac:dyDescent="0.25">
      <c r="E183" t="s">
        <v>250</v>
      </c>
      <c r="I183" s="20" t="s">
        <v>610</v>
      </c>
      <c r="J183" s="22">
        <v>50000004100</v>
      </c>
    </row>
    <row r="184" spans="5:10" x14ac:dyDescent="0.25">
      <c r="E184" t="s">
        <v>251</v>
      </c>
      <c r="I184" s="20" t="s">
        <v>611</v>
      </c>
      <c r="J184" s="22">
        <v>51600004100</v>
      </c>
    </row>
    <row r="185" spans="5:10" x14ac:dyDescent="0.25">
      <c r="E185" t="s">
        <v>252</v>
      </c>
      <c r="I185" s="20" t="s">
        <v>612</v>
      </c>
      <c r="J185" s="22">
        <v>55000002884</v>
      </c>
    </row>
    <row r="186" spans="5:10" x14ac:dyDescent="0.25">
      <c r="E186" t="s">
        <v>253</v>
      </c>
      <c r="I186" s="20" t="s">
        <v>613</v>
      </c>
      <c r="J186" s="22">
        <v>50000002882</v>
      </c>
    </row>
    <row r="187" spans="5:10" x14ac:dyDescent="0.25">
      <c r="E187" t="s">
        <v>254</v>
      </c>
      <c r="I187" s="20" t="s">
        <v>614</v>
      </c>
      <c r="J187" s="22">
        <v>51600002884</v>
      </c>
    </row>
    <row r="188" spans="5:10" x14ac:dyDescent="0.25">
      <c r="E188" t="s">
        <v>255</v>
      </c>
      <c r="I188" s="20" t="s">
        <v>615</v>
      </c>
      <c r="J188" s="22">
        <v>55000003033</v>
      </c>
    </row>
    <row r="189" spans="5:10" x14ac:dyDescent="0.25">
      <c r="E189" t="s">
        <v>256</v>
      </c>
      <c r="I189" s="20" t="s">
        <v>616</v>
      </c>
      <c r="J189" s="22">
        <v>50000003031</v>
      </c>
    </row>
    <row r="190" spans="5:10" x14ac:dyDescent="0.25">
      <c r="E190" t="s">
        <v>257</v>
      </c>
      <c r="I190" s="20" t="s">
        <v>617</v>
      </c>
      <c r="J190" s="22">
        <v>51600003031</v>
      </c>
    </row>
    <row r="191" spans="5:10" x14ac:dyDescent="0.25">
      <c r="E191" t="s">
        <v>258</v>
      </c>
      <c r="I191" s="20" t="s">
        <v>618</v>
      </c>
      <c r="J191" s="22">
        <v>55000003238</v>
      </c>
    </row>
    <row r="192" spans="5:10" x14ac:dyDescent="0.25">
      <c r="E192" t="s">
        <v>259</v>
      </c>
      <c r="I192" s="20" t="s">
        <v>619</v>
      </c>
      <c r="J192" s="22">
        <v>50000003236</v>
      </c>
    </row>
    <row r="193" spans="5:10" x14ac:dyDescent="0.25">
      <c r="E193" t="s">
        <v>260</v>
      </c>
      <c r="I193" s="20" t="s">
        <v>620</v>
      </c>
      <c r="J193" s="22">
        <v>51600003236</v>
      </c>
    </row>
    <row r="194" spans="5:10" x14ac:dyDescent="0.25">
      <c r="E194" t="s">
        <v>261</v>
      </c>
      <c r="I194" s="20" t="s">
        <v>621</v>
      </c>
      <c r="J194" s="22">
        <v>55000002983</v>
      </c>
    </row>
    <row r="195" spans="5:10" x14ac:dyDescent="0.25">
      <c r="E195" t="s">
        <v>262</v>
      </c>
      <c r="I195" s="20" t="s">
        <v>622</v>
      </c>
      <c r="J195" s="22">
        <v>50000002981</v>
      </c>
    </row>
    <row r="196" spans="5:10" x14ac:dyDescent="0.25">
      <c r="E196" t="s">
        <v>263</v>
      </c>
      <c r="I196" s="20" t="s">
        <v>623</v>
      </c>
      <c r="J196" s="22">
        <v>51600002981</v>
      </c>
    </row>
    <row r="197" spans="5:10" x14ac:dyDescent="0.25">
      <c r="E197" t="s">
        <v>264</v>
      </c>
      <c r="I197" s="20" t="s">
        <v>624</v>
      </c>
      <c r="J197" s="22">
        <v>55000002215</v>
      </c>
    </row>
    <row r="198" spans="5:10" x14ac:dyDescent="0.25">
      <c r="E198" t="s">
        <v>265</v>
      </c>
      <c r="I198" s="20" t="s">
        <v>625</v>
      </c>
      <c r="J198" s="22">
        <v>50000002213</v>
      </c>
    </row>
    <row r="199" spans="5:10" x14ac:dyDescent="0.25">
      <c r="E199" t="s">
        <v>266</v>
      </c>
      <c r="I199" s="20" t="s">
        <v>626</v>
      </c>
      <c r="J199" s="22">
        <v>51600002213</v>
      </c>
    </row>
    <row r="200" spans="5:10" x14ac:dyDescent="0.25">
      <c r="E200" t="s">
        <v>267</v>
      </c>
      <c r="I200" s="20" t="s">
        <v>627</v>
      </c>
      <c r="J200" s="22">
        <v>55000002126</v>
      </c>
    </row>
    <row r="201" spans="5:10" x14ac:dyDescent="0.25">
      <c r="E201" t="s">
        <v>268</v>
      </c>
      <c r="I201" s="20" t="s">
        <v>628</v>
      </c>
      <c r="J201" s="22">
        <v>50000002124</v>
      </c>
    </row>
    <row r="202" spans="5:10" x14ac:dyDescent="0.25">
      <c r="E202" t="s">
        <v>269</v>
      </c>
      <c r="I202" s="20" t="s">
        <v>629</v>
      </c>
      <c r="J202" s="22">
        <v>51600002124</v>
      </c>
    </row>
    <row r="203" spans="5:10" x14ac:dyDescent="0.25">
      <c r="E203" t="s">
        <v>270</v>
      </c>
      <c r="I203" s="20" t="s">
        <v>630</v>
      </c>
      <c r="J203" s="22">
        <v>55000004404</v>
      </c>
    </row>
    <row r="204" spans="5:10" x14ac:dyDescent="0.25">
      <c r="E204" t="s">
        <v>271</v>
      </c>
      <c r="I204" s="20" t="s">
        <v>631</v>
      </c>
      <c r="J204" s="22">
        <v>50000004402</v>
      </c>
    </row>
    <row r="205" spans="5:10" x14ac:dyDescent="0.25">
      <c r="E205" t="s">
        <v>272</v>
      </c>
      <c r="I205" s="20" t="s">
        <v>632</v>
      </c>
      <c r="J205" s="22">
        <v>51600004402</v>
      </c>
    </row>
    <row r="206" spans="5:10" x14ac:dyDescent="0.25">
      <c r="E206" t="s">
        <v>273</v>
      </c>
      <c r="I206" s="20" t="s">
        <v>633</v>
      </c>
      <c r="J206" s="22">
        <v>55000001146</v>
      </c>
    </row>
    <row r="207" spans="5:10" x14ac:dyDescent="0.25">
      <c r="E207" t="s">
        <v>274</v>
      </c>
      <c r="I207" s="20" t="s">
        <v>634</v>
      </c>
      <c r="J207" s="22">
        <v>50000001144</v>
      </c>
    </row>
    <row r="208" spans="5:10" x14ac:dyDescent="0.25">
      <c r="E208" t="s">
        <v>275</v>
      </c>
      <c r="I208" s="20" t="s">
        <v>635</v>
      </c>
      <c r="J208" s="22">
        <v>51600001144</v>
      </c>
    </row>
    <row r="209" spans="5:10" x14ac:dyDescent="0.25">
      <c r="E209" t="s">
        <v>276</v>
      </c>
      <c r="I209" s="20" t="s">
        <v>636</v>
      </c>
      <c r="J209" s="22">
        <v>55000002894</v>
      </c>
    </row>
    <row r="210" spans="5:10" x14ac:dyDescent="0.25">
      <c r="E210" t="s">
        <v>277</v>
      </c>
      <c r="I210" s="20" t="s">
        <v>637</v>
      </c>
      <c r="J210" s="22">
        <v>50000002892</v>
      </c>
    </row>
    <row r="211" spans="5:10" x14ac:dyDescent="0.25">
      <c r="E211" t="s">
        <v>278</v>
      </c>
      <c r="I211" s="20" t="s">
        <v>638</v>
      </c>
      <c r="J211" s="22">
        <v>51600002892</v>
      </c>
    </row>
    <row r="212" spans="5:10" x14ac:dyDescent="0.25">
      <c r="E212" t="s">
        <v>279</v>
      </c>
      <c r="I212" s="20" t="s">
        <v>639</v>
      </c>
      <c r="J212" s="22">
        <v>55000005125</v>
      </c>
    </row>
    <row r="213" spans="5:10" x14ac:dyDescent="0.25">
      <c r="E213" t="s">
        <v>280</v>
      </c>
      <c r="I213" s="20" t="s">
        <v>640</v>
      </c>
      <c r="J213" s="22">
        <v>50000005123</v>
      </c>
    </row>
    <row r="214" spans="5:10" x14ac:dyDescent="0.25">
      <c r="E214" t="s">
        <v>281</v>
      </c>
      <c r="I214" s="20" t="s">
        <v>641</v>
      </c>
      <c r="J214" s="22">
        <v>51600005123</v>
      </c>
    </row>
    <row r="215" spans="5:10" x14ac:dyDescent="0.25">
      <c r="E215" t="s">
        <v>282</v>
      </c>
      <c r="I215" s="20" t="s">
        <v>642</v>
      </c>
      <c r="J215" s="22">
        <v>55000003122</v>
      </c>
    </row>
    <row r="216" spans="5:10" x14ac:dyDescent="0.25">
      <c r="E216" t="s">
        <v>283</v>
      </c>
      <c r="I216" s="20" t="s">
        <v>643</v>
      </c>
      <c r="J216" s="22">
        <v>50000003120</v>
      </c>
    </row>
    <row r="217" spans="5:10" x14ac:dyDescent="0.25">
      <c r="E217" t="s">
        <v>284</v>
      </c>
      <c r="I217" s="20" t="s">
        <v>644</v>
      </c>
      <c r="J217" s="22">
        <v>51600003120</v>
      </c>
    </row>
    <row r="218" spans="5:10" x14ac:dyDescent="0.25">
      <c r="E218" t="s">
        <v>285</v>
      </c>
      <c r="I218" s="20" t="s">
        <v>645</v>
      </c>
      <c r="J218" s="22">
        <v>55000004110</v>
      </c>
    </row>
    <row r="219" spans="5:10" x14ac:dyDescent="0.25">
      <c r="E219" t="s">
        <v>286</v>
      </c>
      <c r="I219" s="20" t="s">
        <v>646</v>
      </c>
      <c r="J219" s="22">
        <v>50000004119</v>
      </c>
    </row>
    <row r="220" spans="5:10" x14ac:dyDescent="0.25">
      <c r="E220" t="s">
        <v>287</v>
      </c>
      <c r="I220" s="20" t="s">
        <v>647</v>
      </c>
      <c r="J220" s="22">
        <v>51600004119</v>
      </c>
    </row>
    <row r="221" spans="5:10" x14ac:dyDescent="0.25">
      <c r="E221" t="s">
        <v>288</v>
      </c>
      <c r="I221" s="20" t="s">
        <v>648</v>
      </c>
      <c r="J221" s="22">
        <v>55000004129</v>
      </c>
    </row>
    <row r="222" spans="5:10" x14ac:dyDescent="0.25">
      <c r="E222" t="s">
        <v>289</v>
      </c>
      <c r="I222" s="20" t="s">
        <v>649</v>
      </c>
      <c r="J222" s="22">
        <v>50000004127</v>
      </c>
    </row>
    <row r="223" spans="5:10" x14ac:dyDescent="0.25">
      <c r="E223" t="s">
        <v>290</v>
      </c>
      <c r="I223" s="20" t="s">
        <v>650</v>
      </c>
      <c r="J223" s="22">
        <v>51600004127</v>
      </c>
    </row>
    <row r="224" spans="5:10" x14ac:dyDescent="0.25">
      <c r="E224" t="s">
        <v>291</v>
      </c>
      <c r="I224" s="20" t="s">
        <v>651</v>
      </c>
      <c r="J224" s="22">
        <v>55000001154</v>
      </c>
    </row>
    <row r="225" spans="5:10" x14ac:dyDescent="0.25">
      <c r="E225" t="s">
        <v>292</v>
      </c>
      <c r="I225" s="20" t="s">
        <v>652</v>
      </c>
      <c r="J225" s="22">
        <v>50000001152</v>
      </c>
    </row>
    <row r="226" spans="5:10" x14ac:dyDescent="0.25">
      <c r="E226" t="s">
        <v>293</v>
      </c>
      <c r="I226" s="20" t="s">
        <v>653</v>
      </c>
      <c r="J226" s="22">
        <v>51600001152</v>
      </c>
    </row>
    <row r="227" spans="5:10" x14ac:dyDescent="0.25">
      <c r="E227" t="s">
        <v>294</v>
      </c>
      <c r="I227" s="20" t="s">
        <v>654</v>
      </c>
      <c r="J227" s="22">
        <v>55000001162</v>
      </c>
    </row>
    <row r="228" spans="5:10" x14ac:dyDescent="0.25">
      <c r="E228" t="s">
        <v>295</v>
      </c>
      <c r="I228" s="20" t="s">
        <v>655</v>
      </c>
      <c r="J228" s="22">
        <v>50000001160</v>
      </c>
    </row>
    <row r="229" spans="5:10" x14ac:dyDescent="0.25">
      <c r="E229" t="s">
        <v>296</v>
      </c>
      <c r="I229" s="20" t="s">
        <v>656</v>
      </c>
      <c r="J229" s="22">
        <v>51600001160</v>
      </c>
    </row>
    <row r="230" spans="5:10" x14ac:dyDescent="0.25">
      <c r="E230" t="s">
        <v>297</v>
      </c>
      <c r="I230" s="20" t="s">
        <v>657</v>
      </c>
      <c r="J230" s="22">
        <v>55000003149</v>
      </c>
    </row>
    <row r="231" spans="5:10" x14ac:dyDescent="0.25">
      <c r="E231" t="s">
        <v>298</v>
      </c>
      <c r="I231" s="20" t="s">
        <v>658</v>
      </c>
      <c r="J231" s="22">
        <v>50000003147</v>
      </c>
    </row>
    <row r="232" spans="5:10" x14ac:dyDescent="0.25">
      <c r="E232" t="s">
        <v>299</v>
      </c>
      <c r="I232" s="20" t="s">
        <v>659</v>
      </c>
      <c r="J232" s="22">
        <v>51600003147</v>
      </c>
    </row>
    <row r="233" spans="5:10" x14ac:dyDescent="0.25">
      <c r="E233" t="s">
        <v>300</v>
      </c>
      <c r="I233" s="20" t="s">
        <v>660</v>
      </c>
      <c r="J233" s="22">
        <v>55000003882</v>
      </c>
    </row>
    <row r="234" spans="5:10" x14ac:dyDescent="0.25">
      <c r="E234" t="s">
        <v>301</v>
      </c>
      <c r="I234" s="20" t="s">
        <v>661</v>
      </c>
      <c r="J234" s="22">
        <v>50000003880</v>
      </c>
    </row>
    <row r="235" spans="5:10" x14ac:dyDescent="0.25">
      <c r="E235" t="s">
        <v>302</v>
      </c>
      <c r="I235" s="20" t="s">
        <v>662</v>
      </c>
      <c r="J235" s="22">
        <v>51600003880</v>
      </c>
    </row>
    <row r="236" spans="5:10" x14ac:dyDescent="0.25">
      <c r="E236" t="s">
        <v>303</v>
      </c>
      <c r="I236" s="20" t="s">
        <v>663</v>
      </c>
      <c r="J236" s="22">
        <v>55000001170</v>
      </c>
    </row>
    <row r="237" spans="5:10" x14ac:dyDescent="0.25">
      <c r="E237" t="s">
        <v>304</v>
      </c>
      <c r="I237" s="20" t="s">
        <v>664</v>
      </c>
      <c r="J237" s="22">
        <v>50000001179</v>
      </c>
    </row>
    <row r="238" spans="5:10" x14ac:dyDescent="0.25">
      <c r="E238" t="s">
        <v>305</v>
      </c>
      <c r="I238" s="20" t="s">
        <v>665</v>
      </c>
      <c r="J238" s="22">
        <v>51600001179</v>
      </c>
    </row>
    <row r="239" spans="5:10" x14ac:dyDescent="0.25">
      <c r="E239" t="s">
        <v>306</v>
      </c>
      <c r="I239" s="20" t="s">
        <v>666</v>
      </c>
      <c r="J239" s="22">
        <v>55000004196</v>
      </c>
    </row>
    <row r="240" spans="5:10" x14ac:dyDescent="0.25">
      <c r="E240" t="s">
        <v>307</v>
      </c>
      <c r="I240" s="20" t="s">
        <v>667</v>
      </c>
      <c r="J240" s="22">
        <v>50000004194</v>
      </c>
    </row>
    <row r="241" spans="5:10" x14ac:dyDescent="0.25">
      <c r="E241" t="s">
        <v>308</v>
      </c>
      <c r="I241" s="20" t="s">
        <v>668</v>
      </c>
      <c r="J241" s="22">
        <v>51600004194</v>
      </c>
    </row>
    <row r="242" spans="5:10" x14ac:dyDescent="0.25">
      <c r="E242" t="s">
        <v>309</v>
      </c>
      <c r="I242" s="20" t="s">
        <v>669</v>
      </c>
      <c r="J242" s="22">
        <v>55000004137</v>
      </c>
    </row>
    <row r="243" spans="5:10" x14ac:dyDescent="0.25">
      <c r="E243" t="s">
        <v>310</v>
      </c>
      <c r="I243" s="20" t="s">
        <v>670</v>
      </c>
      <c r="J243" s="22">
        <v>50000004135</v>
      </c>
    </row>
    <row r="244" spans="5:10" x14ac:dyDescent="0.25">
      <c r="E244" t="s">
        <v>311</v>
      </c>
      <c r="I244" s="20" t="s">
        <v>671</v>
      </c>
      <c r="J244" s="22">
        <v>51600004135</v>
      </c>
    </row>
    <row r="245" spans="5:10" x14ac:dyDescent="0.25">
      <c r="E245" t="s">
        <v>312</v>
      </c>
      <c r="I245" s="20" t="s">
        <v>672</v>
      </c>
      <c r="J245" s="22">
        <v>55000006660</v>
      </c>
    </row>
    <row r="246" spans="5:10" x14ac:dyDescent="0.25">
      <c r="E246" t="s">
        <v>313</v>
      </c>
      <c r="I246" s="20" t="s">
        <v>673</v>
      </c>
      <c r="J246" s="22">
        <v>50000006669</v>
      </c>
    </row>
    <row r="247" spans="5:10" x14ac:dyDescent="0.25">
      <c r="E247" t="s">
        <v>314</v>
      </c>
      <c r="I247" s="20" t="s">
        <v>674</v>
      </c>
      <c r="J247" s="22">
        <v>51600006669</v>
      </c>
    </row>
    <row r="248" spans="5:10" x14ac:dyDescent="0.25">
      <c r="E248" t="s">
        <v>315</v>
      </c>
      <c r="I248" s="20" t="s">
        <v>675</v>
      </c>
      <c r="J248" s="22">
        <v>55000006679</v>
      </c>
    </row>
    <row r="249" spans="5:10" x14ac:dyDescent="0.25">
      <c r="E249" t="s">
        <v>316</v>
      </c>
      <c r="I249" s="20" t="s">
        <v>676</v>
      </c>
      <c r="J249" s="22">
        <v>50000006677</v>
      </c>
    </row>
    <row r="250" spans="5:10" x14ac:dyDescent="0.25">
      <c r="E250" t="s">
        <v>317</v>
      </c>
      <c r="I250" s="20" t="s">
        <v>677</v>
      </c>
      <c r="J250" s="22">
        <v>51600006677</v>
      </c>
    </row>
    <row r="251" spans="5:10" x14ac:dyDescent="0.25">
      <c r="E251" t="s">
        <v>318</v>
      </c>
      <c r="I251" s="20" t="s">
        <v>678</v>
      </c>
      <c r="J251" s="22">
        <v>55000002134</v>
      </c>
    </row>
    <row r="252" spans="5:10" x14ac:dyDescent="0.25">
      <c r="E252" t="s">
        <v>319</v>
      </c>
      <c r="I252" s="20" t="s">
        <v>679</v>
      </c>
      <c r="J252" s="22">
        <v>50000002132</v>
      </c>
    </row>
    <row r="253" spans="5:10" x14ac:dyDescent="0.25">
      <c r="E253" t="s">
        <v>320</v>
      </c>
      <c r="I253" s="20" t="s">
        <v>680</v>
      </c>
      <c r="J253" s="22">
        <v>51600002132</v>
      </c>
    </row>
    <row r="254" spans="5:10" x14ac:dyDescent="0.25">
      <c r="E254" t="s">
        <v>321</v>
      </c>
      <c r="I254" s="20" t="s">
        <v>681</v>
      </c>
      <c r="J254" s="22">
        <v>55000001189</v>
      </c>
    </row>
    <row r="255" spans="5:10" x14ac:dyDescent="0.25">
      <c r="E255" t="s">
        <v>322</v>
      </c>
      <c r="I255" s="20" t="s">
        <v>682</v>
      </c>
      <c r="J255" s="22">
        <v>50000001187</v>
      </c>
    </row>
    <row r="256" spans="5:10" x14ac:dyDescent="0.25">
      <c r="E256" t="s">
        <v>323</v>
      </c>
      <c r="I256" s="20" t="s">
        <v>683</v>
      </c>
      <c r="J256" s="22">
        <v>51600001187</v>
      </c>
    </row>
    <row r="257" spans="5:10" x14ac:dyDescent="0.25">
      <c r="E257" t="s">
        <v>324</v>
      </c>
      <c r="I257" s="20" t="s">
        <v>684</v>
      </c>
      <c r="J257" s="22">
        <v>55000001847</v>
      </c>
    </row>
    <row r="258" spans="5:10" x14ac:dyDescent="0.25">
      <c r="E258" t="s">
        <v>325</v>
      </c>
      <c r="I258" s="20" t="s">
        <v>685</v>
      </c>
      <c r="J258" s="22">
        <v>50000001845</v>
      </c>
    </row>
    <row r="259" spans="5:10" x14ac:dyDescent="0.25">
      <c r="E259" t="s">
        <v>326</v>
      </c>
      <c r="I259" s="20" t="s">
        <v>686</v>
      </c>
      <c r="J259" s="22">
        <v>51600001845</v>
      </c>
    </row>
    <row r="260" spans="5:10" x14ac:dyDescent="0.25">
      <c r="E260" t="s">
        <v>327</v>
      </c>
      <c r="I260" s="20" t="s">
        <v>687</v>
      </c>
      <c r="J260" s="22">
        <v>55000001197</v>
      </c>
    </row>
    <row r="261" spans="5:10" x14ac:dyDescent="0.25">
      <c r="E261" t="s">
        <v>328</v>
      </c>
      <c r="I261" s="20" t="s">
        <v>688</v>
      </c>
      <c r="J261" s="22">
        <v>50000001195</v>
      </c>
    </row>
    <row r="262" spans="5:10" x14ac:dyDescent="0.25">
      <c r="E262" t="s">
        <v>329</v>
      </c>
      <c r="I262" s="20" t="s">
        <v>689</v>
      </c>
      <c r="J262" s="22">
        <v>51600001195</v>
      </c>
    </row>
    <row r="263" spans="5:10" x14ac:dyDescent="0.25">
      <c r="E263" t="s">
        <v>330</v>
      </c>
      <c r="I263" s="20" t="s">
        <v>690</v>
      </c>
      <c r="J263" s="22">
        <v>55000002150</v>
      </c>
    </row>
    <row r="264" spans="5:10" x14ac:dyDescent="0.25">
      <c r="E264" t="s">
        <v>331</v>
      </c>
      <c r="I264" s="20" t="s">
        <v>691</v>
      </c>
      <c r="J264" s="22">
        <v>50000002159</v>
      </c>
    </row>
    <row r="265" spans="5:10" x14ac:dyDescent="0.25">
      <c r="E265" t="s">
        <v>332</v>
      </c>
      <c r="I265" s="20" t="s">
        <v>692</v>
      </c>
      <c r="J265" s="22">
        <v>51600002159</v>
      </c>
    </row>
    <row r="266" spans="5:10" x14ac:dyDescent="0.25">
      <c r="E266" t="s">
        <v>333</v>
      </c>
      <c r="I266" s="20" t="s">
        <v>693</v>
      </c>
      <c r="J266" s="22">
        <v>55000002169</v>
      </c>
    </row>
    <row r="267" spans="5:10" x14ac:dyDescent="0.25">
      <c r="E267" t="s">
        <v>334</v>
      </c>
      <c r="I267" s="20" t="s">
        <v>694</v>
      </c>
      <c r="J267" s="22">
        <v>50000002167</v>
      </c>
    </row>
    <row r="268" spans="5:10" x14ac:dyDescent="0.25">
      <c r="E268" t="s">
        <v>335</v>
      </c>
      <c r="I268" s="20" t="s">
        <v>695</v>
      </c>
      <c r="J268" s="22">
        <v>51600002167</v>
      </c>
    </row>
    <row r="269" spans="5:10" x14ac:dyDescent="0.25">
      <c r="E269" t="s">
        <v>336</v>
      </c>
      <c r="I269" s="20" t="s">
        <v>696</v>
      </c>
      <c r="J269" s="22">
        <v>55000006687</v>
      </c>
    </row>
    <row r="270" spans="5:10" x14ac:dyDescent="0.25">
      <c r="E270" t="s">
        <v>337</v>
      </c>
      <c r="I270" s="20" t="s">
        <v>697</v>
      </c>
      <c r="J270" s="22">
        <v>50000006685</v>
      </c>
    </row>
    <row r="271" spans="5:10" x14ac:dyDescent="0.25">
      <c r="E271" t="s">
        <v>338</v>
      </c>
      <c r="I271" s="20" t="s">
        <v>698</v>
      </c>
      <c r="J271" s="22">
        <v>51600006685</v>
      </c>
    </row>
    <row r="272" spans="5:10" x14ac:dyDescent="0.25">
      <c r="E272" t="s">
        <v>339</v>
      </c>
      <c r="I272" s="20" t="s">
        <v>699</v>
      </c>
      <c r="J272" s="22">
        <v>55000004145</v>
      </c>
    </row>
    <row r="273" spans="5:10" x14ac:dyDescent="0.25">
      <c r="E273" t="s">
        <v>340</v>
      </c>
      <c r="I273" s="20" t="s">
        <v>700</v>
      </c>
      <c r="J273" s="22">
        <v>50000004143</v>
      </c>
    </row>
    <row r="274" spans="5:10" x14ac:dyDescent="0.25">
      <c r="E274" t="s">
        <v>341</v>
      </c>
      <c r="I274" s="20" t="s">
        <v>701</v>
      </c>
      <c r="J274" s="22">
        <v>51600004143</v>
      </c>
    </row>
    <row r="275" spans="5:10" x14ac:dyDescent="0.25">
      <c r="E275" t="s">
        <v>342</v>
      </c>
      <c r="I275" s="20" t="s">
        <v>702</v>
      </c>
      <c r="J275" s="22">
        <v>55000001987</v>
      </c>
    </row>
    <row r="276" spans="5:10" x14ac:dyDescent="0.25">
      <c r="E276" t="s">
        <v>343</v>
      </c>
      <c r="I276" s="20" t="s">
        <v>703</v>
      </c>
      <c r="J276" s="22">
        <v>50000001985</v>
      </c>
    </row>
    <row r="277" spans="5:10" x14ac:dyDescent="0.25">
      <c r="E277" t="s">
        <v>344</v>
      </c>
      <c r="I277" s="20" t="s">
        <v>704</v>
      </c>
      <c r="J277" s="22">
        <v>51600001985</v>
      </c>
    </row>
    <row r="278" spans="5:10" x14ac:dyDescent="0.25">
      <c r="E278" t="s">
        <v>345</v>
      </c>
      <c r="I278" s="20" t="s">
        <v>705</v>
      </c>
      <c r="J278" s="22">
        <v>55000002924</v>
      </c>
    </row>
    <row r="279" spans="5:10" x14ac:dyDescent="0.25">
      <c r="E279" t="s">
        <v>346</v>
      </c>
      <c r="I279" s="20" t="s">
        <v>706</v>
      </c>
      <c r="J279" s="22">
        <v>50000002922</v>
      </c>
    </row>
    <row r="280" spans="5:10" x14ac:dyDescent="0.25">
      <c r="E280" t="s">
        <v>347</v>
      </c>
      <c r="I280" s="20" t="s">
        <v>707</v>
      </c>
      <c r="J280" s="22">
        <v>51600002922</v>
      </c>
    </row>
    <row r="281" spans="5:10" x14ac:dyDescent="0.25">
      <c r="E281" t="s">
        <v>348</v>
      </c>
      <c r="I281" s="20" t="s">
        <v>708</v>
      </c>
      <c r="J281" s="22">
        <v>55000003963</v>
      </c>
    </row>
    <row r="282" spans="5:10" x14ac:dyDescent="0.25">
      <c r="E282" t="s">
        <v>349</v>
      </c>
      <c r="I282" s="20" t="s">
        <v>709</v>
      </c>
      <c r="J282" s="22">
        <v>50000003961</v>
      </c>
    </row>
    <row r="283" spans="5:10" x14ac:dyDescent="0.25">
      <c r="E283" t="s">
        <v>350</v>
      </c>
      <c r="I283" s="20" t="s">
        <v>710</v>
      </c>
      <c r="J283" s="22">
        <v>51600003961</v>
      </c>
    </row>
    <row r="284" spans="5:10" x14ac:dyDescent="0.25">
      <c r="E284" t="s">
        <v>351</v>
      </c>
      <c r="I284" s="20" t="s">
        <v>711</v>
      </c>
      <c r="J284" s="22">
        <v>55000004986</v>
      </c>
    </row>
    <row r="285" spans="5:10" x14ac:dyDescent="0.25">
      <c r="E285" t="s">
        <v>352</v>
      </c>
      <c r="I285" s="20" t="s">
        <v>712</v>
      </c>
      <c r="J285" s="22">
        <v>50000004984</v>
      </c>
    </row>
    <row r="286" spans="5:10" x14ac:dyDescent="0.25">
      <c r="E286" t="s">
        <v>353</v>
      </c>
      <c r="I286" s="20" t="s">
        <v>713</v>
      </c>
      <c r="J286" s="22">
        <v>51600004984</v>
      </c>
    </row>
    <row r="287" spans="5:10" x14ac:dyDescent="0.25">
      <c r="E287" t="s">
        <v>354</v>
      </c>
      <c r="I287" s="20" t="s">
        <v>714</v>
      </c>
      <c r="J287" s="22">
        <v>55000005982</v>
      </c>
    </row>
    <row r="288" spans="5:10" x14ac:dyDescent="0.25">
      <c r="E288" t="s">
        <v>355</v>
      </c>
      <c r="I288" s="20" t="s">
        <v>715</v>
      </c>
      <c r="J288" s="22">
        <v>50000005980</v>
      </c>
    </row>
    <row r="289" spans="5:10" x14ac:dyDescent="0.25">
      <c r="E289" t="s">
        <v>356</v>
      </c>
      <c r="I289" s="20" t="s">
        <v>716</v>
      </c>
      <c r="J289" s="22">
        <v>51600005980</v>
      </c>
    </row>
    <row r="290" spans="5:10" x14ac:dyDescent="0.25">
      <c r="E290" t="s">
        <v>357</v>
      </c>
      <c r="I290" s="20" t="s">
        <v>717</v>
      </c>
      <c r="J290" s="22">
        <v>55000003157</v>
      </c>
    </row>
    <row r="291" spans="5:10" x14ac:dyDescent="0.25">
      <c r="E291" t="s">
        <v>358</v>
      </c>
      <c r="I291" s="20" t="s">
        <v>718</v>
      </c>
      <c r="J291" s="22">
        <v>50000003155</v>
      </c>
    </row>
    <row r="292" spans="5:10" x14ac:dyDescent="0.25">
      <c r="E292" t="s">
        <v>359</v>
      </c>
      <c r="I292" s="20" t="s">
        <v>719</v>
      </c>
      <c r="J292" s="22">
        <v>51600003155</v>
      </c>
    </row>
    <row r="293" spans="5:10" x14ac:dyDescent="0.25">
      <c r="E293" t="s">
        <v>360</v>
      </c>
      <c r="I293" s="20" t="s">
        <v>720</v>
      </c>
      <c r="J293" s="22">
        <v>55000003165</v>
      </c>
    </row>
    <row r="294" spans="5:10" x14ac:dyDescent="0.25">
      <c r="E294" t="s">
        <v>361</v>
      </c>
      <c r="I294" s="20" t="s">
        <v>721</v>
      </c>
      <c r="J294" s="22">
        <v>50000003163</v>
      </c>
    </row>
    <row r="295" spans="5:10" x14ac:dyDescent="0.25">
      <c r="E295" t="s">
        <v>362</v>
      </c>
      <c r="I295" s="20" t="s">
        <v>722</v>
      </c>
      <c r="J295" s="22">
        <v>51600003163</v>
      </c>
    </row>
    <row r="296" spans="5:10" x14ac:dyDescent="0.25">
      <c r="E296" t="s">
        <v>363</v>
      </c>
      <c r="I296" s="20" t="s">
        <v>723</v>
      </c>
      <c r="J296" s="22">
        <v>55000003173</v>
      </c>
    </row>
    <row r="297" spans="5:10" x14ac:dyDescent="0.25">
      <c r="E297" t="s">
        <v>364</v>
      </c>
      <c r="I297" s="20" t="s">
        <v>724</v>
      </c>
      <c r="J297" s="22">
        <v>50000003171</v>
      </c>
    </row>
    <row r="298" spans="5:10" x14ac:dyDescent="0.25">
      <c r="E298" t="s">
        <v>365</v>
      </c>
      <c r="I298" s="20" t="s">
        <v>725</v>
      </c>
      <c r="J298" s="22">
        <v>51600003171</v>
      </c>
    </row>
    <row r="299" spans="5:10" x14ac:dyDescent="0.25">
      <c r="E299" t="s">
        <v>366</v>
      </c>
      <c r="I299" s="20" t="s">
        <v>726</v>
      </c>
      <c r="J299" s="22">
        <v>55000002932</v>
      </c>
    </row>
    <row r="300" spans="5:10" x14ac:dyDescent="0.25">
      <c r="E300" t="s">
        <v>367</v>
      </c>
      <c r="I300" s="20" t="s">
        <v>727</v>
      </c>
      <c r="J300" s="22">
        <v>50000002930</v>
      </c>
    </row>
    <row r="301" spans="5:10" x14ac:dyDescent="0.25">
      <c r="E301" t="s">
        <v>368</v>
      </c>
      <c r="I301" s="20" t="s">
        <v>728</v>
      </c>
      <c r="J301" s="22">
        <v>51600002930</v>
      </c>
    </row>
    <row r="302" spans="5:10" x14ac:dyDescent="0.25">
      <c r="E302" t="s">
        <v>369</v>
      </c>
      <c r="I302" s="20" t="s">
        <v>729</v>
      </c>
      <c r="J302" s="22">
        <v>55000004153</v>
      </c>
    </row>
    <row r="303" spans="5:10" x14ac:dyDescent="0.25">
      <c r="E303" t="s">
        <v>370</v>
      </c>
      <c r="I303" s="20" t="s">
        <v>730</v>
      </c>
      <c r="J303" s="22">
        <v>50000004151</v>
      </c>
    </row>
    <row r="304" spans="5:10" x14ac:dyDescent="0.25">
      <c r="E304" t="s">
        <v>371</v>
      </c>
      <c r="I304" s="20" t="s">
        <v>731</v>
      </c>
      <c r="J304" s="22">
        <v>51600004151</v>
      </c>
    </row>
    <row r="305" spans="5:10" x14ac:dyDescent="0.25">
      <c r="E305" t="s">
        <v>372</v>
      </c>
      <c r="I305" s="20" t="s">
        <v>732</v>
      </c>
      <c r="J305" s="22">
        <v>55000006725</v>
      </c>
    </row>
    <row r="306" spans="5:10" x14ac:dyDescent="0.25">
      <c r="I306" s="20" t="s">
        <v>733</v>
      </c>
      <c r="J306" s="22">
        <v>50000006723</v>
      </c>
    </row>
    <row r="307" spans="5:10" x14ac:dyDescent="0.25">
      <c r="I307" s="20" t="s">
        <v>734</v>
      </c>
      <c r="J307" s="22">
        <v>51600006723</v>
      </c>
    </row>
    <row r="308" spans="5:10" x14ac:dyDescent="0.25">
      <c r="I308" s="20" t="s">
        <v>735</v>
      </c>
      <c r="J308" s="22">
        <v>55000006733</v>
      </c>
    </row>
    <row r="309" spans="5:10" x14ac:dyDescent="0.25">
      <c r="I309" s="20" t="s">
        <v>736</v>
      </c>
      <c r="J309" s="22">
        <v>50000006731</v>
      </c>
    </row>
    <row r="310" spans="5:10" x14ac:dyDescent="0.25">
      <c r="I310" s="20" t="s">
        <v>737</v>
      </c>
      <c r="J310" s="22">
        <v>51600006731</v>
      </c>
    </row>
    <row r="311" spans="5:10" x14ac:dyDescent="0.25">
      <c r="I311" s="20" t="s">
        <v>738</v>
      </c>
      <c r="J311" s="22">
        <v>55000006768</v>
      </c>
    </row>
    <row r="312" spans="5:10" x14ac:dyDescent="0.25">
      <c r="I312" s="20" t="s">
        <v>739</v>
      </c>
      <c r="J312" s="22">
        <v>50000006766</v>
      </c>
    </row>
    <row r="313" spans="5:10" x14ac:dyDescent="0.25">
      <c r="I313" s="20" t="s">
        <v>740</v>
      </c>
      <c r="J313" s="22">
        <v>51600006766</v>
      </c>
    </row>
    <row r="314" spans="5:10" x14ac:dyDescent="0.25">
      <c r="I314" s="20" t="s">
        <v>741</v>
      </c>
      <c r="J314" s="22">
        <v>55000006776</v>
      </c>
    </row>
    <row r="315" spans="5:10" x14ac:dyDescent="0.25">
      <c r="I315" s="20" t="s">
        <v>742</v>
      </c>
      <c r="J315" s="22">
        <v>50000006774</v>
      </c>
    </row>
    <row r="316" spans="5:10" x14ac:dyDescent="0.25">
      <c r="I316" s="20" t="s">
        <v>743</v>
      </c>
      <c r="J316" s="22">
        <v>51600006774</v>
      </c>
    </row>
    <row r="317" spans="5:10" x14ac:dyDescent="0.25">
      <c r="I317" s="20" t="s">
        <v>744</v>
      </c>
      <c r="J317" s="22">
        <v>55000006806</v>
      </c>
    </row>
    <row r="318" spans="5:10" x14ac:dyDescent="0.25">
      <c r="I318" s="20" t="s">
        <v>745</v>
      </c>
      <c r="J318" s="22">
        <v>50000006804</v>
      </c>
    </row>
    <row r="319" spans="5:10" x14ac:dyDescent="0.25">
      <c r="I319" s="20" t="s">
        <v>746</v>
      </c>
      <c r="J319" s="22">
        <v>51600006804</v>
      </c>
    </row>
    <row r="320" spans="5:10" x14ac:dyDescent="0.25">
      <c r="I320" s="20" t="s">
        <v>747</v>
      </c>
      <c r="J320" s="22">
        <v>55000006814</v>
      </c>
    </row>
    <row r="321" spans="9:10" x14ac:dyDescent="0.25">
      <c r="I321" s="20" t="s">
        <v>748</v>
      </c>
      <c r="J321" s="22">
        <v>50000006812</v>
      </c>
    </row>
    <row r="322" spans="9:10" x14ac:dyDescent="0.25">
      <c r="I322" s="20" t="s">
        <v>749</v>
      </c>
      <c r="J322" s="22">
        <v>51600006812</v>
      </c>
    </row>
    <row r="323" spans="9:10" x14ac:dyDescent="0.25">
      <c r="I323" s="20" t="s">
        <v>750</v>
      </c>
      <c r="J323" s="22">
        <v>55000003815</v>
      </c>
    </row>
    <row r="324" spans="9:10" x14ac:dyDescent="0.25">
      <c r="I324" s="20" t="s">
        <v>751</v>
      </c>
      <c r="J324" s="22">
        <v>50000003813</v>
      </c>
    </row>
    <row r="325" spans="9:10" x14ac:dyDescent="0.25">
      <c r="I325" s="20" t="s">
        <v>752</v>
      </c>
      <c r="J325" s="22">
        <v>51600003813</v>
      </c>
    </row>
    <row r="326" spans="9:10" x14ac:dyDescent="0.25">
      <c r="I326" s="20" t="s">
        <v>753</v>
      </c>
      <c r="J326" s="22">
        <v>55000006695</v>
      </c>
    </row>
    <row r="327" spans="9:10" x14ac:dyDescent="0.25">
      <c r="I327" s="20" t="s">
        <v>754</v>
      </c>
      <c r="J327" s="22">
        <v>50000006693</v>
      </c>
    </row>
    <row r="328" spans="9:10" x14ac:dyDescent="0.25">
      <c r="I328" s="20" t="s">
        <v>755</v>
      </c>
      <c r="J328" s="22">
        <v>51600006693</v>
      </c>
    </row>
    <row r="329" spans="9:10" x14ac:dyDescent="0.25">
      <c r="I329" s="20" t="s">
        <v>756</v>
      </c>
      <c r="J329" s="22">
        <v>55000006717</v>
      </c>
    </row>
    <row r="330" spans="9:10" x14ac:dyDescent="0.25">
      <c r="I330" s="20" t="s">
        <v>757</v>
      </c>
      <c r="J330" s="22">
        <v>50000006715</v>
      </c>
    </row>
    <row r="331" spans="9:10" x14ac:dyDescent="0.25">
      <c r="I331" s="20" t="s">
        <v>758</v>
      </c>
      <c r="J331" s="22">
        <v>51600006715</v>
      </c>
    </row>
    <row r="332" spans="9:10" x14ac:dyDescent="0.25">
      <c r="I332" s="20" t="s">
        <v>759</v>
      </c>
      <c r="J332" s="22">
        <v>55000006547</v>
      </c>
    </row>
    <row r="333" spans="9:10" x14ac:dyDescent="0.25">
      <c r="I333" s="20" t="s">
        <v>760</v>
      </c>
      <c r="J333" s="22">
        <v>50000006545</v>
      </c>
    </row>
    <row r="334" spans="9:10" x14ac:dyDescent="0.25">
      <c r="I334" s="20" t="s">
        <v>761</v>
      </c>
      <c r="J334" s="22">
        <v>51600006545</v>
      </c>
    </row>
    <row r="335" spans="9:10" x14ac:dyDescent="0.25">
      <c r="I335" s="20" t="s">
        <v>762</v>
      </c>
      <c r="J335" s="22">
        <v>55000006709</v>
      </c>
    </row>
    <row r="336" spans="9:10" x14ac:dyDescent="0.25">
      <c r="I336" s="20" t="s">
        <v>763</v>
      </c>
      <c r="J336" s="22">
        <v>50000006707</v>
      </c>
    </row>
    <row r="337" spans="9:10" x14ac:dyDescent="0.25">
      <c r="I337" s="20" t="s">
        <v>764</v>
      </c>
      <c r="J337" s="22">
        <v>51600006707</v>
      </c>
    </row>
    <row r="338" spans="9:10" x14ac:dyDescent="0.25">
      <c r="I338" s="20" t="s">
        <v>765</v>
      </c>
      <c r="J338" s="22">
        <v>55000005214</v>
      </c>
    </row>
    <row r="339" spans="9:10" x14ac:dyDescent="0.25">
      <c r="I339" s="20" t="s">
        <v>766</v>
      </c>
      <c r="J339" s="22">
        <v>50000005212</v>
      </c>
    </row>
    <row r="340" spans="9:10" x14ac:dyDescent="0.25">
      <c r="I340" s="20" t="s">
        <v>767</v>
      </c>
      <c r="J340" s="22">
        <v>51600005212</v>
      </c>
    </row>
    <row r="341" spans="9:10" x14ac:dyDescent="0.25">
      <c r="I341" s="20" t="s">
        <v>768</v>
      </c>
      <c r="J341" s="22">
        <v>55000006792</v>
      </c>
    </row>
    <row r="342" spans="9:10" x14ac:dyDescent="0.25">
      <c r="I342" s="20" t="s">
        <v>769</v>
      </c>
      <c r="J342" s="22">
        <v>50000006790</v>
      </c>
    </row>
    <row r="343" spans="9:10" x14ac:dyDescent="0.25">
      <c r="I343" s="20" t="s">
        <v>770</v>
      </c>
      <c r="J343" s="22">
        <v>51600006790</v>
      </c>
    </row>
    <row r="344" spans="9:10" x14ac:dyDescent="0.25">
      <c r="I344" s="20" t="s">
        <v>771</v>
      </c>
      <c r="J344" s="22">
        <v>55000005184</v>
      </c>
    </row>
    <row r="345" spans="9:10" x14ac:dyDescent="0.25">
      <c r="I345" s="20" t="s">
        <v>772</v>
      </c>
      <c r="J345" s="22">
        <v>50000005182</v>
      </c>
    </row>
    <row r="346" spans="9:10" x14ac:dyDescent="0.25">
      <c r="I346" s="20" t="s">
        <v>773</v>
      </c>
      <c r="J346" s="22">
        <v>51600005182</v>
      </c>
    </row>
    <row r="347" spans="9:10" x14ac:dyDescent="0.25">
      <c r="I347" s="20" t="s">
        <v>774</v>
      </c>
      <c r="J347" s="22">
        <v>55000006784</v>
      </c>
    </row>
    <row r="348" spans="9:10" x14ac:dyDescent="0.25">
      <c r="I348" s="20" t="s">
        <v>775</v>
      </c>
      <c r="J348" s="22">
        <v>50000006782</v>
      </c>
    </row>
    <row r="349" spans="9:10" x14ac:dyDescent="0.25">
      <c r="I349" s="20" t="s">
        <v>776</v>
      </c>
      <c r="J349" s="22">
        <v>51600006782</v>
      </c>
    </row>
    <row r="350" spans="9:10" x14ac:dyDescent="0.25">
      <c r="I350" s="20" t="s">
        <v>777</v>
      </c>
      <c r="J350" s="22">
        <v>55000006822</v>
      </c>
    </row>
    <row r="351" spans="9:10" x14ac:dyDescent="0.25">
      <c r="I351" s="20" t="s">
        <v>778</v>
      </c>
      <c r="J351" s="22">
        <v>50000006820</v>
      </c>
    </row>
    <row r="352" spans="9:10" x14ac:dyDescent="0.25">
      <c r="I352" s="20" t="s">
        <v>779</v>
      </c>
      <c r="J352" s="22">
        <v>51600006820</v>
      </c>
    </row>
    <row r="353" spans="9:10" x14ac:dyDescent="0.25">
      <c r="I353" s="20" t="s">
        <v>780</v>
      </c>
      <c r="J353" s="22">
        <v>55000006830</v>
      </c>
    </row>
    <row r="354" spans="9:10" x14ac:dyDescent="0.25">
      <c r="I354" s="20" t="s">
        <v>781</v>
      </c>
      <c r="J354" s="22">
        <v>50000006839</v>
      </c>
    </row>
    <row r="355" spans="9:10" x14ac:dyDescent="0.25">
      <c r="I355" s="20" t="s">
        <v>782</v>
      </c>
      <c r="J355" s="22">
        <v>51600006839</v>
      </c>
    </row>
    <row r="356" spans="9:10" x14ac:dyDescent="0.25">
      <c r="I356" s="20" t="s">
        <v>783</v>
      </c>
      <c r="J356" s="22">
        <v>55000002878</v>
      </c>
    </row>
    <row r="357" spans="9:10" x14ac:dyDescent="0.25">
      <c r="I357" s="20" t="s">
        <v>784</v>
      </c>
      <c r="J357" s="22">
        <v>50000002876</v>
      </c>
    </row>
    <row r="358" spans="9:10" x14ac:dyDescent="0.25">
      <c r="I358" s="20" t="s">
        <v>785</v>
      </c>
      <c r="J358" s="22">
        <v>51600002876</v>
      </c>
    </row>
    <row r="359" spans="9:10" x14ac:dyDescent="0.25">
      <c r="I359" s="20" t="s">
        <v>786</v>
      </c>
      <c r="J359" s="22">
        <v>55000003548</v>
      </c>
    </row>
    <row r="360" spans="9:10" x14ac:dyDescent="0.25">
      <c r="I360" s="20" t="s">
        <v>787</v>
      </c>
      <c r="J360" s="22">
        <v>50000003546</v>
      </c>
    </row>
    <row r="361" spans="9:10" x14ac:dyDescent="0.25">
      <c r="I361" s="20" t="s">
        <v>788</v>
      </c>
      <c r="J361" s="22">
        <v>51600003546</v>
      </c>
    </row>
    <row r="362" spans="9:10" x14ac:dyDescent="0.25">
      <c r="I362" s="20" t="s">
        <v>789</v>
      </c>
      <c r="J362" s="22">
        <v>55000002177</v>
      </c>
    </row>
    <row r="363" spans="9:10" x14ac:dyDescent="0.25">
      <c r="I363" s="20" t="s">
        <v>790</v>
      </c>
      <c r="J363" s="22">
        <v>50000002175</v>
      </c>
    </row>
    <row r="364" spans="9:10" x14ac:dyDescent="0.25">
      <c r="I364" s="20" t="s">
        <v>791</v>
      </c>
      <c r="J364" s="22">
        <v>51600002175</v>
      </c>
    </row>
    <row r="365" spans="9:10" x14ac:dyDescent="0.25">
      <c r="I365" s="20" t="s">
        <v>792</v>
      </c>
      <c r="J365" s="22">
        <v>55000003203</v>
      </c>
    </row>
    <row r="366" spans="9:10" x14ac:dyDescent="0.25">
      <c r="I366" s="20" t="s">
        <v>793</v>
      </c>
      <c r="J366" s="22">
        <v>50000003201</v>
      </c>
    </row>
    <row r="367" spans="9:10" x14ac:dyDescent="0.25">
      <c r="I367" s="20" t="s">
        <v>794</v>
      </c>
      <c r="J367" s="22">
        <v>51600003201</v>
      </c>
    </row>
    <row r="368" spans="9:10" x14ac:dyDescent="0.25">
      <c r="I368" s="20" t="s">
        <v>795</v>
      </c>
      <c r="J368" s="22">
        <v>55000003920</v>
      </c>
    </row>
    <row r="369" spans="9:10" x14ac:dyDescent="0.25">
      <c r="I369" s="20" t="s">
        <v>796</v>
      </c>
      <c r="J369" s="22">
        <v>50000003929</v>
      </c>
    </row>
    <row r="370" spans="9:10" x14ac:dyDescent="0.25">
      <c r="I370" s="20" t="s">
        <v>797</v>
      </c>
      <c r="J370" s="22">
        <v>51600003929</v>
      </c>
    </row>
    <row r="371" spans="9:10" x14ac:dyDescent="0.25">
      <c r="I371" s="20" t="s">
        <v>798</v>
      </c>
      <c r="J371" s="22">
        <v>55000001200</v>
      </c>
    </row>
    <row r="372" spans="9:10" x14ac:dyDescent="0.25">
      <c r="I372" s="20" t="s">
        <v>799</v>
      </c>
      <c r="J372" s="22">
        <v>50000001209</v>
      </c>
    </row>
    <row r="373" spans="9:10" x14ac:dyDescent="0.25">
      <c r="I373" s="20" t="s">
        <v>800</v>
      </c>
      <c r="J373" s="22">
        <v>51600001209</v>
      </c>
    </row>
    <row r="374" spans="9:10" x14ac:dyDescent="0.25">
      <c r="I374" s="20" t="s">
        <v>801</v>
      </c>
      <c r="J374" s="22">
        <v>55000003939</v>
      </c>
    </row>
    <row r="375" spans="9:10" x14ac:dyDescent="0.25">
      <c r="I375" s="20" t="s">
        <v>802</v>
      </c>
      <c r="J375" s="22">
        <v>50000003937</v>
      </c>
    </row>
    <row r="376" spans="9:10" x14ac:dyDescent="0.25">
      <c r="I376" s="20" t="s">
        <v>803</v>
      </c>
      <c r="J376" s="22">
        <v>51600003937</v>
      </c>
    </row>
    <row r="377" spans="9:10" x14ac:dyDescent="0.25">
      <c r="I377" s="20" t="s">
        <v>804</v>
      </c>
      <c r="J377" s="22">
        <v>55000005168</v>
      </c>
    </row>
    <row r="378" spans="9:10" x14ac:dyDescent="0.25">
      <c r="I378" s="20" t="s">
        <v>805</v>
      </c>
      <c r="J378" s="22">
        <v>50000005166</v>
      </c>
    </row>
    <row r="379" spans="9:10" x14ac:dyDescent="0.25">
      <c r="I379" s="20" t="s">
        <v>806</v>
      </c>
      <c r="J379" s="22">
        <v>51600005166</v>
      </c>
    </row>
    <row r="380" spans="9:10" x14ac:dyDescent="0.25">
      <c r="I380" s="20" t="s">
        <v>807</v>
      </c>
      <c r="J380" s="22">
        <v>55000006849</v>
      </c>
    </row>
    <row r="381" spans="9:10" x14ac:dyDescent="0.25">
      <c r="I381" s="20" t="s">
        <v>808</v>
      </c>
      <c r="J381" s="22">
        <v>50000006847</v>
      </c>
    </row>
    <row r="382" spans="9:10" x14ac:dyDescent="0.25">
      <c r="I382" s="20" t="s">
        <v>809</v>
      </c>
      <c r="J382" s="22">
        <v>51600006847</v>
      </c>
    </row>
    <row r="383" spans="9:10" x14ac:dyDescent="0.25">
      <c r="I383" s="20" t="s">
        <v>810</v>
      </c>
      <c r="J383" s="22">
        <v>55000003246</v>
      </c>
    </row>
    <row r="384" spans="9:10" x14ac:dyDescent="0.25">
      <c r="I384" s="20" t="s">
        <v>811</v>
      </c>
      <c r="J384" s="22">
        <v>50000003244</v>
      </c>
    </row>
    <row r="385" spans="9:10" x14ac:dyDescent="0.25">
      <c r="I385" s="20" t="s">
        <v>812</v>
      </c>
      <c r="J385" s="22">
        <v>51600003244</v>
      </c>
    </row>
    <row r="386" spans="9:10" x14ac:dyDescent="0.25">
      <c r="I386" s="20" t="s">
        <v>813</v>
      </c>
      <c r="J386" s="22">
        <v>55000001219</v>
      </c>
    </row>
    <row r="387" spans="9:10" x14ac:dyDescent="0.25">
      <c r="I387" s="20" t="s">
        <v>814</v>
      </c>
      <c r="J387" s="22">
        <v>50000001217</v>
      </c>
    </row>
    <row r="388" spans="9:10" x14ac:dyDescent="0.25">
      <c r="I388" s="20" t="s">
        <v>815</v>
      </c>
      <c r="J388" s="22">
        <v>51600001217</v>
      </c>
    </row>
    <row r="389" spans="9:10" x14ac:dyDescent="0.25">
      <c r="I389" s="20" t="s">
        <v>816</v>
      </c>
      <c r="J389" s="22">
        <v>55000004412</v>
      </c>
    </row>
    <row r="390" spans="9:10" x14ac:dyDescent="0.25">
      <c r="I390" s="20" t="s">
        <v>817</v>
      </c>
      <c r="J390" s="22">
        <v>50000004410</v>
      </c>
    </row>
    <row r="391" spans="9:10" x14ac:dyDescent="0.25">
      <c r="I391" s="20" t="s">
        <v>818</v>
      </c>
      <c r="J391" s="22">
        <v>51600004410</v>
      </c>
    </row>
    <row r="392" spans="9:10" x14ac:dyDescent="0.25">
      <c r="I392" s="20" t="s">
        <v>819</v>
      </c>
      <c r="J392" s="22">
        <v>55000003254</v>
      </c>
    </row>
    <row r="393" spans="9:10" x14ac:dyDescent="0.25">
      <c r="I393" s="20" t="s">
        <v>820</v>
      </c>
      <c r="J393" s="22">
        <v>50000003252</v>
      </c>
    </row>
    <row r="394" spans="9:10" x14ac:dyDescent="0.25">
      <c r="I394" s="20" t="s">
        <v>821</v>
      </c>
      <c r="J394" s="22">
        <v>51600003252</v>
      </c>
    </row>
    <row r="395" spans="9:10" x14ac:dyDescent="0.25">
      <c r="I395" s="20" t="s">
        <v>822</v>
      </c>
      <c r="J395" s="22">
        <v>55000001235</v>
      </c>
    </row>
    <row r="396" spans="9:10" x14ac:dyDescent="0.25">
      <c r="I396" s="20" t="s">
        <v>823</v>
      </c>
      <c r="J396" s="22">
        <v>50000001233</v>
      </c>
    </row>
    <row r="397" spans="9:10" x14ac:dyDescent="0.25">
      <c r="I397" s="20" t="s">
        <v>824</v>
      </c>
      <c r="J397" s="22">
        <v>51600001233</v>
      </c>
    </row>
    <row r="398" spans="9:10" x14ac:dyDescent="0.25">
      <c r="I398" s="20" t="s">
        <v>825</v>
      </c>
      <c r="J398" s="22">
        <v>55000004420</v>
      </c>
    </row>
    <row r="399" spans="9:10" x14ac:dyDescent="0.25">
      <c r="I399" s="20" t="s">
        <v>826</v>
      </c>
      <c r="J399" s="22">
        <v>50000004429</v>
      </c>
    </row>
    <row r="400" spans="9:10" x14ac:dyDescent="0.25">
      <c r="I400" s="20" t="s">
        <v>827</v>
      </c>
      <c r="J400" s="22">
        <v>51600004429</v>
      </c>
    </row>
    <row r="401" spans="9:10" x14ac:dyDescent="0.25">
      <c r="I401" s="20" t="s">
        <v>828</v>
      </c>
      <c r="J401" s="22">
        <v>55000003440</v>
      </c>
    </row>
    <row r="402" spans="9:10" x14ac:dyDescent="0.25">
      <c r="I402" s="20" t="s">
        <v>829</v>
      </c>
      <c r="J402" s="22">
        <v>50000003449</v>
      </c>
    </row>
    <row r="403" spans="9:10" x14ac:dyDescent="0.25">
      <c r="I403" s="20" t="s">
        <v>830</v>
      </c>
      <c r="J403" s="22">
        <v>51600003449</v>
      </c>
    </row>
    <row r="404" spans="9:10" x14ac:dyDescent="0.25">
      <c r="I404" s="20" t="s">
        <v>831</v>
      </c>
      <c r="J404" s="22">
        <v>55000004900</v>
      </c>
    </row>
    <row r="405" spans="9:10" x14ac:dyDescent="0.25">
      <c r="I405" s="20" t="s">
        <v>832</v>
      </c>
      <c r="J405" s="22">
        <v>50000004909</v>
      </c>
    </row>
    <row r="406" spans="9:10" x14ac:dyDescent="0.25">
      <c r="I406" s="20" t="s">
        <v>833</v>
      </c>
      <c r="J406" s="22">
        <v>51600004909</v>
      </c>
    </row>
    <row r="407" spans="9:10" x14ac:dyDescent="0.25">
      <c r="I407" s="20" t="s">
        <v>834</v>
      </c>
      <c r="J407" s="22">
        <v>55000001243</v>
      </c>
    </row>
    <row r="408" spans="9:10" x14ac:dyDescent="0.25">
      <c r="I408" s="20" t="s">
        <v>835</v>
      </c>
      <c r="J408" s="22">
        <v>50000001241</v>
      </c>
    </row>
    <row r="409" spans="9:10" x14ac:dyDescent="0.25">
      <c r="I409" s="20" t="s">
        <v>836</v>
      </c>
      <c r="J409" s="22">
        <v>51600001241</v>
      </c>
    </row>
    <row r="410" spans="9:10" x14ac:dyDescent="0.25">
      <c r="I410" s="20" t="s">
        <v>837</v>
      </c>
      <c r="J410" s="22">
        <v>55000006857</v>
      </c>
    </row>
    <row r="411" spans="9:10" x14ac:dyDescent="0.25">
      <c r="I411" s="20" t="s">
        <v>838</v>
      </c>
      <c r="J411" s="22">
        <v>50000006855</v>
      </c>
    </row>
    <row r="412" spans="9:10" x14ac:dyDescent="0.25">
      <c r="I412" s="20" t="s">
        <v>839</v>
      </c>
      <c r="J412" s="22">
        <v>51600006855</v>
      </c>
    </row>
    <row r="413" spans="9:10" x14ac:dyDescent="0.25">
      <c r="I413" s="20" t="s">
        <v>840</v>
      </c>
      <c r="J413" s="22">
        <v>55000003262</v>
      </c>
    </row>
    <row r="414" spans="9:10" x14ac:dyDescent="0.25">
      <c r="I414" s="20" t="s">
        <v>841</v>
      </c>
      <c r="J414" s="22">
        <v>50000003260</v>
      </c>
    </row>
    <row r="415" spans="9:10" x14ac:dyDescent="0.25">
      <c r="I415" s="20" t="s">
        <v>842</v>
      </c>
      <c r="J415" s="22">
        <v>51600003260</v>
      </c>
    </row>
    <row r="416" spans="9:10" x14ac:dyDescent="0.25">
      <c r="I416" s="20" t="s">
        <v>843</v>
      </c>
      <c r="J416" s="22">
        <v>55000001545</v>
      </c>
    </row>
    <row r="417" spans="9:10" x14ac:dyDescent="0.25">
      <c r="I417" s="20" t="s">
        <v>844</v>
      </c>
      <c r="J417" s="22">
        <v>50000001543</v>
      </c>
    </row>
    <row r="418" spans="9:10" x14ac:dyDescent="0.25">
      <c r="I418" s="20" t="s">
        <v>845</v>
      </c>
      <c r="J418" s="22">
        <v>51600001543</v>
      </c>
    </row>
    <row r="419" spans="9:10" x14ac:dyDescent="0.25">
      <c r="I419" s="20" t="s">
        <v>846</v>
      </c>
      <c r="J419" s="22">
        <v>55000001634</v>
      </c>
    </row>
    <row r="420" spans="9:10" x14ac:dyDescent="0.25">
      <c r="I420" s="20" t="s">
        <v>847</v>
      </c>
      <c r="J420" s="22">
        <v>50000001632</v>
      </c>
    </row>
    <row r="421" spans="9:10" x14ac:dyDescent="0.25">
      <c r="I421" s="20" t="s">
        <v>848</v>
      </c>
      <c r="J421" s="22">
        <v>51600001632</v>
      </c>
    </row>
    <row r="422" spans="9:10" x14ac:dyDescent="0.25">
      <c r="I422" s="20" t="s">
        <v>849</v>
      </c>
      <c r="J422" s="22">
        <v>55000001278</v>
      </c>
    </row>
    <row r="423" spans="9:10" x14ac:dyDescent="0.25">
      <c r="I423" s="20" t="s">
        <v>850</v>
      </c>
      <c r="J423" s="22">
        <v>50000001276</v>
      </c>
    </row>
    <row r="424" spans="9:10" x14ac:dyDescent="0.25">
      <c r="I424" s="20" t="s">
        <v>851</v>
      </c>
      <c r="J424" s="22">
        <v>51600001276</v>
      </c>
    </row>
    <row r="425" spans="9:10" x14ac:dyDescent="0.25">
      <c r="I425" s="20" t="s">
        <v>852</v>
      </c>
      <c r="J425" s="22">
        <v>55000001294</v>
      </c>
    </row>
    <row r="426" spans="9:10" x14ac:dyDescent="0.25">
      <c r="I426" s="20" t="s">
        <v>853</v>
      </c>
      <c r="J426" s="22">
        <v>50000001292</v>
      </c>
    </row>
    <row r="427" spans="9:10" x14ac:dyDescent="0.25">
      <c r="I427" s="20" t="s">
        <v>854</v>
      </c>
      <c r="J427" s="22">
        <v>51600001292</v>
      </c>
    </row>
    <row r="428" spans="9:10" x14ac:dyDescent="0.25">
      <c r="I428" s="20" t="s">
        <v>855</v>
      </c>
      <c r="J428" s="22">
        <v>55000002185</v>
      </c>
    </row>
    <row r="429" spans="9:10" x14ac:dyDescent="0.25">
      <c r="I429" s="20" t="s">
        <v>856</v>
      </c>
      <c r="J429" s="22">
        <v>50000002183</v>
      </c>
    </row>
    <row r="430" spans="9:10" x14ac:dyDescent="0.25">
      <c r="I430" s="20" t="s">
        <v>857</v>
      </c>
      <c r="J430" s="22">
        <v>51600002183</v>
      </c>
    </row>
    <row r="431" spans="9:10" x14ac:dyDescent="0.25">
      <c r="I431" s="20" t="s">
        <v>858</v>
      </c>
      <c r="J431" s="22">
        <v>55000005907</v>
      </c>
    </row>
    <row r="432" spans="9:10" x14ac:dyDescent="0.25">
      <c r="I432" s="20" t="s">
        <v>859</v>
      </c>
      <c r="J432" s="22">
        <v>50000005905</v>
      </c>
    </row>
    <row r="433" spans="9:10" x14ac:dyDescent="0.25">
      <c r="I433" s="20" t="s">
        <v>860</v>
      </c>
      <c r="J433" s="22">
        <v>51600005905</v>
      </c>
    </row>
    <row r="434" spans="9:10" x14ac:dyDescent="0.25">
      <c r="I434" s="20" t="s">
        <v>861</v>
      </c>
      <c r="J434" s="22">
        <v>55000004439</v>
      </c>
    </row>
    <row r="435" spans="9:10" x14ac:dyDescent="0.25">
      <c r="I435" s="20" t="s">
        <v>862</v>
      </c>
      <c r="J435" s="22">
        <v>50000004437</v>
      </c>
    </row>
    <row r="436" spans="9:10" x14ac:dyDescent="0.25">
      <c r="I436" s="20" t="s">
        <v>863</v>
      </c>
      <c r="J436" s="22">
        <v>51600004437</v>
      </c>
    </row>
    <row r="437" spans="9:10" x14ac:dyDescent="0.25">
      <c r="I437" s="20" t="s">
        <v>864</v>
      </c>
      <c r="J437" s="22">
        <v>55000003297</v>
      </c>
    </row>
    <row r="438" spans="9:10" x14ac:dyDescent="0.25">
      <c r="I438" s="20" t="s">
        <v>865</v>
      </c>
      <c r="J438" s="22">
        <v>50000003295</v>
      </c>
    </row>
    <row r="439" spans="9:10" x14ac:dyDescent="0.25">
      <c r="I439" s="20" t="s">
        <v>866</v>
      </c>
      <c r="J439" s="22">
        <v>51600003295</v>
      </c>
    </row>
    <row r="440" spans="9:10" x14ac:dyDescent="0.25">
      <c r="I440" s="20" t="s">
        <v>867</v>
      </c>
      <c r="J440" s="22">
        <v>55000006865</v>
      </c>
    </row>
    <row r="441" spans="9:10" x14ac:dyDescent="0.25">
      <c r="I441" s="20" t="s">
        <v>868</v>
      </c>
      <c r="J441" s="22">
        <v>50000006863</v>
      </c>
    </row>
    <row r="442" spans="9:10" x14ac:dyDescent="0.25">
      <c r="I442" s="20" t="s">
        <v>869</v>
      </c>
      <c r="J442" s="22">
        <v>51600006863</v>
      </c>
    </row>
    <row r="443" spans="9:10" x14ac:dyDescent="0.25">
      <c r="I443" s="20" t="s">
        <v>870</v>
      </c>
      <c r="J443" s="22">
        <v>55000001510</v>
      </c>
    </row>
    <row r="444" spans="9:10" x14ac:dyDescent="0.25">
      <c r="I444" s="20" t="s">
        <v>871</v>
      </c>
      <c r="J444" s="22">
        <v>50000001519</v>
      </c>
    </row>
    <row r="445" spans="9:10" x14ac:dyDescent="0.25">
      <c r="I445" s="20" t="s">
        <v>872</v>
      </c>
      <c r="J445" s="22">
        <v>51600001519</v>
      </c>
    </row>
    <row r="446" spans="9:10" x14ac:dyDescent="0.25">
      <c r="I446" s="20" t="s">
        <v>873</v>
      </c>
      <c r="J446" s="22">
        <v>55000002843</v>
      </c>
    </row>
    <row r="447" spans="9:10" x14ac:dyDescent="0.25">
      <c r="I447" s="20" t="s">
        <v>874</v>
      </c>
      <c r="J447" s="22">
        <v>50000002841</v>
      </c>
    </row>
    <row r="448" spans="9:10" x14ac:dyDescent="0.25">
      <c r="I448" s="20" t="s">
        <v>875</v>
      </c>
      <c r="J448" s="22">
        <v>51600002841</v>
      </c>
    </row>
    <row r="449" spans="9:10" x14ac:dyDescent="0.25">
      <c r="I449" s="20" t="s">
        <v>876</v>
      </c>
      <c r="J449" s="22">
        <v>55000001839</v>
      </c>
    </row>
    <row r="450" spans="9:10" x14ac:dyDescent="0.25">
      <c r="I450" s="20" t="s">
        <v>877</v>
      </c>
      <c r="J450" s="22">
        <v>50000001837</v>
      </c>
    </row>
    <row r="451" spans="9:10" x14ac:dyDescent="0.25">
      <c r="I451" s="20" t="s">
        <v>878</v>
      </c>
      <c r="J451" s="22">
        <v>51600001837</v>
      </c>
    </row>
    <row r="452" spans="9:10" x14ac:dyDescent="0.25">
      <c r="I452" s="20" t="s">
        <v>879</v>
      </c>
      <c r="J452" s="22">
        <v>55000003300</v>
      </c>
    </row>
    <row r="453" spans="9:10" x14ac:dyDescent="0.25">
      <c r="I453" s="20" t="s">
        <v>880</v>
      </c>
      <c r="J453" s="22">
        <v>50000003309</v>
      </c>
    </row>
    <row r="454" spans="9:10" x14ac:dyDescent="0.25">
      <c r="I454" s="20" t="s">
        <v>881</v>
      </c>
      <c r="J454" s="22">
        <v>51600003309</v>
      </c>
    </row>
    <row r="455" spans="9:10" x14ac:dyDescent="0.25">
      <c r="I455" s="20" t="s">
        <v>882</v>
      </c>
      <c r="J455" s="22">
        <v>55000002193</v>
      </c>
    </row>
    <row r="456" spans="9:10" x14ac:dyDescent="0.25">
      <c r="I456" s="20" t="s">
        <v>883</v>
      </c>
      <c r="J456" s="22">
        <v>50000002191</v>
      </c>
    </row>
    <row r="457" spans="9:10" x14ac:dyDescent="0.25">
      <c r="I457" s="20" t="s">
        <v>884</v>
      </c>
      <c r="J457" s="22">
        <v>51600002191</v>
      </c>
    </row>
    <row r="458" spans="9:10" x14ac:dyDescent="0.25">
      <c r="I458" s="20" t="s">
        <v>885</v>
      </c>
      <c r="J458" s="22">
        <v>55000001308</v>
      </c>
    </row>
    <row r="459" spans="9:10" x14ac:dyDescent="0.25">
      <c r="I459" s="20" t="s">
        <v>886</v>
      </c>
      <c r="J459" s="22">
        <v>50000001306</v>
      </c>
    </row>
    <row r="460" spans="9:10" x14ac:dyDescent="0.25">
      <c r="I460" s="20" t="s">
        <v>887</v>
      </c>
      <c r="J460" s="22">
        <v>51600001306</v>
      </c>
    </row>
    <row r="461" spans="9:10" x14ac:dyDescent="0.25">
      <c r="I461" s="20" t="s">
        <v>888</v>
      </c>
      <c r="J461" s="22">
        <v>55000001316</v>
      </c>
    </row>
    <row r="462" spans="9:10" x14ac:dyDescent="0.25">
      <c r="I462" s="20" t="s">
        <v>889</v>
      </c>
      <c r="J462" s="22">
        <v>50000001314</v>
      </c>
    </row>
    <row r="463" spans="9:10" x14ac:dyDescent="0.25">
      <c r="I463" s="20" t="s">
        <v>890</v>
      </c>
      <c r="J463" s="22">
        <v>51600001314</v>
      </c>
    </row>
    <row r="464" spans="9:10" x14ac:dyDescent="0.25">
      <c r="I464" s="20" t="s">
        <v>891</v>
      </c>
      <c r="J464" s="22">
        <v>55000006873</v>
      </c>
    </row>
    <row r="465" spans="9:10" x14ac:dyDescent="0.25">
      <c r="I465" s="20" t="s">
        <v>892</v>
      </c>
      <c r="J465" s="22">
        <v>50000006871</v>
      </c>
    </row>
    <row r="466" spans="9:10" x14ac:dyDescent="0.25">
      <c r="I466" s="20" t="s">
        <v>893</v>
      </c>
      <c r="J466" s="22">
        <v>51600006871</v>
      </c>
    </row>
    <row r="467" spans="9:10" x14ac:dyDescent="0.25">
      <c r="I467" s="20" t="s">
        <v>894</v>
      </c>
      <c r="J467" s="22">
        <v>55000004226</v>
      </c>
    </row>
    <row r="468" spans="9:10" x14ac:dyDescent="0.25">
      <c r="I468" s="20" t="s">
        <v>895</v>
      </c>
      <c r="J468" s="22">
        <v>50000004224</v>
      </c>
    </row>
    <row r="469" spans="9:10" x14ac:dyDescent="0.25">
      <c r="I469" s="20" t="s">
        <v>896</v>
      </c>
      <c r="J469" s="22">
        <v>51600004224</v>
      </c>
    </row>
    <row r="470" spans="9:10" x14ac:dyDescent="0.25">
      <c r="I470" s="20" t="s">
        <v>897</v>
      </c>
      <c r="J470" s="22">
        <v>55000005044</v>
      </c>
    </row>
    <row r="471" spans="9:10" x14ac:dyDescent="0.25">
      <c r="I471" s="20" t="s">
        <v>898</v>
      </c>
      <c r="J471" s="22">
        <v>50000005042</v>
      </c>
    </row>
    <row r="472" spans="9:10" x14ac:dyDescent="0.25">
      <c r="I472" s="20" t="s">
        <v>899</v>
      </c>
      <c r="J472" s="22">
        <v>51600005042</v>
      </c>
    </row>
    <row r="473" spans="9:10" x14ac:dyDescent="0.25">
      <c r="I473" s="20" t="s">
        <v>900</v>
      </c>
      <c r="J473" s="22">
        <v>55000004234</v>
      </c>
    </row>
    <row r="474" spans="9:10" x14ac:dyDescent="0.25">
      <c r="I474" s="20" t="s">
        <v>901</v>
      </c>
      <c r="J474" s="22">
        <v>50000004232</v>
      </c>
    </row>
    <row r="475" spans="9:10" x14ac:dyDescent="0.25">
      <c r="I475" s="20" t="s">
        <v>902</v>
      </c>
      <c r="J475" s="22">
        <v>51600004232</v>
      </c>
    </row>
    <row r="476" spans="9:10" x14ac:dyDescent="0.25">
      <c r="I476" s="20" t="s">
        <v>903</v>
      </c>
      <c r="J476" s="22">
        <v>55000003327</v>
      </c>
    </row>
    <row r="477" spans="9:10" x14ac:dyDescent="0.25">
      <c r="I477" s="20" t="s">
        <v>904</v>
      </c>
      <c r="J477" s="22">
        <v>50000003325</v>
      </c>
    </row>
    <row r="478" spans="9:10" x14ac:dyDescent="0.25">
      <c r="I478" s="20" t="s">
        <v>905</v>
      </c>
      <c r="J478" s="22">
        <v>51600003325</v>
      </c>
    </row>
    <row r="479" spans="9:10" x14ac:dyDescent="0.25">
      <c r="I479" s="20" t="s">
        <v>906</v>
      </c>
      <c r="J479" s="22">
        <v>55000005915</v>
      </c>
    </row>
    <row r="480" spans="9:10" x14ac:dyDescent="0.25">
      <c r="I480" s="20" t="s">
        <v>907</v>
      </c>
      <c r="J480" s="22">
        <v>50000005913</v>
      </c>
    </row>
    <row r="481" spans="9:10" x14ac:dyDescent="0.25">
      <c r="I481" s="20" t="s">
        <v>908</v>
      </c>
      <c r="J481" s="22">
        <v>51600005913</v>
      </c>
    </row>
    <row r="482" spans="9:10" x14ac:dyDescent="0.25">
      <c r="I482" s="20" t="s">
        <v>909</v>
      </c>
      <c r="J482" s="22">
        <v>55000005133</v>
      </c>
    </row>
    <row r="483" spans="9:10" x14ac:dyDescent="0.25">
      <c r="I483" s="20" t="s">
        <v>910</v>
      </c>
      <c r="J483" s="22">
        <v>50000005131</v>
      </c>
    </row>
    <row r="484" spans="9:10" x14ac:dyDescent="0.25">
      <c r="I484" s="20" t="s">
        <v>911</v>
      </c>
      <c r="J484" s="22">
        <v>51600005131</v>
      </c>
    </row>
    <row r="485" spans="9:10" x14ac:dyDescent="0.25">
      <c r="I485" s="20" t="s">
        <v>912</v>
      </c>
      <c r="J485" s="22">
        <v>55000009988</v>
      </c>
    </row>
    <row r="486" spans="9:10" x14ac:dyDescent="0.25">
      <c r="I486" s="20" t="s">
        <v>913</v>
      </c>
      <c r="J486" s="22">
        <v>50000009986</v>
      </c>
    </row>
    <row r="487" spans="9:10" x14ac:dyDescent="0.25">
      <c r="I487" s="20" t="s">
        <v>914</v>
      </c>
      <c r="J487" s="22">
        <v>51600009986</v>
      </c>
    </row>
    <row r="488" spans="9:10" x14ac:dyDescent="0.25">
      <c r="I488" s="20" t="s">
        <v>915</v>
      </c>
      <c r="J488" s="22">
        <v>55000009996</v>
      </c>
    </row>
    <row r="489" spans="9:10" x14ac:dyDescent="0.25">
      <c r="I489" s="20" t="s">
        <v>916</v>
      </c>
      <c r="J489" s="22">
        <v>50000009994</v>
      </c>
    </row>
    <row r="490" spans="9:10" x14ac:dyDescent="0.25">
      <c r="I490" s="20" t="s">
        <v>917</v>
      </c>
      <c r="J490" s="22">
        <v>51600009994</v>
      </c>
    </row>
    <row r="491" spans="9:10" x14ac:dyDescent="0.25">
      <c r="I491" s="20" t="s">
        <v>918</v>
      </c>
      <c r="J491" s="22">
        <v>55000000026</v>
      </c>
    </row>
    <row r="492" spans="9:10" x14ac:dyDescent="0.25">
      <c r="I492" s="20" t="s">
        <v>919</v>
      </c>
      <c r="J492" s="22">
        <v>50000000024</v>
      </c>
    </row>
    <row r="493" spans="9:10" x14ac:dyDescent="0.25">
      <c r="I493" s="20" t="s">
        <v>920</v>
      </c>
      <c r="J493" s="22">
        <v>51600000024</v>
      </c>
    </row>
    <row r="494" spans="9:10" x14ac:dyDescent="0.25">
      <c r="I494" s="20" t="s">
        <v>921</v>
      </c>
      <c r="J494" s="22">
        <v>55000006555</v>
      </c>
    </row>
    <row r="495" spans="9:10" x14ac:dyDescent="0.25">
      <c r="I495" s="20" t="s">
        <v>922</v>
      </c>
      <c r="J495" s="22">
        <v>50000006553</v>
      </c>
    </row>
    <row r="496" spans="9:10" x14ac:dyDescent="0.25">
      <c r="I496" s="20" t="s">
        <v>923</v>
      </c>
      <c r="J496" s="22">
        <v>51600006553</v>
      </c>
    </row>
    <row r="497" spans="9:10" x14ac:dyDescent="0.25">
      <c r="I497" s="20" t="s">
        <v>924</v>
      </c>
      <c r="J497" s="22">
        <v>55000002223</v>
      </c>
    </row>
    <row r="498" spans="9:10" x14ac:dyDescent="0.25">
      <c r="I498" s="20" t="s">
        <v>925</v>
      </c>
      <c r="J498" s="22">
        <v>50000002221</v>
      </c>
    </row>
    <row r="499" spans="9:10" x14ac:dyDescent="0.25">
      <c r="I499" s="20" t="s">
        <v>926</v>
      </c>
      <c r="J499" s="22">
        <v>51600002221</v>
      </c>
    </row>
    <row r="500" spans="9:10" x14ac:dyDescent="0.25">
      <c r="I500" s="20" t="s">
        <v>927</v>
      </c>
      <c r="J500" s="22">
        <v>55000006903</v>
      </c>
    </row>
    <row r="501" spans="9:10" x14ac:dyDescent="0.25">
      <c r="I501" s="20" t="s">
        <v>928</v>
      </c>
      <c r="J501" s="22">
        <v>50000006901</v>
      </c>
    </row>
    <row r="502" spans="9:10" x14ac:dyDescent="0.25">
      <c r="I502" s="20" t="s">
        <v>929</v>
      </c>
      <c r="J502" s="22">
        <v>51600006901</v>
      </c>
    </row>
    <row r="503" spans="9:10" x14ac:dyDescent="0.25">
      <c r="I503" s="20" t="s">
        <v>930</v>
      </c>
      <c r="J503" s="22">
        <v>55000006563</v>
      </c>
    </row>
    <row r="504" spans="9:10" x14ac:dyDescent="0.25">
      <c r="I504" s="20" t="s">
        <v>931</v>
      </c>
      <c r="J504" s="22">
        <v>50000006561</v>
      </c>
    </row>
    <row r="505" spans="9:10" x14ac:dyDescent="0.25">
      <c r="I505" s="20" t="s">
        <v>932</v>
      </c>
      <c r="J505" s="22">
        <v>51600006561</v>
      </c>
    </row>
    <row r="506" spans="9:10" x14ac:dyDescent="0.25">
      <c r="I506" s="20" t="s">
        <v>933</v>
      </c>
      <c r="J506" s="22">
        <v>55000004242</v>
      </c>
    </row>
    <row r="507" spans="9:10" x14ac:dyDescent="0.25">
      <c r="I507" s="20" t="s">
        <v>934</v>
      </c>
      <c r="J507" s="22">
        <v>50000004240</v>
      </c>
    </row>
    <row r="508" spans="9:10" x14ac:dyDescent="0.25">
      <c r="I508" s="20" t="s">
        <v>935</v>
      </c>
      <c r="J508" s="22">
        <v>51600004240</v>
      </c>
    </row>
    <row r="509" spans="9:10" x14ac:dyDescent="0.25">
      <c r="I509" s="20" t="s">
        <v>936</v>
      </c>
      <c r="J509" s="22">
        <v>55000004250</v>
      </c>
    </row>
    <row r="510" spans="9:10" x14ac:dyDescent="0.25">
      <c r="I510" s="20" t="s">
        <v>937</v>
      </c>
      <c r="J510" s="22">
        <v>50000004259</v>
      </c>
    </row>
    <row r="511" spans="9:10" x14ac:dyDescent="0.25">
      <c r="I511" s="20" t="s">
        <v>938</v>
      </c>
      <c r="J511" s="22">
        <v>51600004259</v>
      </c>
    </row>
    <row r="512" spans="9:10" x14ac:dyDescent="0.25">
      <c r="I512" s="20" t="s">
        <v>939</v>
      </c>
      <c r="J512" s="22">
        <v>55000005079</v>
      </c>
    </row>
    <row r="513" spans="9:10" x14ac:dyDescent="0.25">
      <c r="I513" s="20" t="s">
        <v>940</v>
      </c>
      <c r="J513" s="22">
        <v>50000005077</v>
      </c>
    </row>
    <row r="514" spans="9:10" x14ac:dyDescent="0.25">
      <c r="I514" s="20" t="s">
        <v>941</v>
      </c>
      <c r="J514" s="22">
        <v>51600005077</v>
      </c>
    </row>
    <row r="515" spans="9:10" x14ac:dyDescent="0.25">
      <c r="I515" s="20" t="s">
        <v>942</v>
      </c>
      <c r="J515" s="22">
        <v>55000001456</v>
      </c>
    </row>
    <row r="516" spans="9:10" x14ac:dyDescent="0.25">
      <c r="I516" s="20" t="s">
        <v>943</v>
      </c>
      <c r="J516" s="22">
        <v>50000001454</v>
      </c>
    </row>
    <row r="517" spans="9:10" x14ac:dyDescent="0.25">
      <c r="I517" s="20" t="s">
        <v>944</v>
      </c>
      <c r="J517" s="22">
        <v>51600001454</v>
      </c>
    </row>
    <row r="518" spans="9:10" x14ac:dyDescent="0.25">
      <c r="I518" s="20" t="s">
        <v>945</v>
      </c>
      <c r="J518" s="22">
        <v>55000002274</v>
      </c>
    </row>
    <row r="519" spans="9:10" x14ac:dyDescent="0.25">
      <c r="I519" s="20" t="s">
        <v>946</v>
      </c>
      <c r="J519" s="22">
        <v>50000002272</v>
      </c>
    </row>
    <row r="520" spans="9:10" x14ac:dyDescent="0.25">
      <c r="I520" s="20" t="s">
        <v>947</v>
      </c>
      <c r="J520" s="22">
        <v>51600002272</v>
      </c>
    </row>
    <row r="521" spans="9:10" x14ac:dyDescent="0.25">
      <c r="I521" s="20" t="s">
        <v>948</v>
      </c>
      <c r="J521" s="22">
        <v>55000004919</v>
      </c>
    </row>
    <row r="522" spans="9:10" x14ac:dyDescent="0.25">
      <c r="I522" s="20" t="s">
        <v>949</v>
      </c>
      <c r="J522" s="22">
        <v>50000004917</v>
      </c>
    </row>
    <row r="523" spans="9:10" x14ac:dyDescent="0.25">
      <c r="I523" s="20" t="s">
        <v>950</v>
      </c>
      <c r="J523" s="22">
        <v>51600004917</v>
      </c>
    </row>
    <row r="524" spans="9:10" x14ac:dyDescent="0.25">
      <c r="I524" s="20" t="s">
        <v>951</v>
      </c>
      <c r="J524" s="22">
        <v>55000003416</v>
      </c>
    </row>
    <row r="525" spans="9:10" x14ac:dyDescent="0.25">
      <c r="I525" s="20" t="s">
        <v>952</v>
      </c>
      <c r="J525" s="22">
        <v>50000003414</v>
      </c>
    </row>
    <row r="526" spans="9:10" x14ac:dyDescent="0.25">
      <c r="I526" s="20" t="s">
        <v>953</v>
      </c>
      <c r="J526" s="22">
        <v>51600003414</v>
      </c>
    </row>
    <row r="527" spans="9:10" x14ac:dyDescent="0.25">
      <c r="I527" s="20" t="s">
        <v>954</v>
      </c>
      <c r="J527" s="22">
        <v>55000005087</v>
      </c>
    </row>
    <row r="528" spans="9:10" x14ac:dyDescent="0.25">
      <c r="I528" s="20" t="s">
        <v>955</v>
      </c>
      <c r="J528" s="22">
        <v>50000005085</v>
      </c>
    </row>
    <row r="529" spans="9:10" x14ac:dyDescent="0.25">
      <c r="I529" s="20" t="s">
        <v>956</v>
      </c>
      <c r="J529" s="22">
        <v>51600005085</v>
      </c>
    </row>
    <row r="530" spans="9:10" x14ac:dyDescent="0.25">
      <c r="I530" s="20" t="s">
        <v>957</v>
      </c>
      <c r="J530" s="22">
        <v>55000002282</v>
      </c>
    </row>
    <row r="531" spans="9:10" x14ac:dyDescent="0.25">
      <c r="I531" s="20" t="s">
        <v>958</v>
      </c>
      <c r="J531" s="22">
        <v>50000002280</v>
      </c>
    </row>
    <row r="532" spans="9:10" x14ac:dyDescent="0.25">
      <c r="I532" s="20" t="s">
        <v>959</v>
      </c>
      <c r="J532" s="22">
        <v>51600002280</v>
      </c>
    </row>
    <row r="533" spans="9:10" x14ac:dyDescent="0.25">
      <c r="I533" s="20" t="s">
        <v>960</v>
      </c>
      <c r="J533" s="22">
        <v>55000002312</v>
      </c>
    </row>
    <row r="534" spans="9:10" x14ac:dyDescent="0.25">
      <c r="I534" s="20" t="s">
        <v>961</v>
      </c>
      <c r="J534" s="22">
        <v>50000002310</v>
      </c>
    </row>
    <row r="535" spans="9:10" x14ac:dyDescent="0.25">
      <c r="I535" s="20" t="s">
        <v>962</v>
      </c>
      <c r="J535" s="22">
        <v>51600002310</v>
      </c>
    </row>
    <row r="536" spans="9:10" x14ac:dyDescent="0.25">
      <c r="I536" s="20" t="s">
        <v>963</v>
      </c>
      <c r="J536" s="22">
        <v>55000005117</v>
      </c>
    </row>
    <row r="537" spans="9:10" x14ac:dyDescent="0.25">
      <c r="I537" s="20" t="s">
        <v>964</v>
      </c>
      <c r="J537" s="22">
        <v>50000005115</v>
      </c>
    </row>
    <row r="538" spans="9:10" x14ac:dyDescent="0.25">
      <c r="I538" s="20" t="s">
        <v>965</v>
      </c>
      <c r="J538" s="22">
        <v>51600005115</v>
      </c>
    </row>
    <row r="539" spans="9:10" x14ac:dyDescent="0.25">
      <c r="I539" s="20" t="s">
        <v>966</v>
      </c>
      <c r="J539" s="22">
        <v>55000001464</v>
      </c>
    </row>
    <row r="540" spans="9:10" x14ac:dyDescent="0.25">
      <c r="I540" s="20" t="s">
        <v>967</v>
      </c>
      <c r="J540" s="22">
        <v>50000001462</v>
      </c>
    </row>
    <row r="541" spans="9:10" x14ac:dyDescent="0.25">
      <c r="I541" s="20" t="s">
        <v>968</v>
      </c>
      <c r="J541" s="22">
        <v>51600001462</v>
      </c>
    </row>
    <row r="542" spans="9:10" x14ac:dyDescent="0.25">
      <c r="I542" s="20" t="s">
        <v>969</v>
      </c>
      <c r="J542" s="22">
        <v>55000001472</v>
      </c>
    </row>
    <row r="543" spans="9:10" x14ac:dyDescent="0.25">
      <c r="I543" s="20" t="s">
        <v>970</v>
      </c>
      <c r="J543" s="22">
        <v>50000001470</v>
      </c>
    </row>
    <row r="544" spans="9:10" x14ac:dyDescent="0.25">
      <c r="I544" s="20" t="s">
        <v>971</v>
      </c>
      <c r="J544" s="22">
        <v>51600001470</v>
      </c>
    </row>
    <row r="545" spans="9:10" x14ac:dyDescent="0.25">
      <c r="I545" s="20" t="s">
        <v>972</v>
      </c>
      <c r="J545" s="22">
        <v>55000002290</v>
      </c>
    </row>
    <row r="546" spans="9:10" x14ac:dyDescent="0.25">
      <c r="I546" s="20" t="s">
        <v>973</v>
      </c>
      <c r="J546" s="22">
        <v>50000002299</v>
      </c>
    </row>
    <row r="547" spans="9:10" x14ac:dyDescent="0.25">
      <c r="I547" s="20" t="s">
        <v>974</v>
      </c>
      <c r="J547" s="22">
        <v>51600002299</v>
      </c>
    </row>
    <row r="548" spans="9:10" x14ac:dyDescent="0.25">
      <c r="I548" s="20" t="s">
        <v>975</v>
      </c>
      <c r="J548" s="22">
        <v>55000005095</v>
      </c>
    </row>
    <row r="549" spans="9:10" x14ac:dyDescent="0.25">
      <c r="I549" s="20" t="s">
        <v>976</v>
      </c>
      <c r="J549" s="22">
        <v>50000005093</v>
      </c>
    </row>
    <row r="550" spans="9:10" x14ac:dyDescent="0.25">
      <c r="I550" s="20" t="s">
        <v>977</v>
      </c>
      <c r="J550" s="22">
        <v>51600005093</v>
      </c>
    </row>
    <row r="551" spans="9:10" x14ac:dyDescent="0.25">
      <c r="I551" s="20" t="s">
        <v>978</v>
      </c>
      <c r="J551" s="22">
        <v>55000003424</v>
      </c>
    </row>
    <row r="552" spans="9:10" x14ac:dyDescent="0.25">
      <c r="I552" s="20" t="s">
        <v>979</v>
      </c>
      <c r="J552" s="22">
        <v>50000003422</v>
      </c>
    </row>
    <row r="553" spans="9:10" x14ac:dyDescent="0.25">
      <c r="I553" s="20" t="s">
        <v>980</v>
      </c>
      <c r="J553" s="22">
        <v>51600003422</v>
      </c>
    </row>
    <row r="554" spans="9:10" x14ac:dyDescent="0.25">
      <c r="I554" s="20" t="s">
        <v>981</v>
      </c>
      <c r="J554" s="22">
        <v>55000005109</v>
      </c>
    </row>
    <row r="555" spans="9:10" x14ac:dyDescent="0.25">
      <c r="I555" s="20" t="s">
        <v>982</v>
      </c>
      <c r="J555" s="22">
        <v>50000005107</v>
      </c>
    </row>
    <row r="556" spans="9:10" x14ac:dyDescent="0.25">
      <c r="I556" s="20" t="s">
        <v>983</v>
      </c>
      <c r="J556" s="22">
        <v>51600005107</v>
      </c>
    </row>
    <row r="557" spans="9:10" x14ac:dyDescent="0.25">
      <c r="I557" s="20" t="s">
        <v>984</v>
      </c>
      <c r="J557" s="22">
        <v>55000002304</v>
      </c>
    </row>
    <row r="558" spans="9:10" x14ac:dyDescent="0.25">
      <c r="I558" s="20" t="s">
        <v>985</v>
      </c>
      <c r="J558" s="22">
        <v>50000002302</v>
      </c>
    </row>
    <row r="559" spans="9:10" x14ac:dyDescent="0.25">
      <c r="I559" s="20" t="s">
        <v>986</v>
      </c>
      <c r="J559" s="22">
        <v>51600002302</v>
      </c>
    </row>
    <row r="560" spans="9:10" x14ac:dyDescent="0.25">
      <c r="I560" s="20" t="s">
        <v>987</v>
      </c>
      <c r="J560" s="22">
        <v>55000001480</v>
      </c>
    </row>
    <row r="561" spans="9:10" x14ac:dyDescent="0.25">
      <c r="I561" s="20" t="s">
        <v>988</v>
      </c>
      <c r="J561" s="22">
        <v>50000001489</v>
      </c>
    </row>
    <row r="562" spans="9:10" x14ac:dyDescent="0.25">
      <c r="I562" s="20" t="s">
        <v>989</v>
      </c>
      <c r="J562" s="22">
        <v>51600001489</v>
      </c>
    </row>
    <row r="563" spans="9:10" x14ac:dyDescent="0.25">
      <c r="I563" s="20" t="s">
        <v>990</v>
      </c>
      <c r="J563" s="22">
        <v>55000004188</v>
      </c>
    </row>
    <row r="564" spans="9:10" x14ac:dyDescent="0.25">
      <c r="I564" s="20" t="s">
        <v>991</v>
      </c>
      <c r="J564" s="22">
        <v>50000004186</v>
      </c>
    </row>
    <row r="565" spans="9:10" x14ac:dyDescent="0.25">
      <c r="I565" s="20" t="s">
        <v>992</v>
      </c>
      <c r="J565" s="22">
        <v>51600004186</v>
      </c>
    </row>
    <row r="566" spans="9:10" x14ac:dyDescent="0.25">
      <c r="I566" s="20" t="s">
        <v>993</v>
      </c>
      <c r="J566" s="22">
        <v>55000004218</v>
      </c>
    </row>
    <row r="567" spans="9:10" x14ac:dyDescent="0.25">
      <c r="I567" s="20" t="s">
        <v>994</v>
      </c>
      <c r="J567" s="22">
        <v>50000004216</v>
      </c>
    </row>
    <row r="568" spans="9:10" x14ac:dyDescent="0.25">
      <c r="I568" s="20" t="s">
        <v>995</v>
      </c>
      <c r="J568" s="22">
        <v>51600004216</v>
      </c>
    </row>
    <row r="569" spans="9:10" x14ac:dyDescent="0.25">
      <c r="I569" s="20" t="s">
        <v>996</v>
      </c>
      <c r="J569" s="22">
        <v>55000004048</v>
      </c>
    </row>
    <row r="570" spans="9:10" x14ac:dyDescent="0.25">
      <c r="I570" s="20" t="s">
        <v>997</v>
      </c>
      <c r="J570" s="22">
        <v>50000004046</v>
      </c>
    </row>
    <row r="571" spans="9:10" x14ac:dyDescent="0.25">
      <c r="I571" s="20" t="s">
        <v>998</v>
      </c>
      <c r="J571" s="22">
        <v>51600004046</v>
      </c>
    </row>
    <row r="572" spans="9:10" x14ac:dyDescent="0.25">
      <c r="I572" s="20" t="s">
        <v>999</v>
      </c>
      <c r="J572" s="22">
        <v>55000006938</v>
      </c>
    </row>
    <row r="573" spans="9:10" x14ac:dyDescent="0.25">
      <c r="I573" s="20" t="s">
        <v>1000</v>
      </c>
      <c r="J573" s="22">
        <v>50000006936</v>
      </c>
    </row>
    <row r="574" spans="9:10" x14ac:dyDescent="0.25">
      <c r="I574" s="20" t="s">
        <v>1001</v>
      </c>
      <c r="J574" s="22">
        <v>51600006936</v>
      </c>
    </row>
    <row r="575" spans="9:10" x14ac:dyDescent="0.25">
      <c r="I575" s="20" t="s">
        <v>1002</v>
      </c>
      <c r="J575" s="22">
        <v>55000001375</v>
      </c>
    </row>
    <row r="576" spans="9:10" x14ac:dyDescent="0.25">
      <c r="I576" s="20" t="s">
        <v>1003</v>
      </c>
      <c r="J576" s="22">
        <v>50000001373</v>
      </c>
    </row>
    <row r="577" spans="9:10" x14ac:dyDescent="0.25">
      <c r="I577" s="20" t="s">
        <v>1004</v>
      </c>
      <c r="J577" s="22">
        <v>51600001373</v>
      </c>
    </row>
    <row r="578" spans="9:10" x14ac:dyDescent="0.25">
      <c r="I578" s="20" t="s">
        <v>1005</v>
      </c>
      <c r="J578" s="22">
        <v>55000005192</v>
      </c>
    </row>
    <row r="579" spans="9:10" x14ac:dyDescent="0.25">
      <c r="I579" s="20" t="s">
        <v>1006</v>
      </c>
      <c r="J579" s="22">
        <v>50000005190</v>
      </c>
    </row>
    <row r="580" spans="9:10" x14ac:dyDescent="0.25">
      <c r="I580" s="20" t="s">
        <v>1007</v>
      </c>
      <c r="J580" s="22">
        <v>51600005190</v>
      </c>
    </row>
    <row r="581" spans="9:10" x14ac:dyDescent="0.25">
      <c r="I581" s="20" t="s">
        <v>1008</v>
      </c>
      <c r="J581" s="22">
        <v>55000003009</v>
      </c>
    </row>
    <row r="582" spans="9:10" x14ac:dyDescent="0.25">
      <c r="I582" s="20" t="s">
        <v>1009</v>
      </c>
      <c r="J582" s="22">
        <v>50000003007</v>
      </c>
    </row>
    <row r="583" spans="9:10" x14ac:dyDescent="0.25">
      <c r="I583" s="20" t="s">
        <v>1010</v>
      </c>
      <c r="J583" s="22">
        <v>51600003007</v>
      </c>
    </row>
    <row r="584" spans="9:10" x14ac:dyDescent="0.25">
      <c r="I584" s="20" t="s">
        <v>1011</v>
      </c>
      <c r="J584" s="22">
        <v>55000004269</v>
      </c>
    </row>
    <row r="585" spans="9:10" x14ac:dyDescent="0.25">
      <c r="I585" s="20" t="s">
        <v>1012</v>
      </c>
      <c r="J585" s="22">
        <v>50000004267</v>
      </c>
    </row>
    <row r="586" spans="9:10" x14ac:dyDescent="0.25">
      <c r="I586" s="20" t="s">
        <v>1013</v>
      </c>
      <c r="J586" s="22">
        <v>51600004267</v>
      </c>
    </row>
    <row r="587" spans="9:10" x14ac:dyDescent="0.25">
      <c r="I587" s="20" t="s">
        <v>1014</v>
      </c>
      <c r="J587" s="22">
        <v>55000002142</v>
      </c>
    </row>
    <row r="588" spans="9:10" x14ac:dyDescent="0.25">
      <c r="I588" s="20" t="s">
        <v>1015</v>
      </c>
      <c r="J588" s="22">
        <v>50000002140</v>
      </c>
    </row>
    <row r="589" spans="9:10" x14ac:dyDescent="0.25">
      <c r="I589" s="20" t="s">
        <v>1016</v>
      </c>
      <c r="J589" s="22">
        <v>51600002140</v>
      </c>
    </row>
    <row r="590" spans="9:10" x14ac:dyDescent="0.25">
      <c r="I590" s="20" t="s">
        <v>1017</v>
      </c>
      <c r="J590" s="22">
        <v>55000004013</v>
      </c>
    </row>
    <row r="591" spans="9:10" x14ac:dyDescent="0.25">
      <c r="I591" s="20" t="s">
        <v>1018</v>
      </c>
      <c r="J591" s="22">
        <v>50000004011</v>
      </c>
    </row>
    <row r="592" spans="9:10" x14ac:dyDescent="0.25">
      <c r="I592" s="20" t="s">
        <v>1019</v>
      </c>
      <c r="J592" s="22">
        <v>51600004011</v>
      </c>
    </row>
    <row r="593" spans="9:10" x14ac:dyDescent="0.25">
      <c r="I593" s="20" t="s">
        <v>1020</v>
      </c>
      <c r="J593" s="22">
        <v>55000001499</v>
      </c>
    </row>
    <row r="594" spans="9:10" x14ac:dyDescent="0.25">
      <c r="I594" s="20" t="s">
        <v>1021</v>
      </c>
      <c r="J594" s="22">
        <v>50000001497</v>
      </c>
    </row>
    <row r="595" spans="9:10" x14ac:dyDescent="0.25">
      <c r="I595" s="20" t="s">
        <v>1022</v>
      </c>
      <c r="J595" s="22">
        <v>51600001497</v>
      </c>
    </row>
    <row r="596" spans="9:10" x14ac:dyDescent="0.25">
      <c r="I596" s="20" t="s">
        <v>1023</v>
      </c>
      <c r="J596" s="22">
        <v>55000001502</v>
      </c>
    </row>
    <row r="597" spans="9:10" x14ac:dyDescent="0.25">
      <c r="I597" s="20" t="s">
        <v>1024</v>
      </c>
      <c r="J597" s="22">
        <v>50000001500</v>
      </c>
    </row>
    <row r="598" spans="9:10" x14ac:dyDescent="0.25">
      <c r="I598" s="20" t="s">
        <v>1025</v>
      </c>
      <c r="J598" s="22">
        <v>51600001500</v>
      </c>
    </row>
    <row r="599" spans="9:10" x14ac:dyDescent="0.25">
      <c r="I599" s="20" t="s">
        <v>1026</v>
      </c>
      <c r="J599" s="22">
        <v>55000003114</v>
      </c>
    </row>
    <row r="600" spans="9:10" x14ac:dyDescent="0.25">
      <c r="I600" s="20" t="s">
        <v>1027</v>
      </c>
      <c r="J600" s="22">
        <v>50000003112</v>
      </c>
    </row>
    <row r="601" spans="9:10" x14ac:dyDescent="0.25">
      <c r="I601" s="20" t="s">
        <v>1028</v>
      </c>
      <c r="J601" s="22">
        <v>51600003112</v>
      </c>
    </row>
    <row r="602" spans="9:10" x14ac:dyDescent="0.25">
      <c r="I602" s="20" t="s">
        <v>1029</v>
      </c>
      <c r="J602" s="22">
        <v>55000001863</v>
      </c>
    </row>
    <row r="603" spans="9:10" x14ac:dyDescent="0.25">
      <c r="I603" s="20" t="s">
        <v>1030</v>
      </c>
      <c r="J603" s="22">
        <v>50000001861</v>
      </c>
    </row>
    <row r="604" spans="9:10" x14ac:dyDescent="0.25">
      <c r="I604" s="20" t="s">
        <v>1031</v>
      </c>
      <c r="J604" s="22">
        <v>51600001861</v>
      </c>
    </row>
    <row r="605" spans="9:10" x14ac:dyDescent="0.25">
      <c r="I605" s="20" t="s">
        <v>1032</v>
      </c>
      <c r="J605" s="22">
        <v>55000005206</v>
      </c>
    </row>
    <row r="606" spans="9:10" x14ac:dyDescent="0.25">
      <c r="I606" s="20" t="s">
        <v>1033</v>
      </c>
      <c r="J606" s="22">
        <v>50000005204</v>
      </c>
    </row>
    <row r="607" spans="9:10" x14ac:dyDescent="0.25">
      <c r="I607" s="20" t="s">
        <v>1034</v>
      </c>
      <c r="J607" s="22">
        <v>51600005204</v>
      </c>
    </row>
    <row r="608" spans="9:10" x14ac:dyDescent="0.25">
      <c r="I608" s="20" t="s">
        <v>1035</v>
      </c>
      <c r="J608" s="22">
        <v>55000001227</v>
      </c>
    </row>
    <row r="609" spans="9:10" x14ac:dyDescent="0.25">
      <c r="I609" s="20" t="s">
        <v>1036</v>
      </c>
      <c r="J609" s="22">
        <v>50000001225</v>
      </c>
    </row>
    <row r="610" spans="9:10" x14ac:dyDescent="0.25">
      <c r="I610" s="20" t="s">
        <v>1037</v>
      </c>
      <c r="J610" s="22">
        <v>51600001225</v>
      </c>
    </row>
    <row r="611" spans="9:10" x14ac:dyDescent="0.25">
      <c r="I611" s="20" t="s">
        <v>1038</v>
      </c>
      <c r="J611" s="22">
        <v>55000003270</v>
      </c>
    </row>
    <row r="612" spans="9:10" x14ac:dyDescent="0.25">
      <c r="I612" s="20" t="s">
        <v>1039</v>
      </c>
      <c r="J612" s="22">
        <v>50000003279</v>
      </c>
    </row>
    <row r="613" spans="9:10" x14ac:dyDescent="0.25">
      <c r="I613" s="20" t="s">
        <v>1040</v>
      </c>
      <c r="J613" s="22">
        <v>51600003279</v>
      </c>
    </row>
    <row r="614" spans="9:10" x14ac:dyDescent="0.25">
      <c r="I614" s="20" t="s">
        <v>1041</v>
      </c>
      <c r="J614" s="22">
        <v>55000004366</v>
      </c>
    </row>
    <row r="615" spans="9:10" x14ac:dyDescent="0.25">
      <c r="I615" s="20" t="s">
        <v>1042</v>
      </c>
      <c r="J615" s="22">
        <v>50000004364</v>
      </c>
    </row>
    <row r="616" spans="9:10" x14ac:dyDescent="0.25">
      <c r="I616" s="20" t="s">
        <v>1043</v>
      </c>
      <c r="J616" s="22">
        <v>51600004364</v>
      </c>
    </row>
    <row r="617" spans="9:10" x14ac:dyDescent="0.25">
      <c r="I617" s="20" t="s">
        <v>1044</v>
      </c>
      <c r="J617" s="22">
        <v>55000001286</v>
      </c>
    </row>
    <row r="618" spans="9:10" x14ac:dyDescent="0.25">
      <c r="I618" s="20" t="s">
        <v>1045</v>
      </c>
      <c r="J618" s="22">
        <v>50000001284</v>
      </c>
    </row>
    <row r="619" spans="9:10" x14ac:dyDescent="0.25">
      <c r="I619" s="20" t="s">
        <v>1046</v>
      </c>
      <c r="J619" s="22">
        <v>51600001284</v>
      </c>
    </row>
    <row r="620" spans="9:10" x14ac:dyDescent="0.25">
      <c r="I620" s="20" t="s">
        <v>1047</v>
      </c>
      <c r="J620" s="22">
        <v>55000005036</v>
      </c>
    </row>
    <row r="621" spans="9:10" x14ac:dyDescent="0.25">
      <c r="I621" s="20" t="s">
        <v>1048</v>
      </c>
      <c r="J621" s="22">
        <v>50000005034</v>
      </c>
    </row>
    <row r="622" spans="9:10" x14ac:dyDescent="0.25">
      <c r="I622" s="20" t="s">
        <v>1049</v>
      </c>
      <c r="J622" s="22">
        <v>51600005034</v>
      </c>
    </row>
    <row r="623" spans="9:10" x14ac:dyDescent="0.25">
      <c r="I623" s="20" t="s">
        <v>1050</v>
      </c>
      <c r="J623" s="22">
        <v>55000002207</v>
      </c>
    </row>
    <row r="624" spans="9:10" x14ac:dyDescent="0.25">
      <c r="I624" s="20" t="s">
        <v>1051</v>
      </c>
      <c r="J624" s="22">
        <v>50000002205</v>
      </c>
    </row>
    <row r="625" spans="9:10" x14ac:dyDescent="0.25">
      <c r="I625" s="20" t="s">
        <v>1052</v>
      </c>
      <c r="J625" s="22">
        <v>51600002205</v>
      </c>
    </row>
    <row r="626" spans="9:10" x14ac:dyDescent="0.25">
      <c r="I626" s="20" t="s">
        <v>1053</v>
      </c>
      <c r="J626" s="22">
        <v>55000001812</v>
      </c>
    </row>
    <row r="627" spans="9:10" x14ac:dyDescent="0.25">
      <c r="I627" s="20" t="s">
        <v>1054</v>
      </c>
      <c r="J627" s="22">
        <v>50000001810</v>
      </c>
    </row>
    <row r="628" spans="9:10" x14ac:dyDescent="0.25">
      <c r="I628" s="20" t="s">
        <v>1055</v>
      </c>
      <c r="J628" s="22">
        <v>51600001810</v>
      </c>
    </row>
    <row r="629" spans="9:10" x14ac:dyDescent="0.25">
      <c r="I629" s="20" t="s">
        <v>1056</v>
      </c>
      <c r="J629" s="22">
        <v>55000002436</v>
      </c>
    </row>
    <row r="630" spans="9:10" x14ac:dyDescent="0.25">
      <c r="I630" s="20" t="s">
        <v>1057</v>
      </c>
      <c r="J630" s="22">
        <v>50000002434</v>
      </c>
    </row>
    <row r="631" spans="9:10" x14ac:dyDescent="0.25">
      <c r="I631" s="20" t="s">
        <v>1058</v>
      </c>
      <c r="J631" s="22">
        <v>51600002434</v>
      </c>
    </row>
    <row r="632" spans="9:10" x14ac:dyDescent="0.25">
      <c r="I632" s="20" t="s">
        <v>1059</v>
      </c>
      <c r="J632" s="22">
        <v>55000005052</v>
      </c>
    </row>
    <row r="633" spans="9:10" x14ac:dyDescent="0.25">
      <c r="I633" s="20" t="s">
        <v>1060</v>
      </c>
      <c r="J633" s="22">
        <v>50000005050</v>
      </c>
    </row>
    <row r="634" spans="9:10" x14ac:dyDescent="0.25">
      <c r="I634" s="20" t="s">
        <v>1061</v>
      </c>
      <c r="J634" s="22">
        <v>51600005050</v>
      </c>
    </row>
    <row r="635" spans="9:10" x14ac:dyDescent="0.25">
      <c r="I635" s="20" t="s">
        <v>1062</v>
      </c>
      <c r="J635" s="22">
        <v>55000003394</v>
      </c>
    </row>
    <row r="636" spans="9:10" x14ac:dyDescent="0.25">
      <c r="I636" s="20" t="s">
        <v>1063</v>
      </c>
      <c r="J636" s="22">
        <v>50000003392</v>
      </c>
    </row>
    <row r="637" spans="9:10" x14ac:dyDescent="0.25">
      <c r="I637" s="20" t="s">
        <v>1064</v>
      </c>
      <c r="J637" s="22">
        <v>51600003392</v>
      </c>
    </row>
    <row r="638" spans="9:10" x14ac:dyDescent="0.25">
      <c r="I638" s="20" t="s">
        <v>1065</v>
      </c>
      <c r="J638" s="22">
        <v>55000003076</v>
      </c>
    </row>
    <row r="639" spans="9:10" x14ac:dyDescent="0.25">
      <c r="I639" s="20" t="s">
        <v>1066</v>
      </c>
      <c r="J639" s="22">
        <v>50000003074</v>
      </c>
    </row>
    <row r="640" spans="9:10" x14ac:dyDescent="0.25">
      <c r="I640" s="20" t="s">
        <v>1067</v>
      </c>
      <c r="J640" s="22">
        <v>51600003074</v>
      </c>
    </row>
    <row r="641" spans="9:10" x14ac:dyDescent="0.25">
      <c r="I641" s="20" t="s">
        <v>1068</v>
      </c>
      <c r="J641" s="22">
        <v>55000001413</v>
      </c>
    </row>
    <row r="642" spans="9:10" x14ac:dyDescent="0.25">
      <c r="I642" s="20" t="s">
        <v>1069</v>
      </c>
      <c r="J642" s="22">
        <v>50000001411</v>
      </c>
    </row>
    <row r="643" spans="9:10" x14ac:dyDescent="0.25">
      <c r="I643" s="20" t="s">
        <v>1070</v>
      </c>
      <c r="J643" s="22">
        <v>51600001411</v>
      </c>
    </row>
    <row r="644" spans="9:10" x14ac:dyDescent="0.25">
      <c r="I644" s="20" t="s">
        <v>1071</v>
      </c>
      <c r="J644" s="22">
        <v>55000001332</v>
      </c>
    </row>
    <row r="645" spans="9:10" x14ac:dyDescent="0.25">
      <c r="I645" s="20" t="s">
        <v>1072</v>
      </c>
      <c r="J645" s="22">
        <v>50000001330</v>
      </c>
    </row>
    <row r="646" spans="9:10" x14ac:dyDescent="0.25">
      <c r="I646" s="20" t="s">
        <v>1073</v>
      </c>
      <c r="J646" s="22">
        <v>51600001330</v>
      </c>
    </row>
    <row r="647" spans="9:10" x14ac:dyDescent="0.25">
      <c r="I647" s="20" t="s">
        <v>1074</v>
      </c>
      <c r="J647" s="22">
        <v>55000004277</v>
      </c>
    </row>
    <row r="648" spans="9:10" x14ac:dyDescent="0.25">
      <c r="I648" s="20" t="s">
        <v>1075</v>
      </c>
      <c r="J648" s="22">
        <v>50000004275</v>
      </c>
    </row>
    <row r="649" spans="9:10" x14ac:dyDescent="0.25">
      <c r="I649" s="20" t="s">
        <v>1076</v>
      </c>
      <c r="J649" s="22">
        <v>51600004275</v>
      </c>
    </row>
    <row r="650" spans="9:10" x14ac:dyDescent="0.25">
      <c r="I650" s="20" t="s">
        <v>1077</v>
      </c>
      <c r="J650" s="22">
        <v>55000006016</v>
      </c>
    </row>
    <row r="651" spans="9:10" x14ac:dyDescent="0.25">
      <c r="I651" s="20" t="s">
        <v>1078</v>
      </c>
      <c r="J651" s="22">
        <v>50000006014</v>
      </c>
    </row>
    <row r="652" spans="9:10" x14ac:dyDescent="0.25">
      <c r="I652" s="20" t="s">
        <v>1079</v>
      </c>
      <c r="J652" s="22">
        <v>51600006014</v>
      </c>
    </row>
    <row r="653" spans="9:10" x14ac:dyDescent="0.25">
      <c r="I653" s="20" t="s">
        <v>1080</v>
      </c>
      <c r="J653" s="22">
        <v>55000006954</v>
      </c>
    </row>
    <row r="654" spans="9:10" x14ac:dyDescent="0.25">
      <c r="I654" s="20" t="s">
        <v>1081</v>
      </c>
      <c r="J654" s="22">
        <v>50000006952</v>
      </c>
    </row>
    <row r="655" spans="9:10" x14ac:dyDescent="0.25">
      <c r="I655" s="20" t="s">
        <v>1082</v>
      </c>
      <c r="J655" s="22">
        <v>51600006952</v>
      </c>
    </row>
    <row r="656" spans="9:10" x14ac:dyDescent="0.25">
      <c r="I656" s="20" t="s">
        <v>1083</v>
      </c>
      <c r="J656" s="22">
        <v>55000005069</v>
      </c>
    </row>
    <row r="657" spans="9:10" x14ac:dyDescent="0.25">
      <c r="I657" s="20" t="s">
        <v>1084</v>
      </c>
      <c r="J657" s="22">
        <v>50000005069</v>
      </c>
    </row>
    <row r="658" spans="9:10" x14ac:dyDescent="0.25">
      <c r="I658" s="20" t="s">
        <v>1085</v>
      </c>
      <c r="J658" s="22">
        <v>51600005069</v>
      </c>
    </row>
    <row r="659" spans="9:10" x14ac:dyDescent="0.25">
      <c r="I659" s="20" t="s">
        <v>1086</v>
      </c>
      <c r="J659" s="22">
        <v>55000002355</v>
      </c>
    </row>
    <row r="660" spans="9:10" x14ac:dyDescent="0.25">
      <c r="I660" s="20" t="s">
        <v>1087</v>
      </c>
      <c r="J660" s="22">
        <v>50000002353</v>
      </c>
    </row>
    <row r="661" spans="9:10" x14ac:dyDescent="0.25">
      <c r="I661" s="20" t="s">
        <v>1088</v>
      </c>
      <c r="J661" s="22">
        <v>51600002353</v>
      </c>
    </row>
    <row r="662" spans="9:10" x14ac:dyDescent="0.25">
      <c r="I662" s="20" t="s">
        <v>1089</v>
      </c>
      <c r="J662" s="22">
        <v>55000006946</v>
      </c>
    </row>
    <row r="663" spans="9:10" x14ac:dyDescent="0.25">
      <c r="I663" s="20" t="s">
        <v>1090</v>
      </c>
      <c r="J663" s="22">
        <v>50000006944</v>
      </c>
    </row>
    <row r="664" spans="9:10" x14ac:dyDescent="0.25">
      <c r="I664" s="20" t="s">
        <v>1091</v>
      </c>
      <c r="J664" s="22">
        <v>51600006944</v>
      </c>
    </row>
    <row r="665" spans="9:10" x14ac:dyDescent="0.25">
      <c r="I665" s="20" t="s">
        <v>1092</v>
      </c>
      <c r="J665" s="22">
        <v>55000002347</v>
      </c>
    </row>
    <row r="666" spans="9:10" x14ac:dyDescent="0.25">
      <c r="I666" s="20" t="s">
        <v>1093</v>
      </c>
      <c r="J666" s="22">
        <v>50000002345</v>
      </c>
    </row>
    <row r="667" spans="9:10" x14ac:dyDescent="0.25">
      <c r="I667" s="20" t="s">
        <v>1094</v>
      </c>
      <c r="J667" s="22">
        <v>51600002345</v>
      </c>
    </row>
    <row r="668" spans="9:10" x14ac:dyDescent="0.25">
      <c r="I668" s="20" t="s">
        <v>1095</v>
      </c>
      <c r="J668" s="22">
        <v>55000004315</v>
      </c>
    </row>
    <row r="669" spans="9:10" x14ac:dyDescent="0.25">
      <c r="I669" s="20" t="s">
        <v>1096</v>
      </c>
      <c r="J669" s="22">
        <v>50000004313</v>
      </c>
    </row>
    <row r="670" spans="9:10" x14ac:dyDescent="0.25">
      <c r="I670" s="20" t="s">
        <v>1097</v>
      </c>
      <c r="J670" s="22">
        <v>51600004313</v>
      </c>
    </row>
    <row r="671" spans="9:10" x14ac:dyDescent="0.25">
      <c r="I671" s="20" t="s">
        <v>1098</v>
      </c>
      <c r="J671" s="22">
        <v>55000001820</v>
      </c>
    </row>
    <row r="672" spans="9:10" x14ac:dyDescent="0.25">
      <c r="I672" s="20" t="s">
        <v>1099</v>
      </c>
      <c r="J672" s="22">
        <v>50000001829</v>
      </c>
    </row>
    <row r="673" spans="9:10" x14ac:dyDescent="0.25">
      <c r="I673" s="20" t="s">
        <v>1100</v>
      </c>
      <c r="J673" s="22">
        <v>51600001829</v>
      </c>
    </row>
    <row r="674" spans="9:10" x14ac:dyDescent="0.25">
      <c r="I674" s="20" t="s">
        <v>1101</v>
      </c>
      <c r="J674" s="22">
        <v>55000001340</v>
      </c>
    </row>
    <row r="675" spans="9:10" x14ac:dyDescent="0.25">
      <c r="I675" s="20" t="s">
        <v>1102</v>
      </c>
      <c r="J675" s="22">
        <v>50000001349</v>
      </c>
    </row>
    <row r="676" spans="9:10" x14ac:dyDescent="0.25">
      <c r="I676" s="20" t="s">
        <v>1103</v>
      </c>
      <c r="J676" s="22">
        <v>51600001349</v>
      </c>
    </row>
    <row r="677" spans="9:10" x14ac:dyDescent="0.25">
      <c r="I677" s="20" t="s">
        <v>1104</v>
      </c>
      <c r="J677" s="22">
        <v>55000004544</v>
      </c>
    </row>
    <row r="678" spans="9:10" x14ac:dyDescent="0.25">
      <c r="I678" s="20" t="s">
        <v>1105</v>
      </c>
      <c r="J678" s="22">
        <v>50000004542</v>
      </c>
    </row>
    <row r="679" spans="9:10" x14ac:dyDescent="0.25">
      <c r="I679" s="20" t="s">
        <v>1106</v>
      </c>
      <c r="J679" s="22">
        <v>51600004542</v>
      </c>
    </row>
    <row r="680" spans="9:10" x14ac:dyDescent="0.25">
      <c r="I680" s="20" t="s">
        <v>1104</v>
      </c>
      <c r="J680" s="22">
        <v>55000004544</v>
      </c>
    </row>
    <row r="681" spans="9:10" x14ac:dyDescent="0.25">
      <c r="I681" s="20" t="s">
        <v>1105</v>
      </c>
      <c r="J681" s="22">
        <v>50000004542</v>
      </c>
    </row>
    <row r="682" spans="9:10" x14ac:dyDescent="0.25">
      <c r="I682" s="20" t="s">
        <v>1106</v>
      </c>
      <c r="J682" s="22">
        <v>51600004542</v>
      </c>
    </row>
    <row r="683" spans="9:10" x14ac:dyDescent="0.25">
      <c r="I683" s="20" t="s">
        <v>1107</v>
      </c>
      <c r="J683" s="22">
        <v>55000004285</v>
      </c>
    </row>
    <row r="684" spans="9:10" x14ac:dyDescent="0.25">
      <c r="I684" s="20" t="s">
        <v>1108</v>
      </c>
      <c r="J684" s="22">
        <v>50000004283</v>
      </c>
    </row>
    <row r="685" spans="9:10" x14ac:dyDescent="0.25">
      <c r="I685" s="20" t="s">
        <v>1109</v>
      </c>
      <c r="J685" s="22">
        <v>51600004283</v>
      </c>
    </row>
    <row r="686" spans="9:10" x14ac:dyDescent="0.25">
      <c r="I686" s="20" t="s">
        <v>1110</v>
      </c>
      <c r="J686" s="22">
        <v>55000001359</v>
      </c>
    </row>
    <row r="687" spans="9:10" x14ac:dyDescent="0.25">
      <c r="I687" s="20" t="s">
        <v>1111</v>
      </c>
      <c r="J687" s="22">
        <v>50000001357</v>
      </c>
    </row>
    <row r="688" spans="9:10" x14ac:dyDescent="0.25">
      <c r="I688" s="20" t="s">
        <v>1112</v>
      </c>
      <c r="J688" s="22">
        <v>51600001357</v>
      </c>
    </row>
    <row r="689" spans="9:10" x14ac:dyDescent="0.25">
      <c r="I689" s="20" t="s">
        <v>1113</v>
      </c>
      <c r="J689" s="22">
        <v>55000003335</v>
      </c>
    </row>
    <row r="690" spans="9:10" x14ac:dyDescent="0.25">
      <c r="I690" s="20" t="s">
        <v>1114</v>
      </c>
      <c r="J690" s="22">
        <v>50000003333</v>
      </c>
    </row>
    <row r="691" spans="9:10" x14ac:dyDescent="0.25">
      <c r="I691" s="20" t="s">
        <v>1115</v>
      </c>
      <c r="J691" s="22">
        <v>51600003333</v>
      </c>
    </row>
    <row r="692" spans="9:10" x14ac:dyDescent="0.25">
      <c r="I692" s="20" t="s">
        <v>1116</v>
      </c>
      <c r="J692" s="22">
        <v>55000003343</v>
      </c>
    </row>
    <row r="693" spans="9:10" x14ac:dyDescent="0.25">
      <c r="I693" s="20" t="s">
        <v>1117</v>
      </c>
      <c r="J693" s="22">
        <v>50000003341</v>
      </c>
    </row>
    <row r="694" spans="9:10" x14ac:dyDescent="0.25">
      <c r="I694" s="20" t="s">
        <v>1118</v>
      </c>
      <c r="J694" s="22">
        <v>51600003341</v>
      </c>
    </row>
    <row r="695" spans="9:10" x14ac:dyDescent="0.25">
      <c r="I695" s="20" t="s">
        <v>1119</v>
      </c>
      <c r="J695" s="22">
        <v>55000001367</v>
      </c>
    </row>
    <row r="696" spans="9:10" x14ac:dyDescent="0.25">
      <c r="I696" s="20" t="s">
        <v>1120</v>
      </c>
      <c r="J696" s="22">
        <v>50000001365</v>
      </c>
    </row>
    <row r="697" spans="9:10" x14ac:dyDescent="0.25">
      <c r="I697" s="20" t="s">
        <v>1121</v>
      </c>
      <c r="J697" s="22">
        <v>51600001365</v>
      </c>
    </row>
    <row r="698" spans="9:10" x14ac:dyDescent="0.25">
      <c r="I698" s="20" t="s">
        <v>1122</v>
      </c>
      <c r="J698" s="22">
        <v>55000001715</v>
      </c>
    </row>
    <row r="699" spans="9:10" x14ac:dyDescent="0.25">
      <c r="I699" s="20" t="s">
        <v>1123</v>
      </c>
      <c r="J699" s="22">
        <v>50000001713</v>
      </c>
    </row>
    <row r="700" spans="9:10" x14ac:dyDescent="0.25">
      <c r="I700" s="20" t="s">
        <v>1124</v>
      </c>
      <c r="J700" s="22">
        <v>51600001713</v>
      </c>
    </row>
    <row r="701" spans="9:10" x14ac:dyDescent="0.25">
      <c r="I701" s="20" t="s">
        <v>1125</v>
      </c>
      <c r="J701" s="22">
        <v>55000001383</v>
      </c>
    </row>
    <row r="702" spans="9:10" x14ac:dyDescent="0.25">
      <c r="I702" s="20" t="s">
        <v>1126</v>
      </c>
      <c r="J702" s="22">
        <v>50000001381</v>
      </c>
    </row>
    <row r="703" spans="9:10" x14ac:dyDescent="0.25">
      <c r="I703" s="20" t="s">
        <v>1127</v>
      </c>
      <c r="J703" s="22">
        <v>51600001381</v>
      </c>
    </row>
    <row r="704" spans="9:10" x14ac:dyDescent="0.25">
      <c r="I704" s="20" t="s">
        <v>1128</v>
      </c>
      <c r="J704" s="22">
        <v>55000004293</v>
      </c>
    </row>
    <row r="705" spans="9:10" x14ac:dyDescent="0.25">
      <c r="I705" s="20" t="s">
        <v>1129</v>
      </c>
      <c r="J705" s="22">
        <v>50000004291</v>
      </c>
    </row>
    <row r="706" spans="9:10" x14ac:dyDescent="0.25">
      <c r="I706" s="20" t="s">
        <v>1130</v>
      </c>
      <c r="J706" s="22">
        <v>51600004291</v>
      </c>
    </row>
    <row r="707" spans="9:10" x14ac:dyDescent="0.25">
      <c r="I707" s="20" t="s">
        <v>1131</v>
      </c>
      <c r="J707" s="22">
        <v>55000004307</v>
      </c>
    </row>
    <row r="708" spans="9:10" x14ac:dyDescent="0.25">
      <c r="I708" s="20" t="s">
        <v>1132</v>
      </c>
      <c r="J708" s="22">
        <v>50000004305</v>
      </c>
    </row>
    <row r="709" spans="9:10" x14ac:dyDescent="0.25">
      <c r="I709" s="20" t="s">
        <v>1133</v>
      </c>
      <c r="J709" s="22">
        <v>51600004305</v>
      </c>
    </row>
    <row r="710" spans="9:10" x14ac:dyDescent="0.25">
      <c r="I710" s="20" t="s">
        <v>1134</v>
      </c>
      <c r="J710" s="22">
        <v>55000003289</v>
      </c>
    </row>
    <row r="711" spans="9:10" x14ac:dyDescent="0.25">
      <c r="I711" s="20" t="s">
        <v>1135</v>
      </c>
      <c r="J711" s="22">
        <v>50000003287</v>
      </c>
    </row>
    <row r="712" spans="9:10" x14ac:dyDescent="0.25">
      <c r="I712" s="20" t="s">
        <v>1136</v>
      </c>
      <c r="J712" s="22">
        <v>51600003287</v>
      </c>
    </row>
    <row r="713" spans="9:10" x14ac:dyDescent="0.25">
      <c r="I713" s="20" t="s">
        <v>1137</v>
      </c>
      <c r="J713" s="22">
        <v>55000002320</v>
      </c>
    </row>
    <row r="714" spans="9:10" x14ac:dyDescent="0.25">
      <c r="I714" s="20" t="s">
        <v>1138</v>
      </c>
      <c r="J714" s="22">
        <v>50000002329</v>
      </c>
    </row>
    <row r="715" spans="9:10" x14ac:dyDescent="0.25">
      <c r="I715" s="20" t="s">
        <v>1139</v>
      </c>
      <c r="J715" s="22">
        <v>51600002329</v>
      </c>
    </row>
    <row r="716" spans="9:10" x14ac:dyDescent="0.25">
      <c r="I716" s="20" t="s">
        <v>1140</v>
      </c>
      <c r="J716" s="22">
        <v>55000002916</v>
      </c>
    </row>
    <row r="717" spans="9:10" x14ac:dyDescent="0.25">
      <c r="I717" s="20" t="s">
        <v>1141</v>
      </c>
      <c r="J717" s="22">
        <v>50000002914</v>
      </c>
    </row>
    <row r="718" spans="9:10" x14ac:dyDescent="0.25">
      <c r="I718" s="20" t="s">
        <v>1142</v>
      </c>
      <c r="J718" s="22">
        <v>51600002914</v>
      </c>
    </row>
    <row r="719" spans="9:10" x14ac:dyDescent="0.25">
      <c r="I719" s="20" t="s">
        <v>1143</v>
      </c>
      <c r="J719" s="22">
        <v>55000003130</v>
      </c>
    </row>
    <row r="720" spans="9:10" x14ac:dyDescent="0.25">
      <c r="I720" s="20" t="s">
        <v>1144</v>
      </c>
      <c r="J720" s="22">
        <v>50000003139</v>
      </c>
    </row>
    <row r="721" spans="9:10" x14ac:dyDescent="0.25">
      <c r="I721" s="20" t="s">
        <v>1145</v>
      </c>
      <c r="J721" s="22">
        <v>51600003139</v>
      </c>
    </row>
    <row r="722" spans="9:10" x14ac:dyDescent="0.25">
      <c r="I722" s="20" t="s">
        <v>1146</v>
      </c>
      <c r="J722" s="22">
        <v>55000001553</v>
      </c>
    </row>
    <row r="723" spans="9:10" x14ac:dyDescent="0.25">
      <c r="I723" s="20" t="s">
        <v>1147</v>
      </c>
      <c r="J723" s="22">
        <v>50000001551</v>
      </c>
    </row>
    <row r="724" spans="9:10" x14ac:dyDescent="0.25">
      <c r="I724" s="20" t="s">
        <v>1148</v>
      </c>
      <c r="J724" s="22">
        <v>51600001551</v>
      </c>
    </row>
    <row r="725" spans="9:10" x14ac:dyDescent="0.25">
      <c r="I725" s="20" t="s">
        <v>1149</v>
      </c>
      <c r="J725" s="22">
        <v>55000003890</v>
      </c>
    </row>
    <row r="726" spans="9:10" x14ac:dyDescent="0.25">
      <c r="I726" s="20" t="s">
        <v>1150</v>
      </c>
      <c r="J726" s="22">
        <v>50000003899</v>
      </c>
    </row>
    <row r="727" spans="9:10" x14ac:dyDescent="0.25">
      <c r="I727" s="20" t="s">
        <v>1151</v>
      </c>
      <c r="J727" s="22">
        <v>51600003899</v>
      </c>
    </row>
    <row r="728" spans="9:10" x14ac:dyDescent="0.25">
      <c r="I728" s="20" t="s">
        <v>1152</v>
      </c>
      <c r="J728" s="22">
        <v>55000003572</v>
      </c>
    </row>
    <row r="729" spans="9:10" x14ac:dyDescent="0.25">
      <c r="I729" s="20" t="s">
        <v>1153</v>
      </c>
      <c r="J729" s="22">
        <v>50000003570</v>
      </c>
    </row>
    <row r="730" spans="9:10" x14ac:dyDescent="0.25">
      <c r="I730" s="20" t="s">
        <v>1154</v>
      </c>
      <c r="J730" s="22">
        <v>51600003570</v>
      </c>
    </row>
    <row r="731" spans="9:10" x14ac:dyDescent="0.25">
      <c r="I731" s="20" t="s">
        <v>1155</v>
      </c>
      <c r="J731" s="22">
        <v>55000001405</v>
      </c>
    </row>
    <row r="732" spans="9:10" x14ac:dyDescent="0.25">
      <c r="I732" s="20" t="s">
        <v>1156</v>
      </c>
      <c r="J732" s="22">
        <v>50000001403</v>
      </c>
    </row>
    <row r="733" spans="9:10" x14ac:dyDescent="0.25">
      <c r="I733" s="20" t="s">
        <v>1157</v>
      </c>
      <c r="J733" s="22">
        <v>51600001403</v>
      </c>
    </row>
    <row r="734" spans="9:10" x14ac:dyDescent="0.25">
      <c r="I734" s="20" t="s">
        <v>1158</v>
      </c>
      <c r="J734" s="22">
        <v>55000006997</v>
      </c>
    </row>
    <row r="735" spans="9:10" x14ac:dyDescent="0.25">
      <c r="I735" s="20" t="s">
        <v>1159</v>
      </c>
      <c r="J735" s="22">
        <v>50000006995</v>
      </c>
    </row>
    <row r="736" spans="9:10" x14ac:dyDescent="0.25">
      <c r="I736" s="20" t="s">
        <v>1160</v>
      </c>
      <c r="J736" s="22">
        <v>51600006995</v>
      </c>
    </row>
    <row r="737" spans="9:10" x14ac:dyDescent="0.25">
      <c r="I737" s="20" t="s">
        <v>1161</v>
      </c>
      <c r="J737" s="22">
        <v>55000006989</v>
      </c>
    </row>
    <row r="738" spans="9:10" x14ac:dyDescent="0.25">
      <c r="I738" s="20" t="s">
        <v>1162</v>
      </c>
      <c r="J738" s="22">
        <v>50000006987</v>
      </c>
    </row>
    <row r="739" spans="9:10" x14ac:dyDescent="0.25">
      <c r="I739" s="20" t="s">
        <v>1163</v>
      </c>
      <c r="J739" s="22">
        <v>51600006987</v>
      </c>
    </row>
    <row r="740" spans="9:10" x14ac:dyDescent="0.25">
      <c r="I740" s="20" t="s">
        <v>1164</v>
      </c>
      <c r="J740" s="22">
        <v>55000006970</v>
      </c>
    </row>
    <row r="741" spans="9:10" x14ac:dyDescent="0.25">
      <c r="I741" s="20" t="s">
        <v>1165</v>
      </c>
      <c r="J741" s="22">
        <v>50000006979</v>
      </c>
    </row>
    <row r="742" spans="9:10" x14ac:dyDescent="0.25">
      <c r="I742" s="20" t="s">
        <v>1166</v>
      </c>
      <c r="J742" s="22">
        <v>51600006979</v>
      </c>
    </row>
    <row r="743" spans="9:10" x14ac:dyDescent="0.25">
      <c r="I743" s="20" t="s">
        <v>1167</v>
      </c>
      <c r="J743" s="22">
        <v>55000003556</v>
      </c>
    </row>
    <row r="744" spans="9:10" x14ac:dyDescent="0.25">
      <c r="I744" s="20" t="s">
        <v>1168</v>
      </c>
      <c r="J744" s="22">
        <v>50000003554</v>
      </c>
    </row>
    <row r="745" spans="9:10" x14ac:dyDescent="0.25">
      <c r="I745" s="20" t="s">
        <v>1169</v>
      </c>
      <c r="J745" s="22">
        <v>51600003554</v>
      </c>
    </row>
    <row r="746" spans="9:10" x14ac:dyDescent="0.25">
      <c r="I746" s="20" t="s">
        <v>1170</v>
      </c>
      <c r="J746" s="22">
        <v>55000003505</v>
      </c>
    </row>
    <row r="747" spans="9:10" x14ac:dyDescent="0.25">
      <c r="I747" s="20" t="s">
        <v>1171</v>
      </c>
      <c r="J747" s="22">
        <v>50000003503</v>
      </c>
    </row>
    <row r="748" spans="9:10" x14ac:dyDescent="0.25">
      <c r="I748" s="20" t="s">
        <v>1172</v>
      </c>
      <c r="J748" s="22">
        <v>51600003503</v>
      </c>
    </row>
    <row r="749" spans="9:10" x14ac:dyDescent="0.25">
      <c r="I749" s="20" t="s">
        <v>1173</v>
      </c>
      <c r="J749" s="22">
        <v>55000005176</v>
      </c>
    </row>
    <row r="750" spans="9:10" x14ac:dyDescent="0.25">
      <c r="I750" s="20" t="s">
        <v>1174</v>
      </c>
      <c r="J750" s="22">
        <v>50000005174</v>
      </c>
    </row>
    <row r="751" spans="9:10" x14ac:dyDescent="0.25">
      <c r="I751" s="20" t="s">
        <v>1175</v>
      </c>
      <c r="J751" s="22">
        <v>51600005174</v>
      </c>
    </row>
    <row r="752" spans="9:10" x14ac:dyDescent="0.25">
      <c r="I752" s="20" t="s">
        <v>1176</v>
      </c>
      <c r="J752" s="22">
        <v>55000006040</v>
      </c>
    </row>
    <row r="753" spans="9:10" x14ac:dyDescent="0.25">
      <c r="I753" s="20" t="s">
        <v>1177</v>
      </c>
      <c r="J753" s="22">
        <v>50000006049</v>
      </c>
    </row>
    <row r="754" spans="9:10" x14ac:dyDescent="0.25">
      <c r="I754" s="20" t="s">
        <v>1178</v>
      </c>
      <c r="J754" s="22">
        <v>51600006049</v>
      </c>
    </row>
    <row r="755" spans="9:10" x14ac:dyDescent="0.25">
      <c r="I755" s="20" t="s">
        <v>1179</v>
      </c>
      <c r="J755" s="22">
        <v>55000001707</v>
      </c>
    </row>
    <row r="756" spans="9:10" x14ac:dyDescent="0.25">
      <c r="I756" s="20" t="s">
        <v>1180</v>
      </c>
      <c r="J756" s="22">
        <v>50000001705</v>
      </c>
    </row>
    <row r="757" spans="9:10" x14ac:dyDescent="0.25">
      <c r="I757" s="20" t="s">
        <v>1181</v>
      </c>
      <c r="J757" s="22">
        <v>51600001705</v>
      </c>
    </row>
    <row r="758" spans="9:10" x14ac:dyDescent="0.25">
      <c r="I758" s="20" t="s">
        <v>1182</v>
      </c>
      <c r="J758" s="22">
        <v>55000000018</v>
      </c>
    </row>
    <row r="759" spans="9:10" x14ac:dyDescent="0.25">
      <c r="I759" s="20" t="s">
        <v>1183</v>
      </c>
      <c r="J759" s="22">
        <v>50000000016</v>
      </c>
    </row>
    <row r="760" spans="9:10" x14ac:dyDescent="0.25">
      <c r="I760" s="20" t="s">
        <v>1184</v>
      </c>
      <c r="J760" s="22">
        <v>51600000016</v>
      </c>
    </row>
    <row r="761" spans="9:10" x14ac:dyDescent="0.25">
      <c r="I761" s="20" t="s">
        <v>1185</v>
      </c>
      <c r="J761" s="22">
        <v>55000003564</v>
      </c>
    </row>
    <row r="762" spans="9:10" x14ac:dyDescent="0.25">
      <c r="I762" s="20" t="s">
        <v>1186</v>
      </c>
      <c r="J762" s="22">
        <v>50000003562</v>
      </c>
    </row>
    <row r="763" spans="9:10" x14ac:dyDescent="0.25">
      <c r="I763" s="20" t="s">
        <v>1187</v>
      </c>
      <c r="J763" s="22">
        <v>51600003562</v>
      </c>
    </row>
    <row r="764" spans="9:10" x14ac:dyDescent="0.25">
      <c r="I764" s="20" t="s">
        <v>1188</v>
      </c>
      <c r="J764" s="22">
        <v>55000002266</v>
      </c>
    </row>
    <row r="765" spans="9:10" x14ac:dyDescent="0.25">
      <c r="I765" s="20" t="s">
        <v>1189</v>
      </c>
      <c r="J765" s="22">
        <v>50000002264</v>
      </c>
    </row>
    <row r="766" spans="9:10" x14ac:dyDescent="0.25">
      <c r="I766" s="20" t="s">
        <v>1190</v>
      </c>
      <c r="J766" s="22">
        <v>51600002264</v>
      </c>
    </row>
    <row r="767" spans="9:10" x14ac:dyDescent="0.25">
      <c r="I767" s="20" t="s">
        <v>1191</v>
      </c>
      <c r="J767" s="22">
        <v>55000003378</v>
      </c>
    </row>
    <row r="768" spans="9:10" x14ac:dyDescent="0.25">
      <c r="I768" s="20" t="s">
        <v>1192</v>
      </c>
      <c r="J768" s="22">
        <v>50000003376</v>
      </c>
    </row>
    <row r="769" spans="9:10" x14ac:dyDescent="0.25">
      <c r="I769" s="20" t="s">
        <v>1193</v>
      </c>
      <c r="J769" s="22">
        <v>51600003376</v>
      </c>
    </row>
    <row r="770" spans="9:10" x14ac:dyDescent="0.25">
      <c r="I770" s="20" t="s">
        <v>1194</v>
      </c>
      <c r="J770" s="22">
        <v>55000004323</v>
      </c>
    </row>
    <row r="771" spans="9:10" x14ac:dyDescent="0.25">
      <c r="I771" s="20" t="s">
        <v>1195</v>
      </c>
      <c r="J771" s="22">
        <v>50000004321</v>
      </c>
    </row>
    <row r="772" spans="9:10" x14ac:dyDescent="0.25">
      <c r="I772" s="20" t="s">
        <v>1196</v>
      </c>
      <c r="J772" s="22">
        <v>51600004321</v>
      </c>
    </row>
    <row r="773" spans="9:10" x14ac:dyDescent="0.25">
      <c r="I773" s="20" t="s">
        <v>1197</v>
      </c>
      <c r="J773" s="22">
        <v>55000001618</v>
      </c>
    </row>
    <row r="774" spans="9:10" x14ac:dyDescent="0.25">
      <c r="I774" s="20" t="s">
        <v>1198</v>
      </c>
      <c r="J774" s="22">
        <v>50000001616</v>
      </c>
    </row>
    <row r="775" spans="9:10" x14ac:dyDescent="0.25">
      <c r="I775" s="20" t="s">
        <v>1199</v>
      </c>
      <c r="J775" s="22">
        <v>51600001616</v>
      </c>
    </row>
    <row r="776" spans="9:10" x14ac:dyDescent="0.25">
      <c r="I776" s="20" t="s">
        <v>1200</v>
      </c>
      <c r="J776" s="22">
        <v>55000001448</v>
      </c>
    </row>
    <row r="777" spans="9:10" x14ac:dyDescent="0.25">
      <c r="I777" s="20" t="s">
        <v>1201</v>
      </c>
      <c r="J777" s="22">
        <v>50000001446</v>
      </c>
    </row>
    <row r="778" spans="9:10" x14ac:dyDescent="0.25">
      <c r="I778" s="20" t="s">
        <v>1202</v>
      </c>
      <c r="J778" s="22">
        <v>51600001446</v>
      </c>
    </row>
    <row r="779" spans="9:10" x14ac:dyDescent="0.25">
      <c r="I779" s="20" t="s">
        <v>1203</v>
      </c>
      <c r="J779" s="22">
        <v>55000001324</v>
      </c>
    </row>
    <row r="780" spans="9:10" x14ac:dyDescent="0.25">
      <c r="I780" s="20" t="s">
        <v>1204</v>
      </c>
      <c r="J780" s="22">
        <v>50000001322</v>
      </c>
    </row>
    <row r="781" spans="9:10" x14ac:dyDescent="0.25">
      <c r="I781" s="20" t="s">
        <v>1205</v>
      </c>
      <c r="J781" s="22">
        <v>51600001322</v>
      </c>
    </row>
    <row r="782" spans="9:10" x14ac:dyDescent="0.25">
      <c r="I782" s="20" t="s">
        <v>1206</v>
      </c>
      <c r="J782" s="22">
        <v>55000007004</v>
      </c>
    </row>
    <row r="783" spans="9:10" x14ac:dyDescent="0.25">
      <c r="I783" s="20" t="s">
        <v>1207</v>
      </c>
      <c r="J783" s="22">
        <v>50000007002</v>
      </c>
    </row>
    <row r="784" spans="9:10" x14ac:dyDescent="0.25">
      <c r="I784" s="20" t="s">
        <v>1208</v>
      </c>
      <c r="J784" s="22">
        <v>51600007002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2023-08-05T04:42:39Z</dcterms:modified>
</cp:coreProperties>
</file>