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Proyectos Uipath\IVA-Compras-y-Ventas-PDF-y-TXT-de-LID\"/>
    </mc:Choice>
  </mc:AlternateContent>
  <xr:revisionPtr revIDLastSave="0" documentId="13_ncr:1_{8232C4C4-F19C-4A14-A3CF-81E9DAAF44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2" r:id="rId1"/>
  </sheets>
  <definedNames>
    <definedName name="_xlnm._FilterDatabase" localSheetId="0" hidden="1">Listado!$A$1:$W$69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2" l="1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S28" i="2" s="1"/>
  <c r="B27" i="2"/>
  <c r="B26" i="2"/>
  <c r="B25" i="2"/>
  <c r="B24" i="2"/>
  <c r="B23" i="2"/>
  <c r="B22" i="2"/>
  <c r="B21" i="2"/>
  <c r="B20" i="2"/>
  <c r="B19" i="2"/>
  <c r="B18" i="2"/>
  <c r="B17" i="2"/>
  <c r="L17" i="2" s="1"/>
  <c r="B16" i="2"/>
  <c r="S16" i="2" s="1"/>
  <c r="B15" i="2"/>
  <c r="B14" i="2"/>
  <c r="B13" i="2"/>
  <c r="B12" i="2"/>
  <c r="B11" i="2"/>
  <c r="B10" i="2"/>
  <c r="B9" i="2"/>
  <c r="B8" i="2"/>
  <c r="B7" i="2"/>
  <c r="B6" i="2"/>
  <c r="B5" i="2"/>
  <c r="L5" i="2" s="1"/>
  <c r="B4" i="2"/>
  <c r="L4" i="2" s="1"/>
  <c r="B3" i="2"/>
  <c r="B2" i="2"/>
  <c r="L65" i="2"/>
  <c r="L53" i="2"/>
  <c r="L41" i="2"/>
  <c r="L29" i="2"/>
  <c r="V2" i="2"/>
  <c r="L69" i="2"/>
  <c r="L68" i="2"/>
  <c r="L67" i="2"/>
  <c r="L66" i="2"/>
  <c r="L64" i="2"/>
  <c r="L63" i="2"/>
  <c r="L62" i="2"/>
  <c r="L61" i="2"/>
  <c r="L60" i="2"/>
  <c r="L59" i="2"/>
  <c r="L58" i="2"/>
  <c r="L57" i="2"/>
  <c r="L56" i="2"/>
  <c r="L55" i="2"/>
  <c r="L54" i="2"/>
  <c r="L52" i="2"/>
  <c r="L51" i="2"/>
  <c r="L50" i="2"/>
  <c r="L49" i="2"/>
  <c r="L48" i="2"/>
  <c r="L47" i="2"/>
  <c r="L46" i="2"/>
  <c r="L45" i="2"/>
  <c r="L44" i="2"/>
  <c r="L43" i="2"/>
  <c r="L42" i="2"/>
  <c r="L40" i="2"/>
  <c r="L39" i="2"/>
  <c r="L38" i="2"/>
  <c r="L37" i="2"/>
  <c r="L36" i="2"/>
  <c r="L35" i="2"/>
  <c r="L34" i="2"/>
  <c r="L33" i="2"/>
  <c r="L32" i="2"/>
  <c r="L31" i="2"/>
  <c r="L30" i="2"/>
  <c r="L27" i="2"/>
  <c r="L26" i="2"/>
  <c r="L25" i="2"/>
  <c r="L24" i="2"/>
  <c r="L23" i="2"/>
  <c r="L22" i="2"/>
  <c r="L21" i="2"/>
  <c r="L20" i="2"/>
  <c r="L19" i="2"/>
  <c r="L18" i="2"/>
  <c r="L15" i="2"/>
  <c r="L14" i="2"/>
  <c r="L13" i="2"/>
  <c r="L12" i="2"/>
  <c r="L11" i="2"/>
  <c r="L10" i="2"/>
  <c r="L9" i="2"/>
  <c r="L8" i="2"/>
  <c r="L7" i="2"/>
  <c r="L6" i="2"/>
  <c r="L3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7" i="2"/>
  <c r="R26" i="2"/>
  <c r="R25" i="2"/>
  <c r="R24" i="2"/>
  <c r="R23" i="2"/>
  <c r="R22" i="2"/>
  <c r="R21" i="2"/>
  <c r="R20" i="2"/>
  <c r="R19" i="2"/>
  <c r="R18" i="2"/>
  <c r="R17" i="2"/>
  <c r="R15" i="2"/>
  <c r="R14" i="2"/>
  <c r="R13" i="2"/>
  <c r="R12" i="2"/>
  <c r="R11" i="2"/>
  <c r="R10" i="2"/>
  <c r="R9" i="2"/>
  <c r="R8" i="2"/>
  <c r="R7" i="2"/>
  <c r="R6" i="2"/>
  <c r="R5" i="2"/>
  <c r="R3" i="2"/>
  <c r="R2" i="2"/>
  <c r="L2" i="2"/>
  <c r="V69" i="2"/>
  <c r="U69" i="2"/>
  <c r="T69" i="2"/>
  <c r="S69" i="2"/>
  <c r="V68" i="2"/>
  <c r="U68" i="2"/>
  <c r="T68" i="2"/>
  <c r="S68" i="2"/>
  <c r="V67" i="2"/>
  <c r="U67" i="2"/>
  <c r="T67" i="2"/>
  <c r="S67" i="2"/>
  <c r="V66" i="2"/>
  <c r="U66" i="2"/>
  <c r="T66" i="2"/>
  <c r="S66" i="2"/>
  <c r="V65" i="2"/>
  <c r="U65" i="2"/>
  <c r="T65" i="2"/>
  <c r="S65" i="2"/>
  <c r="V64" i="2"/>
  <c r="U64" i="2"/>
  <c r="T64" i="2"/>
  <c r="S64" i="2"/>
  <c r="V63" i="2"/>
  <c r="U63" i="2"/>
  <c r="T63" i="2"/>
  <c r="S63" i="2"/>
  <c r="V62" i="2"/>
  <c r="U62" i="2"/>
  <c r="T62" i="2"/>
  <c r="S62" i="2"/>
  <c r="V61" i="2"/>
  <c r="U61" i="2"/>
  <c r="T61" i="2"/>
  <c r="S61" i="2"/>
  <c r="V60" i="2"/>
  <c r="U60" i="2"/>
  <c r="T60" i="2"/>
  <c r="S60" i="2"/>
  <c r="V59" i="2"/>
  <c r="U59" i="2"/>
  <c r="T59" i="2"/>
  <c r="S59" i="2"/>
  <c r="V58" i="2"/>
  <c r="U58" i="2"/>
  <c r="T58" i="2"/>
  <c r="S58" i="2"/>
  <c r="V57" i="2"/>
  <c r="U57" i="2"/>
  <c r="T57" i="2"/>
  <c r="S57" i="2"/>
  <c r="V56" i="2"/>
  <c r="U56" i="2"/>
  <c r="T56" i="2"/>
  <c r="S56" i="2"/>
  <c r="V55" i="2"/>
  <c r="U55" i="2"/>
  <c r="T55" i="2"/>
  <c r="S55" i="2"/>
  <c r="V54" i="2"/>
  <c r="U54" i="2"/>
  <c r="T54" i="2"/>
  <c r="S54" i="2"/>
  <c r="V53" i="2"/>
  <c r="U53" i="2"/>
  <c r="T53" i="2"/>
  <c r="S53" i="2"/>
  <c r="V52" i="2"/>
  <c r="U52" i="2"/>
  <c r="T52" i="2"/>
  <c r="S52" i="2"/>
  <c r="V51" i="2"/>
  <c r="U51" i="2"/>
  <c r="T51" i="2"/>
  <c r="S51" i="2"/>
  <c r="V50" i="2"/>
  <c r="U50" i="2"/>
  <c r="T50" i="2"/>
  <c r="S50" i="2"/>
  <c r="V49" i="2"/>
  <c r="U49" i="2"/>
  <c r="T49" i="2"/>
  <c r="S49" i="2"/>
  <c r="V48" i="2"/>
  <c r="U48" i="2"/>
  <c r="T48" i="2"/>
  <c r="S48" i="2"/>
  <c r="V47" i="2"/>
  <c r="U47" i="2"/>
  <c r="T47" i="2"/>
  <c r="S47" i="2"/>
  <c r="V46" i="2"/>
  <c r="U46" i="2"/>
  <c r="T46" i="2"/>
  <c r="S46" i="2"/>
  <c r="V45" i="2"/>
  <c r="U45" i="2"/>
  <c r="T45" i="2"/>
  <c r="S45" i="2"/>
  <c r="V44" i="2"/>
  <c r="U44" i="2"/>
  <c r="T44" i="2"/>
  <c r="S44" i="2"/>
  <c r="V43" i="2"/>
  <c r="U43" i="2"/>
  <c r="T43" i="2"/>
  <c r="S43" i="2"/>
  <c r="V42" i="2"/>
  <c r="U42" i="2"/>
  <c r="T42" i="2"/>
  <c r="S42" i="2"/>
  <c r="V41" i="2"/>
  <c r="U41" i="2"/>
  <c r="T41" i="2"/>
  <c r="S41" i="2"/>
  <c r="V40" i="2"/>
  <c r="U40" i="2"/>
  <c r="T40" i="2"/>
  <c r="S40" i="2"/>
  <c r="V39" i="2"/>
  <c r="U39" i="2"/>
  <c r="T39" i="2"/>
  <c r="S39" i="2"/>
  <c r="V38" i="2"/>
  <c r="U38" i="2"/>
  <c r="T38" i="2"/>
  <c r="S38" i="2"/>
  <c r="V37" i="2"/>
  <c r="U37" i="2"/>
  <c r="T37" i="2"/>
  <c r="S37" i="2"/>
  <c r="V36" i="2"/>
  <c r="U36" i="2"/>
  <c r="T36" i="2"/>
  <c r="S36" i="2"/>
  <c r="V35" i="2"/>
  <c r="U35" i="2"/>
  <c r="T35" i="2"/>
  <c r="S35" i="2"/>
  <c r="V34" i="2"/>
  <c r="U34" i="2"/>
  <c r="T34" i="2"/>
  <c r="S34" i="2"/>
  <c r="V33" i="2"/>
  <c r="U33" i="2"/>
  <c r="T33" i="2"/>
  <c r="S33" i="2"/>
  <c r="V32" i="2"/>
  <c r="U32" i="2"/>
  <c r="T32" i="2"/>
  <c r="S32" i="2"/>
  <c r="V31" i="2"/>
  <c r="U31" i="2"/>
  <c r="T31" i="2"/>
  <c r="S31" i="2"/>
  <c r="V30" i="2"/>
  <c r="U30" i="2"/>
  <c r="T30" i="2"/>
  <c r="S30" i="2"/>
  <c r="V29" i="2"/>
  <c r="U29" i="2"/>
  <c r="T29" i="2"/>
  <c r="S29" i="2"/>
  <c r="V27" i="2"/>
  <c r="U27" i="2"/>
  <c r="T27" i="2"/>
  <c r="S27" i="2"/>
  <c r="V26" i="2"/>
  <c r="U26" i="2"/>
  <c r="T26" i="2"/>
  <c r="S26" i="2"/>
  <c r="V25" i="2"/>
  <c r="U25" i="2"/>
  <c r="T25" i="2"/>
  <c r="S25" i="2"/>
  <c r="V24" i="2"/>
  <c r="U24" i="2"/>
  <c r="T24" i="2"/>
  <c r="S24" i="2"/>
  <c r="V23" i="2"/>
  <c r="U23" i="2"/>
  <c r="T23" i="2"/>
  <c r="S23" i="2"/>
  <c r="V22" i="2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3" i="2"/>
  <c r="U3" i="2"/>
  <c r="T3" i="2"/>
  <c r="S3" i="2"/>
  <c r="U2" i="2"/>
  <c r="T2" i="2"/>
  <c r="S2" i="2"/>
  <c r="S4" i="2" l="1"/>
  <c r="T4" i="2"/>
  <c r="T16" i="2"/>
  <c r="T28" i="2"/>
  <c r="U16" i="2"/>
  <c r="U28" i="2"/>
  <c r="V16" i="2"/>
  <c r="V28" i="2"/>
  <c r="R4" i="2"/>
  <c r="R16" i="2"/>
  <c r="R28" i="2"/>
  <c r="V4" i="2"/>
  <c r="U4" i="2"/>
  <c r="L28" i="2"/>
  <c r="L16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2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A65" i="2"/>
  <c r="A68" i="2"/>
  <c r="A69" i="2"/>
  <c r="A67" i="2"/>
  <c r="A66" i="2"/>
  <c r="A61" i="2"/>
  <c r="A58" i="2"/>
  <c r="A59" i="2"/>
  <c r="A52" i="2"/>
  <c r="A50" i="2"/>
  <c r="A49" i="2"/>
  <c r="A51" i="2"/>
  <c r="A40" i="2"/>
  <c r="A35" i="2"/>
  <c r="A39" i="2"/>
  <c r="A36" i="2"/>
  <c r="A30" i="2"/>
  <c r="A27" i="2"/>
  <c r="A29" i="2"/>
  <c r="A22" i="2"/>
  <c r="A23" i="2"/>
  <c r="A21" i="2"/>
  <c r="A18" i="2"/>
  <c r="A16" i="2"/>
  <c r="A8" i="2"/>
  <c r="A12" i="2"/>
  <c r="A7" i="2"/>
  <c r="A13" i="2"/>
  <c r="A6" i="2"/>
  <c r="W65" i="2"/>
  <c r="W21" i="2"/>
  <c r="P23" i="2" l="1"/>
  <c r="Q23" i="2"/>
  <c r="Q22" i="2"/>
  <c r="P29" i="2"/>
  <c r="P35" i="2"/>
  <c r="Q40" i="2"/>
  <c r="Q52" i="2"/>
  <c r="Q29" i="2"/>
  <c r="Q58" i="2"/>
  <c r="P59" i="2"/>
  <c r="Q59" i="2"/>
  <c r="P65" i="2"/>
  <c r="Q65" i="2"/>
  <c r="P16" i="2"/>
  <c r="P22" i="2"/>
  <c r="P40" i="2"/>
  <c r="P52" i="2"/>
  <c r="P58" i="2"/>
  <c r="P6" i="2"/>
  <c r="P12" i="2"/>
  <c r="P18" i="2"/>
  <c r="P30" i="2"/>
  <c r="P36" i="2"/>
  <c r="P66" i="2"/>
  <c r="Q35" i="2"/>
  <c r="Q6" i="2"/>
  <c r="Q12" i="2"/>
  <c r="Q18" i="2"/>
  <c r="Q30" i="2"/>
  <c r="Q36" i="2"/>
  <c r="Q66" i="2"/>
  <c r="P7" i="2"/>
  <c r="P13" i="2"/>
  <c r="P49" i="2"/>
  <c r="P61" i="2"/>
  <c r="P67" i="2"/>
  <c r="Q7" i="2"/>
  <c r="Q13" i="2"/>
  <c r="Q49" i="2"/>
  <c r="Q61" i="2"/>
  <c r="Q67" i="2"/>
  <c r="P8" i="2"/>
  <c r="P50" i="2"/>
  <c r="P68" i="2"/>
  <c r="Q16" i="2"/>
  <c r="Q8" i="2"/>
  <c r="Q50" i="2"/>
  <c r="Q68" i="2"/>
  <c r="P21" i="2"/>
  <c r="P27" i="2"/>
  <c r="P39" i="2"/>
  <c r="P51" i="2"/>
  <c r="P69" i="2"/>
  <c r="Q21" i="2"/>
  <c r="Q27" i="2"/>
  <c r="Q39" i="2"/>
  <c r="Q51" i="2"/>
  <c r="Q69" i="2"/>
  <c r="W23" i="2"/>
  <c r="W36" i="2"/>
  <c r="D4" i="2"/>
  <c r="A26" i="2" l="1"/>
  <c r="A14" i="2"/>
  <c r="A37" i="2"/>
  <c r="A45" i="2"/>
  <c r="A57" i="2"/>
  <c r="A48" i="2"/>
  <c r="A28" i="2"/>
  <c r="A20" i="2"/>
  <c r="A32" i="2"/>
  <c r="A62" i="2"/>
  <c r="A43" i="2"/>
  <c r="A47" i="2"/>
  <c r="A5" i="2"/>
  <c r="A25" i="2"/>
  <c r="A15" i="2"/>
  <c r="A56" i="2"/>
  <c r="A11" i="2"/>
  <c r="A4" i="2"/>
  <c r="A60" i="2"/>
  <c r="A38" i="2"/>
  <c r="A19" i="2"/>
  <c r="A55" i="2"/>
  <c r="A24" i="2"/>
  <c r="A46" i="2"/>
  <c r="A64" i="2"/>
  <c r="W5" i="2"/>
  <c r="W28" i="2"/>
  <c r="W37" i="2"/>
  <c r="W57" i="2"/>
  <c r="W64" i="2"/>
  <c r="W4" i="2"/>
  <c r="W19" i="2"/>
  <c r="W25" i="2"/>
  <c r="W47" i="2"/>
  <c r="W48" i="2"/>
  <c r="W14" i="2"/>
  <c r="W20" i="2"/>
  <c r="W46" i="2"/>
  <c r="W11" i="2"/>
  <c r="W56" i="2"/>
  <c r="W60" i="2"/>
  <c r="W43" i="2"/>
  <c r="W32" i="2"/>
  <c r="W26" i="2"/>
  <c r="W45" i="2"/>
  <c r="W24" i="2"/>
  <c r="W55" i="2"/>
  <c r="W38" i="2"/>
  <c r="W15" i="2"/>
  <c r="W62" i="2"/>
  <c r="W63" i="2"/>
  <c r="W68" i="2"/>
  <c r="W69" i="2"/>
  <c r="W67" i="2"/>
  <c r="W66" i="2"/>
  <c r="W61" i="2"/>
  <c r="W54" i="2"/>
  <c r="W58" i="2"/>
  <c r="W59" i="2"/>
  <c r="W53" i="2"/>
  <c r="W44" i="2"/>
  <c r="W42" i="2"/>
  <c r="W41" i="2"/>
  <c r="W52" i="2"/>
  <c r="W50" i="2"/>
  <c r="W49" i="2"/>
  <c r="W51" i="2"/>
  <c r="W40" i="2"/>
  <c r="W35" i="2"/>
  <c r="W39" i="2"/>
  <c r="W31" i="2"/>
  <c r="W34" i="2"/>
  <c r="W33" i="2"/>
  <c r="W30" i="2"/>
  <c r="W27" i="2"/>
  <c r="W29" i="2"/>
  <c r="W22" i="2"/>
  <c r="W18" i="2"/>
  <c r="W16" i="2"/>
  <c r="W17" i="2"/>
  <c r="W8" i="2"/>
  <c r="W10" i="2"/>
  <c r="W12" i="2"/>
  <c r="W7" i="2"/>
  <c r="W13" i="2"/>
  <c r="W9" i="2"/>
  <c r="W3" i="2"/>
  <c r="D3" i="2"/>
  <c r="W6" i="2"/>
  <c r="W2" i="2"/>
  <c r="D2" i="2"/>
  <c r="P24" i="2" l="1"/>
  <c r="P62" i="2"/>
  <c r="P46" i="2"/>
  <c r="Q47" i="2"/>
  <c r="Q20" i="2"/>
  <c r="P60" i="2"/>
  <c r="P48" i="2"/>
  <c r="A17" i="2"/>
  <c r="A33" i="2"/>
  <c r="A2" i="2"/>
  <c r="A53" i="2"/>
  <c r="A34" i="2"/>
  <c r="A31" i="2"/>
  <c r="A44" i="2"/>
  <c r="A9" i="2"/>
  <c r="A10" i="2"/>
  <c r="A41" i="2"/>
  <c r="A3" i="2"/>
  <c r="A63" i="2"/>
  <c r="A42" i="2"/>
  <c r="A54" i="2"/>
  <c r="P37" i="2" l="1"/>
  <c r="Q37" i="2"/>
  <c r="Q48" i="2"/>
  <c r="Q46" i="2"/>
  <c r="Q5" i="2"/>
  <c r="P45" i="2"/>
  <c r="P5" i="2"/>
  <c r="Q45" i="2"/>
  <c r="P20" i="2"/>
  <c r="P43" i="2"/>
  <c r="P64" i="2"/>
  <c r="P56" i="2"/>
  <c r="P38" i="2"/>
  <c r="P15" i="2"/>
  <c r="P28" i="2"/>
  <c r="Q64" i="2"/>
  <c r="Q15" i="2"/>
  <c r="Q56" i="2"/>
  <c r="Q28" i="2"/>
  <c r="Q38" i="2"/>
  <c r="Q62" i="2"/>
  <c r="P10" i="2"/>
  <c r="P4" i="2"/>
  <c r="P57" i="2"/>
  <c r="P14" i="2"/>
  <c r="Q14" i="2"/>
  <c r="Q4" i="2"/>
  <c r="Q57" i="2"/>
  <c r="Q60" i="2"/>
  <c r="P47" i="2"/>
  <c r="Q43" i="2"/>
  <c r="Q63" i="2"/>
  <c r="P26" i="2"/>
  <c r="P25" i="2"/>
  <c r="P19" i="2"/>
  <c r="Q11" i="2"/>
  <c r="P55" i="2"/>
  <c r="P32" i="2"/>
  <c r="Q3" i="2"/>
  <c r="P3" i="2"/>
  <c r="Q26" i="2"/>
  <c r="Q25" i="2"/>
  <c r="Q19" i="2"/>
  <c r="P11" i="2"/>
  <c r="Q55" i="2"/>
  <c r="Q32" i="2"/>
  <c r="Q24" i="2"/>
  <c r="P41" i="2"/>
  <c r="Q44" i="2"/>
  <c r="Q34" i="2"/>
  <c r="P53" i="2"/>
  <c r="Q54" i="2"/>
  <c r="P33" i="2"/>
  <c r="Q31" i="2"/>
  <c r="P9" i="2"/>
  <c r="Q42" i="2"/>
  <c r="P17" i="2"/>
  <c r="P63" i="2"/>
  <c r="Q10" i="2"/>
  <c r="Q2" i="2"/>
  <c r="Q53" i="2" l="1"/>
  <c r="P44" i="2"/>
  <c r="Q9" i="2"/>
  <c r="P2" i="2"/>
  <c r="P34" i="2"/>
  <c r="Q33" i="2"/>
  <c r="Q41" i="2"/>
  <c r="P31" i="2"/>
  <c r="Q17" i="2"/>
  <c r="P54" i="2"/>
  <c r="P42" i="2"/>
</calcChain>
</file>

<file path=xl/sharedStrings.xml><?xml version="1.0" encoding="utf-8"?>
<sst xmlns="http://schemas.openxmlformats.org/spreadsheetml/2006/main" count="231" uniqueCount="32">
  <si>
    <t>Nro</t>
  </si>
  <si>
    <t>Cliente</t>
  </si>
  <si>
    <t>CUIT AFIP</t>
  </si>
  <si>
    <t>CUIT en pagina</t>
  </si>
  <si>
    <t>Desde (No Formula)</t>
  </si>
  <si>
    <t>Importar</t>
  </si>
  <si>
    <t>Fila</t>
  </si>
  <si>
    <t>Periodo</t>
  </si>
  <si>
    <t>LIV</t>
  </si>
  <si>
    <t>LIC</t>
  </si>
  <si>
    <t>CF</t>
  </si>
  <si>
    <t>Por Comprobante</t>
  </si>
  <si>
    <t>Global</t>
  </si>
  <si>
    <t>Tipo</t>
  </si>
  <si>
    <t>Representado</t>
  </si>
  <si>
    <t>M</t>
  </si>
  <si>
    <t>RI</t>
  </si>
  <si>
    <t>Unico</t>
  </si>
  <si>
    <t>Clave</t>
  </si>
  <si>
    <t>Periodo AFIP</t>
  </si>
  <si>
    <t>No esta en SOS</t>
  </si>
  <si>
    <t>Baja</t>
  </si>
  <si>
    <t>30-00000000-0</t>
  </si>
  <si>
    <t>Ubicación base</t>
  </si>
  <si>
    <t>Ubicación</t>
  </si>
  <si>
    <t>C:\Users\Agustin Bustos\Desktop\Clientes</t>
  </si>
  <si>
    <t>PER</t>
  </si>
  <si>
    <t>Ubicación TXT</t>
  </si>
  <si>
    <t>TXT LIV C</t>
  </si>
  <si>
    <t>TXT LIV A</t>
  </si>
  <si>
    <t>TXT LIC C</t>
  </si>
  <si>
    <t>TXT LIC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</si>
</sst>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2" max="2" width="27.140625" bestFit="1" customWidth="1"/>
    <col min="3" max="3" width="12" bestFit="1" customWidth="1"/>
    <col min="4" max="4" width="14.140625" bestFit="1" customWidth="1"/>
    <col min="5" max="5" width="18.85546875" bestFit="1" customWidth="1"/>
    <col min="6" max="6" width="11.85546875" bestFit="1" customWidth="1"/>
    <col min="7" max="7" width="8.140625" hidden="1" customWidth="1"/>
    <col min="8" max="8" width="24.140625" customWidth="1"/>
    <col min="9" max="9" width="7.140625" bestFit="1" customWidth="1"/>
    <col min="10" max="10" width="18.28515625" hidden="1" customWidth="1"/>
    <col min="11" max="12" width="18.28515625" customWidth="1"/>
    <col min="13" max="13" width="14.7109375" bestFit="1" customWidth="1"/>
    <col min="14" max="15" width="18.42578125" customWidth="1"/>
    <col min="16" max="17" width="16.5703125" customWidth="1"/>
    <col min="23" max="23" width="11.855468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10</v>
      </c>
      <c r="I1" s="1" t="s">
        <v>13</v>
      </c>
      <c r="J1" s="1" t="s">
        <v>14</v>
      </c>
      <c r="K1" s="1" t="s">
        <v>23</v>
      </c>
      <c r="L1" s="1" t="s">
        <v>24</v>
      </c>
      <c r="M1" s="1" t="s">
        <v>19</v>
      </c>
      <c r="N1" s="1" t="s">
        <v>7</v>
      </c>
      <c r="O1" s="1" t="s">
        <v>26</v>
      </c>
      <c r="P1" s="1" t="s">
        <v>8</v>
      </c>
      <c r="Q1" s="1" t="s">
        <v>9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6</v>
      </c>
    </row>
    <row r="2" spans="1:23" x14ac:dyDescent="0.25">
      <c r="A2" s="4" t="str">
        <f t="shared" ref="A2:A33" si="0">RIGHT(D2,1)</f>
        <v>9</v>
      </c>
      <c r="B2" t="str">
        <f>"Cliente - N° "&amp;W2-1</f>
        <v>Cliente - N° 1</v>
      </c>
      <c r="C2">
        <v>20000000009</v>
      </c>
      <c r="D2" t="str">
        <f>TEXT(C2,"00-00000000-0")</f>
        <v>20-00000000-9</v>
      </c>
      <c r="E2" s="3">
        <v>44805</v>
      </c>
      <c r="H2" s="3" t="s">
        <v>12</v>
      </c>
      <c r="I2" t="s">
        <v>16</v>
      </c>
      <c r="J2" t="s">
        <v>17</v>
      </c>
      <c r="K2" t="s">
        <v>25</v>
      </c>
      <c r="L2" s="4" t="str">
        <f>K2&amp;"\Libros Compras y Ventas\"&amp;B2&amp;"\"&amp;YEAR(E2)&amp;"\"&amp;TEXT(MONTH(E2),"00")&amp;"\PDF\"</f>
        <v>C:\Users\Agustin Bustos\Desktop\Clientes\Libros Compras y Ventas\Cliente - N° 1\2022\09\PDF\</v>
      </c>
      <c r="M2" s="4" t="str">
        <f>TEXT(MONTH(E2),"00")&amp;"/"&amp;YEAR(E2)</f>
        <v>09/2022</v>
      </c>
      <c r="N2" s="2" t="str">
        <f>PROPER(TEXT(E2,"mmmm"))&amp;" "&amp;YEAR(E2)</f>
        <v>Septiembre 2022</v>
      </c>
      <c r="O2" s="2" t="str">
        <f>YEAR(E2)&amp;TEXT(MONTH(E2),"00")</f>
        <v>202209</v>
      </c>
      <c r="P2" s="2" t="str">
        <f>CONCATENATE(A2," - ",SUBSTITUTE(D2,"-","")," - ","LIV - ",O2," - ",B2)</f>
        <v>9 - 20000000009 - LIV - 202209 - Cliente - N° 1</v>
      </c>
      <c r="Q2" s="2" t="str">
        <f>CONCATENATE(A2," - ",SUBSTITUTE(D2,"-","")," - ","LIC - ",O2," - ",B2)</f>
        <v>9 - 20000000009 - LIC - 202209 - Cliente - N° 1</v>
      </c>
      <c r="R2" s="4" t="str">
        <f>K2&amp;"\Libros Compras y Ventas\"&amp;B2&amp;"\"&amp;YEAR(E2)&amp;"\"&amp;TEXT(MONTH(E2),"00")&amp;"\TXT\"</f>
        <v>C:\Users\Agustin Bustos\Desktop\Clientes\Libros Compras y Ventas\Cliente - N° 1\2022\09\TXT\</v>
      </c>
      <c r="S2" s="4" t="str">
        <f>CONCATENATE(A2," - ",SUBSTITUTE(D2,"-","")," - ","LIV - ",TEXT(O2,"AAAAMM")," - ",B2," SOS.txt")</f>
        <v>9 - 20000000009 - LIV - 245308 - Cliente - N° 1 SOS.txt</v>
      </c>
      <c r="T2" s="4" t="str">
        <f>CONCATENATE(A2," - ",SUBSTITUTE(D2,"-","")," - ","LIV - ",TEXT(O2,"AAAAMM")," - ",B2," Alicuota SOS.txt")</f>
        <v>9 - 20000000009 - LIV - 245308 - Cliente - N° 1 Alicuota SOS.txt</v>
      </c>
      <c r="U2" s="4" t="str">
        <f>CONCATENATE(A2," - ",SUBSTITUTE(D2,"-","")," - ","LIC - ",TEXT(O2,"AAAAMM")," - ",B2," SOS.txt")</f>
        <v>9 - 20000000009 - LIC - 245308 - Cliente - N° 1 SOS.txt</v>
      </c>
      <c r="V2" s="4" t="str">
        <f>CONCATENATE(A2," - ",SUBSTITUTE(D2,"-","")," - ","LIC - ",TEXT(O2,"AAAAMM")," - ",B2," Alicuota SOS.txt")</f>
        <v>9 - 20000000009 - LIC - 245308 - Cliente - N° 1 Alicuota SOS.txt</v>
      </c>
      <c r="W2" s="4">
        <f t="shared" ref="W2:W33" si="1">ROW(A2)</f>
        <v>2</v>
      </c>
    </row>
    <row r="3" spans="1:23" x14ac:dyDescent="0.25">
      <c r="A3" s="4" t="str">
        <f t="shared" si="0"/>
        <v>9</v>
      </c>
      <c r="B3" t="str">
        <f t="shared" ref="B3:B66" si="2">"Cliente - N° "&amp;W3-1</f>
        <v>Cliente - N° 2</v>
      </c>
      <c r="C3">
        <v>20000000009</v>
      </c>
      <c r="D3" t="str">
        <f>TEXT(C3,"00-00000000-0")</f>
        <v>20-00000000-9</v>
      </c>
      <c r="E3" s="3">
        <v>44805</v>
      </c>
      <c r="H3" s="3" t="s">
        <v>11</v>
      </c>
      <c r="I3" t="s">
        <v>16</v>
      </c>
      <c r="L3" s="4" t="str">
        <f t="shared" ref="L3:L66" si="3">K3&amp;"\Libros Compras y Ventas\"&amp;B3&amp;"\"&amp;YEAR(E3)&amp;"\"&amp;TEXT(MONTH(E3),"00")&amp;"\PDF\"</f>
        <v>\Libros Compras y Ventas\Cliente - N° 2\2022\09\PDF\</v>
      </c>
      <c r="M3" s="4" t="str">
        <f>TEXT(MONTH(E3),"00")&amp;"/"&amp;YEAR(E3)</f>
        <v>09/2022</v>
      </c>
      <c r="N3" s="2" t="str">
        <f t="shared" ref="N3:N66" si="4">PROPER(TEXT(E3,"mmmm"))&amp;" "&amp;YEAR(E3)</f>
        <v>Septiembre 2022</v>
      </c>
      <c r="O3" s="2" t="str">
        <f t="shared" ref="O3:O66" si="5">YEAR(E3)&amp;TEXT(MONTH(E3),"00")</f>
        <v>202209</v>
      </c>
      <c r="P3" s="2" t="str">
        <f t="shared" ref="P3:P66" si="6">CONCATENATE(A3," - ",SUBSTITUTE(D3,"-","")," - ","LIV - ",O3," - ",B3)</f>
        <v>9 - 20000000009 - LIV - 202209 - Cliente - N° 2</v>
      </c>
      <c r="Q3" s="2" t="str">
        <f t="shared" ref="Q3:Q66" si="7">CONCATENATE(A3," - ",SUBSTITUTE(D3,"-","")," - ","LIC - ",O3," - ",B3)</f>
        <v>9 - 20000000009 - LIC - 202209 - Cliente - N° 2</v>
      </c>
      <c r="R3" s="4" t="str">
        <f t="shared" ref="R3:R66" si="8">K3&amp;"\Libros Compras y Ventas\"&amp;B3&amp;"\"&amp;YEAR(E3)&amp;"\"&amp;TEXT(MONTH(E3),"00")&amp;"\TXT\"</f>
        <v>\Libros Compras y Ventas\Cliente - N° 2\2022\09\TXT\</v>
      </c>
      <c r="S3" s="4" t="str">
        <f t="shared" ref="S3:S66" si="9">CONCATENATE(A3," - ",SUBSTITUTE(D3,"-","")," - ","LIV - ",TEXT(O3,"AAAAMM")," - ",B3," SOS.txt")</f>
        <v>9 - 20000000009 - LIV - 245308 - Cliente - N° 2 SOS.txt</v>
      </c>
      <c r="T3" s="4" t="str">
        <f t="shared" ref="T3:T66" si="10">CONCATENATE(A3," - ",SUBSTITUTE(D3,"-","")," - ","LIV - ",TEXT(O3,"AAAAMM")," - ",B3," Alicuota SOS.txt")</f>
        <v>9 - 20000000009 - LIV - 245308 - Cliente - N° 2 Alicuota SOS.txt</v>
      </c>
      <c r="U3" s="4" t="str">
        <f t="shared" ref="U3:U66" si="11">CONCATENATE(A3," - ",SUBSTITUTE(D3,"-","")," - ","LIC - ",TEXT(O3,"AAAAMM")," - ",B3," SOS.txt")</f>
        <v>9 - 20000000009 - LIC - 245308 - Cliente - N° 2 SOS.txt</v>
      </c>
      <c r="V3" s="4" t="str">
        <f t="shared" ref="V3:V66" si="12">CONCATENATE(A3," - ",SUBSTITUTE(D3,"-","")," - ","LIC - ",TEXT(O3,"AAAAMM")," - ",B3," Alicuota SOS.txt")</f>
        <v>9 - 20000000009 - LIC - 245308 - Cliente - N° 2 Alicuota SOS.txt</v>
      </c>
      <c r="W3" s="4">
        <f t="shared" si="1"/>
        <v>3</v>
      </c>
    </row>
    <row r="4" spans="1:23" x14ac:dyDescent="0.25">
      <c r="A4" s="4" t="str">
        <f t="shared" si="0"/>
        <v>9</v>
      </c>
      <c r="B4" t="str">
        <f t="shared" si="2"/>
        <v>Cliente - N° 3</v>
      </c>
      <c r="C4">
        <v>20000000009</v>
      </c>
      <c r="D4" t="str">
        <f>TEXT(C4,"00-00000000-0")</f>
        <v>20-00000000-9</v>
      </c>
      <c r="E4" s="3">
        <v>44805</v>
      </c>
      <c r="H4" s="3" t="s">
        <v>11</v>
      </c>
      <c r="I4" t="s">
        <v>15</v>
      </c>
      <c r="L4" s="4" t="str">
        <f t="shared" si="3"/>
        <v>\Libros Compras y Ventas\Cliente - N° 3\2022\09\PDF\</v>
      </c>
      <c r="M4" s="4" t="str">
        <f t="shared" ref="M4:M67" si="13">TEXT(MONTH(E4),"00")&amp;"/"&amp;YEAR(E4)</f>
        <v>09/2022</v>
      </c>
      <c r="N4" s="2" t="str">
        <f t="shared" si="4"/>
        <v>Septiembre 2022</v>
      </c>
      <c r="O4" s="2" t="str">
        <f t="shared" si="5"/>
        <v>202209</v>
      </c>
      <c r="P4" s="2" t="str">
        <f t="shared" si="6"/>
        <v>9 - 20000000009 - LIV - 202209 - Cliente - N° 3</v>
      </c>
      <c r="Q4" s="2" t="str">
        <f t="shared" si="7"/>
        <v>9 - 20000000009 - LIC - 202209 - Cliente - N° 3</v>
      </c>
      <c r="R4" s="4" t="str">
        <f t="shared" si="8"/>
        <v>\Libros Compras y Ventas\Cliente - N° 3\2022\09\TXT\</v>
      </c>
      <c r="S4" s="4" t="str">
        <f t="shared" si="9"/>
        <v>9 - 20000000009 - LIV - 245308 - Cliente - N° 3 SOS.txt</v>
      </c>
      <c r="T4" s="4" t="str">
        <f t="shared" si="10"/>
        <v>9 - 20000000009 - LIV - 245308 - Cliente - N° 3 Alicuota SOS.txt</v>
      </c>
      <c r="U4" s="4" t="str">
        <f t="shared" si="11"/>
        <v>9 - 20000000009 - LIC - 245308 - Cliente - N° 3 SOS.txt</v>
      </c>
      <c r="V4" s="4" t="str">
        <f t="shared" si="12"/>
        <v>9 - 20000000009 - LIC - 245308 - Cliente - N° 3 Alicuota SOS.txt</v>
      </c>
      <c r="W4" s="4">
        <f t="shared" si="1"/>
        <v>4</v>
      </c>
    </row>
    <row r="5" spans="1:23" x14ac:dyDescent="0.25">
      <c r="A5" s="4" t="str">
        <f t="shared" si="0"/>
        <v>0</v>
      </c>
      <c r="B5" t="str">
        <f t="shared" si="2"/>
        <v>Cliente - N° 4</v>
      </c>
      <c r="C5">
        <v>20000000009</v>
      </c>
      <c r="D5" t="s">
        <v>22</v>
      </c>
      <c r="E5" s="3">
        <v>44805</v>
      </c>
      <c r="H5" s="3" t="s">
        <v>11</v>
      </c>
      <c r="I5" t="s">
        <v>15</v>
      </c>
      <c r="L5" s="4" t="str">
        <f t="shared" si="3"/>
        <v>\Libros Compras y Ventas\Cliente - N° 4\2022\09\PDF\</v>
      </c>
      <c r="M5" s="4" t="str">
        <f t="shared" si="13"/>
        <v>09/2022</v>
      </c>
      <c r="N5" s="2" t="str">
        <f t="shared" si="4"/>
        <v>Septiembre 2022</v>
      </c>
      <c r="O5" s="2" t="str">
        <f t="shared" si="5"/>
        <v>202209</v>
      </c>
      <c r="P5" s="2" t="str">
        <f t="shared" si="6"/>
        <v>0 - 30000000000 - LIV - 202209 - Cliente - N° 4</v>
      </c>
      <c r="Q5" s="2" t="str">
        <f t="shared" si="7"/>
        <v>0 - 30000000000 - LIC - 202209 - Cliente - N° 4</v>
      </c>
      <c r="R5" s="4" t="str">
        <f t="shared" si="8"/>
        <v>\Libros Compras y Ventas\Cliente - N° 4\2022\09\TXT\</v>
      </c>
      <c r="S5" s="4" t="str">
        <f t="shared" si="9"/>
        <v>0 - 30000000000 - LIV - 245308 - Cliente - N° 4 SOS.txt</v>
      </c>
      <c r="T5" s="4" t="str">
        <f t="shared" si="10"/>
        <v>0 - 30000000000 - LIV - 245308 - Cliente - N° 4 Alicuota SOS.txt</v>
      </c>
      <c r="U5" s="4" t="str">
        <f t="shared" si="11"/>
        <v>0 - 30000000000 - LIC - 245308 - Cliente - N° 4 SOS.txt</v>
      </c>
      <c r="V5" s="4" t="str">
        <f t="shared" si="12"/>
        <v>0 - 30000000000 - LIC - 245308 - Cliente - N° 4 Alicuota SOS.txt</v>
      </c>
      <c r="W5" s="4">
        <f t="shared" si="1"/>
        <v>5</v>
      </c>
    </row>
    <row r="6" spans="1:23" x14ac:dyDescent="0.25">
      <c r="A6" s="4" t="str">
        <f t="shared" si="0"/>
        <v>0</v>
      </c>
      <c r="B6" t="str">
        <f t="shared" si="2"/>
        <v>Cliente - N° 5</v>
      </c>
      <c r="C6">
        <v>20000000009</v>
      </c>
      <c r="D6" t="s">
        <v>22</v>
      </c>
      <c r="E6" s="3">
        <v>44805</v>
      </c>
      <c r="H6" s="3" t="s">
        <v>12</v>
      </c>
      <c r="I6" t="s">
        <v>16</v>
      </c>
      <c r="L6" s="4" t="str">
        <f t="shared" si="3"/>
        <v>\Libros Compras y Ventas\Cliente - N° 5\2022\09\PDF\</v>
      </c>
      <c r="M6" s="4" t="str">
        <f t="shared" si="13"/>
        <v>09/2022</v>
      </c>
      <c r="N6" s="2" t="str">
        <f t="shared" si="4"/>
        <v>Septiembre 2022</v>
      </c>
      <c r="O6" s="2" t="str">
        <f t="shared" si="5"/>
        <v>202209</v>
      </c>
      <c r="P6" s="2" t="str">
        <f t="shared" si="6"/>
        <v>0 - 30000000000 - LIV - 202209 - Cliente - N° 5</v>
      </c>
      <c r="Q6" s="2" t="str">
        <f t="shared" si="7"/>
        <v>0 - 30000000000 - LIC - 202209 - Cliente - N° 5</v>
      </c>
      <c r="R6" s="4" t="str">
        <f t="shared" si="8"/>
        <v>\Libros Compras y Ventas\Cliente - N° 5\2022\09\TXT\</v>
      </c>
      <c r="S6" s="4" t="str">
        <f t="shared" si="9"/>
        <v>0 - 30000000000 - LIV - 245308 - Cliente - N° 5 SOS.txt</v>
      </c>
      <c r="T6" s="4" t="str">
        <f t="shared" si="10"/>
        <v>0 - 30000000000 - LIV - 245308 - Cliente - N° 5 Alicuota SOS.txt</v>
      </c>
      <c r="U6" s="4" t="str">
        <f t="shared" si="11"/>
        <v>0 - 30000000000 - LIC - 245308 - Cliente - N° 5 SOS.txt</v>
      </c>
      <c r="V6" s="4" t="str">
        <f t="shared" si="12"/>
        <v>0 - 30000000000 - LIC - 245308 - Cliente - N° 5 Alicuota SOS.txt</v>
      </c>
      <c r="W6" s="4">
        <f t="shared" si="1"/>
        <v>6</v>
      </c>
    </row>
    <row r="7" spans="1:23" x14ac:dyDescent="0.25">
      <c r="A7" s="4" t="str">
        <f t="shared" si="0"/>
        <v>0</v>
      </c>
      <c r="B7" t="str">
        <f t="shared" si="2"/>
        <v>Cliente - N° 6</v>
      </c>
      <c r="C7">
        <v>20000000009</v>
      </c>
      <c r="D7" t="s">
        <v>22</v>
      </c>
      <c r="E7" s="3">
        <v>44805</v>
      </c>
      <c r="H7" s="3" t="s">
        <v>12</v>
      </c>
      <c r="I7" t="s">
        <v>16</v>
      </c>
      <c r="L7" s="4" t="str">
        <f t="shared" si="3"/>
        <v>\Libros Compras y Ventas\Cliente - N° 6\2022\09\PDF\</v>
      </c>
      <c r="M7" s="4" t="str">
        <f t="shared" si="13"/>
        <v>09/2022</v>
      </c>
      <c r="N7" s="2" t="str">
        <f t="shared" si="4"/>
        <v>Septiembre 2022</v>
      </c>
      <c r="O7" s="2" t="str">
        <f t="shared" si="5"/>
        <v>202209</v>
      </c>
      <c r="P7" s="2" t="str">
        <f t="shared" si="6"/>
        <v>0 - 30000000000 - LIV - 202209 - Cliente - N° 6</v>
      </c>
      <c r="Q7" s="2" t="str">
        <f t="shared" si="7"/>
        <v>0 - 30000000000 - LIC - 202209 - Cliente - N° 6</v>
      </c>
      <c r="R7" s="4" t="str">
        <f t="shared" si="8"/>
        <v>\Libros Compras y Ventas\Cliente - N° 6\2022\09\TXT\</v>
      </c>
      <c r="S7" s="4" t="str">
        <f t="shared" si="9"/>
        <v>0 - 30000000000 - LIV - 245308 - Cliente - N° 6 SOS.txt</v>
      </c>
      <c r="T7" s="4" t="str">
        <f t="shared" si="10"/>
        <v>0 - 30000000000 - LIV - 245308 - Cliente - N° 6 Alicuota SOS.txt</v>
      </c>
      <c r="U7" s="4" t="str">
        <f t="shared" si="11"/>
        <v>0 - 30000000000 - LIC - 245308 - Cliente - N° 6 SOS.txt</v>
      </c>
      <c r="V7" s="4" t="str">
        <f t="shared" si="12"/>
        <v>0 - 30000000000 - LIC - 245308 - Cliente - N° 6 Alicuota SOS.txt</v>
      </c>
      <c r="W7" s="4">
        <f t="shared" si="1"/>
        <v>7</v>
      </c>
    </row>
    <row r="8" spans="1:23" x14ac:dyDescent="0.25">
      <c r="A8" s="4" t="str">
        <f t="shared" si="0"/>
        <v>0</v>
      </c>
      <c r="B8" t="str">
        <f t="shared" si="2"/>
        <v>Cliente - N° 7</v>
      </c>
      <c r="C8">
        <v>20000000009</v>
      </c>
      <c r="D8" t="s">
        <v>22</v>
      </c>
      <c r="E8" s="3">
        <v>44805</v>
      </c>
      <c r="H8" s="3" t="s">
        <v>11</v>
      </c>
      <c r="I8" t="s">
        <v>16</v>
      </c>
      <c r="L8" s="4" t="str">
        <f t="shared" si="3"/>
        <v>\Libros Compras y Ventas\Cliente - N° 7\2022\09\PDF\</v>
      </c>
      <c r="M8" s="4" t="str">
        <f t="shared" si="13"/>
        <v>09/2022</v>
      </c>
      <c r="N8" s="2" t="str">
        <f t="shared" si="4"/>
        <v>Septiembre 2022</v>
      </c>
      <c r="O8" s="2" t="str">
        <f t="shared" si="5"/>
        <v>202209</v>
      </c>
      <c r="P8" s="2" t="str">
        <f t="shared" si="6"/>
        <v>0 - 30000000000 - LIV - 202209 - Cliente - N° 7</v>
      </c>
      <c r="Q8" s="2" t="str">
        <f t="shared" si="7"/>
        <v>0 - 30000000000 - LIC - 202209 - Cliente - N° 7</v>
      </c>
      <c r="R8" s="4" t="str">
        <f t="shared" si="8"/>
        <v>\Libros Compras y Ventas\Cliente - N° 7\2022\09\TXT\</v>
      </c>
      <c r="S8" s="4" t="str">
        <f t="shared" si="9"/>
        <v>0 - 30000000000 - LIV - 245308 - Cliente - N° 7 SOS.txt</v>
      </c>
      <c r="T8" s="4" t="str">
        <f t="shared" si="10"/>
        <v>0 - 30000000000 - LIV - 245308 - Cliente - N° 7 Alicuota SOS.txt</v>
      </c>
      <c r="U8" s="4" t="str">
        <f t="shared" si="11"/>
        <v>0 - 30000000000 - LIC - 245308 - Cliente - N° 7 SOS.txt</v>
      </c>
      <c r="V8" s="4" t="str">
        <f t="shared" si="12"/>
        <v>0 - 30000000000 - LIC - 245308 - Cliente - N° 7 Alicuota SOS.txt</v>
      </c>
      <c r="W8" s="4">
        <f t="shared" si="1"/>
        <v>8</v>
      </c>
    </row>
    <row r="9" spans="1:23" x14ac:dyDescent="0.25">
      <c r="A9" s="4" t="str">
        <f t="shared" si="0"/>
        <v>0</v>
      </c>
      <c r="B9" t="str">
        <f t="shared" si="2"/>
        <v>Cliente - N° 8</v>
      </c>
      <c r="C9">
        <v>20000000009</v>
      </c>
      <c r="D9" t="s">
        <v>22</v>
      </c>
      <c r="E9" s="3">
        <v>44805</v>
      </c>
      <c r="H9" s="3" t="s">
        <v>12</v>
      </c>
      <c r="I9" t="s">
        <v>16</v>
      </c>
      <c r="L9" s="4" t="str">
        <f t="shared" si="3"/>
        <v>\Libros Compras y Ventas\Cliente - N° 8\2022\09\PDF\</v>
      </c>
      <c r="M9" s="4" t="str">
        <f t="shared" si="13"/>
        <v>09/2022</v>
      </c>
      <c r="N9" s="2" t="str">
        <f t="shared" si="4"/>
        <v>Septiembre 2022</v>
      </c>
      <c r="O9" s="2" t="str">
        <f t="shared" si="5"/>
        <v>202209</v>
      </c>
      <c r="P9" s="2" t="str">
        <f t="shared" si="6"/>
        <v>0 - 30000000000 - LIV - 202209 - Cliente - N° 8</v>
      </c>
      <c r="Q9" s="2" t="str">
        <f t="shared" si="7"/>
        <v>0 - 30000000000 - LIC - 202209 - Cliente - N° 8</v>
      </c>
      <c r="R9" s="4" t="str">
        <f t="shared" si="8"/>
        <v>\Libros Compras y Ventas\Cliente - N° 8\2022\09\TXT\</v>
      </c>
      <c r="S9" s="4" t="str">
        <f t="shared" si="9"/>
        <v>0 - 30000000000 - LIV - 245308 - Cliente - N° 8 SOS.txt</v>
      </c>
      <c r="T9" s="4" t="str">
        <f t="shared" si="10"/>
        <v>0 - 30000000000 - LIV - 245308 - Cliente - N° 8 Alicuota SOS.txt</v>
      </c>
      <c r="U9" s="4" t="str">
        <f t="shared" si="11"/>
        <v>0 - 30000000000 - LIC - 245308 - Cliente - N° 8 SOS.txt</v>
      </c>
      <c r="V9" s="4" t="str">
        <f t="shared" si="12"/>
        <v>0 - 30000000000 - LIC - 245308 - Cliente - N° 8 Alicuota SOS.txt</v>
      </c>
      <c r="W9" s="4">
        <f t="shared" si="1"/>
        <v>9</v>
      </c>
    </row>
    <row r="10" spans="1:23" x14ac:dyDescent="0.25">
      <c r="A10" s="4" t="str">
        <f t="shared" si="0"/>
        <v>0</v>
      </c>
      <c r="B10" t="str">
        <f t="shared" si="2"/>
        <v>Cliente - N° 9</v>
      </c>
      <c r="C10">
        <v>20000000009</v>
      </c>
      <c r="D10" t="s">
        <v>22</v>
      </c>
      <c r="E10" s="3">
        <v>44805</v>
      </c>
      <c r="H10" s="3" t="s">
        <v>12</v>
      </c>
      <c r="I10" t="s">
        <v>16</v>
      </c>
      <c r="L10" s="4" t="str">
        <f t="shared" si="3"/>
        <v>\Libros Compras y Ventas\Cliente - N° 9\2022\09\PDF\</v>
      </c>
      <c r="M10" s="4" t="str">
        <f t="shared" si="13"/>
        <v>09/2022</v>
      </c>
      <c r="N10" s="2" t="str">
        <f t="shared" si="4"/>
        <v>Septiembre 2022</v>
      </c>
      <c r="O10" s="2" t="str">
        <f t="shared" si="5"/>
        <v>202209</v>
      </c>
      <c r="P10" s="2" t="str">
        <f t="shared" si="6"/>
        <v>0 - 30000000000 - LIV - 202209 - Cliente - N° 9</v>
      </c>
      <c r="Q10" s="2" t="str">
        <f t="shared" si="7"/>
        <v>0 - 30000000000 - LIC - 202209 - Cliente - N° 9</v>
      </c>
      <c r="R10" s="4" t="str">
        <f t="shared" si="8"/>
        <v>\Libros Compras y Ventas\Cliente - N° 9\2022\09\TXT\</v>
      </c>
      <c r="S10" s="4" t="str">
        <f t="shared" si="9"/>
        <v>0 - 30000000000 - LIV - 245308 - Cliente - N° 9 SOS.txt</v>
      </c>
      <c r="T10" s="4" t="str">
        <f t="shared" si="10"/>
        <v>0 - 30000000000 - LIV - 245308 - Cliente - N° 9 Alicuota SOS.txt</v>
      </c>
      <c r="U10" s="4" t="str">
        <f t="shared" si="11"/>
        <v>0 - 30000000000 - LIC - 245308 - Cliente - N° 9 SOS.txt</v>
      </c>
      <c r="V10" s="4" t="str">
        <f t="shared" si="12"/>
        <v>0 - 30000000000 - LIC - 245308 - Cliente - N° 9 Alicuota SOS.txt</v>
      </c>
      <c r="W10" s="4">
        <f t="shared" si="1"/>
        <v>10</v>
      </c>
    </row>
    <row r="11" spans="1:23" x14ac:dyDescent="0.25">
      <c r="A11" s="4" t="str">
        <f t="shared" si="0"/>
        <v>0</v>
      </c>
      <c r="B11" t="str">
        <f t="shared" si="2"/>
        <v>Cliente - N° 10</v>
      </c>
      <c r="C11">
        <v>20000000009</v>
      </c>
      <c r="D11" t="s">
        <v>22</v>
      </c>
      <c r="E11" s="3">
        <v>44805</v>
      </c>
      <c r="H11" s="3" t="s">
        <v>11</v>
      </c>
      <c r="I11" t="s">
        <v>15</v>
      </c>
      <c r="L11" s="4" t="str">
        <f t="shared" si="3"/>
        <v>\Libros Compras y Ventas\Cliente - N° 10\2022\09\PDF\</v>
      </c>
      <c r="M11" s="4" t="str">
        <f t="shared" si="13"/>
        <v>09/2022</v>
      </c>
      <c r="N11" s="2" t="str">
        <f t="shared" si="4"/>
        <v>Septiembre 2022</v>
      </c>
      <c r="O11" s="2" t="str">
        <f t="shared" si="5"/>
        <v>202209</v>
      </c>
      <c r="P11" s="2" t="str">
        <f t="shared" si="6"/>
        <v>0 - 30000000000 - LIV - 202209 - Cliente - N° 10</v>
      </c>
      <c r="Q11" s="2" t="str">
        <f t="shared" si="7"/>
        <v>0 - 30000000000 - LIC - 202209 - Cliente - N° 10</v>
      </c>
      <c r="R11" s="4" t="str">
        <f t="shared" si="8"/>
        <v>\Libros Compras y Ventas\Cliente - N° 10\2022\09\TXT\</v>
      </c>
      <c r="S11" s="4" t="str">
        <f t="shared" si="9"/>
        <v>0 - 30000000000 - LIV - 245308 - Cliente - N° 10 SOS.txt</v>
      </c>
      <c r="T11" s="4" t="str">
        <f t="shared" si="10"/>
        <v>0 - 30000000000 - LIV - 245308 - Cliente - N° 10 Alicuota SOS.txt</v>
      </c>
      <c r="U11" s="4" t="str">
        <f t="shared" si="11"/>
        <v>0 - 30000000000 - LIC - 245308 - Cliente - N° 10 SOS.txt</v>
      </c>
      <c r="V11" s="4" t="str">
        <f t="shared" si="12"/>
        <v>0 - 30000000000 - LIC - 245308 - Cliente - N° 10 Alicuota SOS.txt</v>
      </c>
      <c r="W11" s="4">
        <f t="shared" si="1"/>
        <v>11</v>
      </c>
    </row>
    <row r="12" spans="1:23" x14ac:dyDescent="0.25">
      <c r="A12" s="4" t="str">
        <f t="shared" si="0"/>
        <v>0</v>
      </c>
      <c r="B12" t="str">
        <f t="shared" si="2"/>
        <v>Cliente - N° 11</v>
      </c>
      <c r="C12">
        <v>20000000009</v>
      </c>
      <c r="D12" t="s">
        <v>22</v>
      </c>
      <c r="E12" s="3">
        <v>44805</v>
      </c>
      <c r="H12" s="3" t="s">
        <v>11</v>
      </c>
      <c r="I12" t="s">
        <v>16</v>
      </c>
      <c r="L12" s="4" t="str">
        <f t="shared" si="3"/>
        <v>\Libros Compras y Ventas\Cliente - N° 11\2022\09\PDF\</v>
      </c>
      <c r="M12" s="4" t="str">
        <f t="shared" si="13"/>
        <v>09/2022</v>
      </c>
      <c r="N12" s="2" t="str">
        <f t="shared" si="4"/>
        <v>Septiembre 2022</v>
      </c>
      <c r="O12" s="2" t="str">
        <f t="shared" si="5"/>
        <v>202209</v>
      </c>
      <c r="P12" s="2" t="str">
        <f t="shared" si="6"/>
        <v>0 - 30000000000 - LIV - 202209 - Cliente - N° 11</v>
      </c>
      <c r="Q12" s="2" t="str">
        <f t="shared" si="7"/>
        <v>0 - 30000000000 - LIC - 202209 - Cliente - N° 11</v>
      </c>
      <c r="R12" s="4" t="str">
        <f t="shared" si="8"/>
        <v>\Libros Compras y Ventas\Cliente - N° 11\2022\09\TXT\</v>
      </c>
      <c r="S12" s="4" t="str">
        <f t="shared" si="9"/>
        <v>0 - 30000000000 - LIV - 245308 - Cliente - N° 11 SOS.txt</v>
      </c>
      <c r="T12" s="4" t="str">
        <f t="shared" si="10"/>
        <v>0 - 30000000000 - LIV - 245308 - Cliente - N° 11 Alicuota SOS.txt</v>
      </c>
      <c r="U12" s="4" t="str">
        <f t="shared" si="11"/>
        <v>0 - 30000000000 - LIC - 245308 - Cliente - N° 11 SOS.txt</v>
      </c>
      <c r="V12" s="4" t="str">
        <f t="shared" si="12"/>
        <v>0 - 30000000000 - LIC - 245308 - Cliente - N° 11 Alicuota SOS.txt</v>
      </c>
      <c r="W12" s="4">
        <f t="shared" si="1"/>
        <v>12</v>
      </c>
    </row>
    <row r="13" spans="1:23" x14ac:dyDescent="0.25">
      <c r="A13" s="4" t="str">
        <f t="shared" si="0"/>
        <v>0</v>
      </c>
      <c r="B13" t="str">
        <f t="shared" si="2"/>
        <v>Cliente - N° 12</v>
      </c>
      <c r="C13">
        <v>20000000009</v>
      </c>
      <c r="D13" t="s">
        <v>22</v>
      </c>
      <c r="E13" s="3">
        <v>44805</v>
      </c>
      <c r="H13" s="3" t="s">
        <v>11</v>
      </c>
      <c r="I13" t="s">
        <v>16</v>
      </c>
      <c r="L13" s="4" t="str">
        <f t="shared" si="3"/>
        <v>\Libros Compras y Ventas\Cliente - N° 12\2022\09\PDF\</v>
      </c>
      <c r="M13" s="4" t="str">
        <f t="shared" si="13"/>
        <v>09/2022</v>
      </c>
      <c r="N13" s="2" t="str">
        <f t="shared" si="4"/>
        <v>Septiembre 2022</v>
      </c>
      <c r="O13" s="2" t="str">
        <f t="shared" si="5"/>
        <v>202209</v>
      </c>
      <c r="P13" s="2" t="str">
        <f t="shared" si="6"/>
        <v>0 - 30000000000 - LIV - 202209 - Cliente - N° 12</v>
      </c>
      <c r="Q13" s="2" t="str">
        <f t="shared" si="7"/>
        <v>0 - 30000000000 - LIC - 202209 - Cliente - N° 12</v>
      </c>
      <c r="R13" s="4" t="str">
        <f t="shared" si="8"/>
        <v>\Libros Compras y Ventas\Cliente - N° 12\2022\09\TXT\</v>
      </c>
      <c r="S13" s="4" t="str">
        <f t="shared" si="9"/>
        <v>0 - 30000000000 - LIV - 245308 - Cliente - N° 12 SOS.txt</v>
      </c>
      <c r="T13" s="4" t="str">
        <f t="shared" si="10"/>
        <v>0 - 30000000000 - LIV - 245308 - Cliente - N° 12 Alicuota SOS.txt</v>
      </c>
      <c r="U13" s="4" t="str">
        <f t="shared" si="11"/>
        <v>0 - 30000000000 - LIC - 245308 - Cliente - N° 12 SOS.txt</v>
      </c>
      <c r="V13" s="4" t="str">
        <f t="shared" si="12"/>
        <v>0 - 30000000000 - LIC - 245308 - Cliente - N° 12 Alicuota SOS.txt</v>
      </c>
      <c r="W13" s="4">
        <f t="shared" si="1"/>
        <v>13</v>
      </c>
    </row>
    <row r="14" spans="1:23" x14ac:dyDescent="0.25">
      <c r="A14" s="4" t="str">
        <f t="shared" si="0"/>
        <v>0</v>
      </c>
      <c r="B14" t="str">
        <f t="shared" si="2"/>
        <v>Cliente - N° 13</v>
      </c>
      <c r="C14">
        <v>20000000009</v>
      </c>
      <c r="D14" t="s">
        <v>22</v>
      </c>
      <c r="E14" s="3">
        <v>44805</v>
      </c>
      <c r="H14" s="3" t="s">
        <v>11</v>
      </c>
      <c r="I14" t="s">
        <v>15</v>
      </c>
      <c r="L14" s="4" t="str">
        <f t="shared" si="3"/>
        <v>\Libros Compras y Ventas\Cliente - N° 13\2022\09\PDF\</v>
      </c>
      <c r="M14" s="4" t="str">
        <f t="shared" si="13"/>
        <v>09/2022</v>
      </c>
      <c r="N14" s="2" t="str">
        <f t="shared" si="4"/>
        <v>Septiembre 2022</v>
      </c>
      <c r="O14" s="2" t="str">
        <f t="shared" si="5"/>
        <v>202209</v>
      </c>
      <c r="P14" s="2" t="str">
        <f t="shared" si="6"/>
        <v>0 - 30000000000 - LIV - 202209 - Cliente - N° 13</v>
      </c>
      <c r="Q14" s="2" t="str">
        <f t="shared" si="7"/>
        <v>0 - 30000000000 - LIC - 202209 - Cliente - N° 13</v>
      </c>
      <c r="R14" s="4" t="str">
        <f t="shared" si="8"/>
        <v>\Libros Compras y Ventas\Cliente - N° 13\2022\09\TXT\</v>
      </c>
      <c r="S14" s="4" t="str">
        <f t="shared" si="9"/>
        <v>0 - 30000000000 - LIV - 245308 - Cliente - N° 13 SOS.txt</v>
      </c>
      <c r="T14" s="4" t="str">
        <f t="shared" si="10"/>
        <v>0 - 30000000000 - LIV - 245308 - Cliente - N° 13 Alicuota SOS.txt</v>
      </c>
      <c r="U14" s="4" t="str">
        <f t="shared" si="11"/>
        <v>0 - 30000000000 - LIC - 245308 - Cliente - N° 13 SOS.txt</v>
      </c>
      <c r="V14" s="4" t="str">
        <f t="shared" si="12"/>
        <v>0 - 30000000000 - LIC - 245308 - Cliente - N° 13 Alicuota SOS.txt</v>
      </c>
      <c r="W14" s="4">
        <f t="shared" si="1"/>
        <v>14</v>
      </c>
    </row>
    <row r="15" spans="1:23" x14ac:dyDescent="0.25">
      <c r="A15" s="4" t="str">
        <f t="shared" si="0"/>
        <v>0</v>
      </c>
      <c r="B15" t="str">
        <f t="shared" si="2"/>
        <v>Cliente - N° 14</v>
      </c>
      <c r="C15">
        <v>20000000009</v>
      </c>
      <c r="D15" t="s">
        <v>22</v>
      </c>
      <c r="E15" s="3">
        <v>44805</v>
      </c>
      <c r="H15" s="3" t="s">
        <v>11</v>
      </c>
      <c r="I15" t="s">
        <v>15</v>
      </c>
      <c r="J15" t="s">
        <v>14</v>
      </c>
      <c r="L15" s="4" t="str">
        <f t="shared" si="3"/>
        <v>\Libros Compras y Ventas\Cliente - N° 14\2022\09\PDF\</v>
      </c>
      <c r="M15" s="4" t="str">
        <f t="shared" si="13"/>
        <v>09/2022</v>
      </c>
      <c r="N15" s="2" t="str">
        <f t="shared" si="4"/>
        <v>Septiembre 2022</v>
      </c>
      <c r="O15" s="2" t="str">
        <f t="shared" si="5"/>
        <v>202209</v>
      </c>
      <c r="P15" s="2" t="str">
        <f t="shared" si="6"/>
        <v>0 - 30000000000 - LIV - 202209 - Cliente - N° 14</v>
      </c>
      <c r="Q15" s="2" t="str">
        <f t="shared" si="7"/>
        <v>0 - 30000000000 - LIC - 202209 - Cliente - N° 14</v>
      </c>
      <c r="R15" s="4" t="str">
        <f t="shared" si="8"/>
        <v>\Libros Compras y Ventas\Cliente - N° 14\2022\09\TXT\</v>
      </c>
      <c r="S15" s="4" t="str">
        <f t="shared" si="9"/>
        <v>0 - 30000000000 - LIV - 245308 - Cliente - N° 14 SOS.txt</v>
      </c>
      <c r="T15" s="4" t="str">
        <f t="shared" si="10"/>
        <v>0 - 30000000000 - LIV - 245308 - Cliente - N° 14 Alicuota SOS.txt</v>
      </c>
      <c r="U15" s="4" t="str">
        <f t="shared" si="11"/>
        <v>0 - 30000000000 - LIC - 245308 - Cliente - N° 14 SOS.txt</v>
      </c>
      <c r="V15" s="4" t="str">
        <f t="shared" si="12"/>
        <v>0 - 30000000000 - LIC - 245308 - Cliente - N° 14 Alicuota SOS.txt</v>
      </c>
      <c r="W15" s="4">
        <f t="shared" si="1"/>
        <v>15</v>
      </c>
    </row>
    <row r="16" spans="1:23" x14ac:dyDescent="0.25">
      <c r="A16" s="4" t="str">
        <f t="shared" si="0"/>
        <v>0</v>
      </c>
      <c r="B16" t="str">
        <f t="shared" si="2"/>
        <v>Cliente - N° 15</v>
      </c>
      <c r="C16">
        <v>20000000009</v>
      </c>
      <c r="D16" t="s">
        <v>22</v>
      </c>
      <c r="E16" s="3">
        <v>44805</v>
      </c>
      <c r="H16" s="3" t="s">
        <v>12</v>
      </c>
      <c r="I16" t="s">
        <v>16</v>
      </c>
      <c r="L16" s="4" t="str">
        <f t="shared" si="3"/>
        <v>\Libros Compras y Ventas\Cliente - N° 15\2022\09\PDF\</v>
      </c>
      <c r="M16" s="4" t="str">
        <f t="shared" si="13"/>
        <v>09/2022</v>
      </c>
      <c r="N16" s="2" t="str">
        <f t="shared" si="4"/>
        <v>Septiembre 2022</v>
      </c>
      <c r="O16" s="2" t="str">
        <f t="shared" si="5"/>
        <v>202209</v>
      </c>
      <c r="P16" s="2" t="str">
        <f t="shared" si="6"/>
        <v>0 - 30000000000 - LIV - 202209 - Cliente - N° 15</v>
      </c>
      <c r="Q16" s="2" t="str">
        <f t="shared" si="7"/>
        <v>0 - 30000000000 - LIC - 202209 - Cliente - N° 15</v>
      </c>
      <c r="R16" s="4" t="str">
        <f t="shared" si="8"/>
        <v>\Libros Compras y Ventas\Cliente - N° 15\2022\09\TXT\</v>
      </c>
      <c r="S16" s="4" t="str">
        <f t="shared" si="9"/>
        <v>0 - 30000000000 - LIV - 245308 - Cliente - N° 15 SOS.txt</v>
      </c>
      <c r="T16" s="4" t="str">
        <f t="shared" si="10"/>
        <v>0 - 30000000000 - LIV - 245308 - Cliente - N° 15 Alicuota SOS.txt</v>
      </c>
      <c r="U16" s="4" t="str">
        <f t="shared" si="11"/>
        <v>0 - 30000000000 - LIC - 245308 - Cliente - N° 15 SOS.txt</v>
      </c>
      <c r="V16" s="4" t="str">
        <f t="shared" si="12"/>
        <v>0 - 30000000000 - LIC - 245308 - Cliente - N° 15 Alicuota SOS.txt</v>
      </c>
      <c r="W16" s="4">
        <f t="shared" si="1"/>
        <v>16</v>
      </c>
    </row>
    <row r="17" spans="1:23" x14ac:dyDescent="0.25">
      <c r="A17" s="4" t="str">
        <f t="shared" si="0"/>
        <v>0</v>
      </c>
      <c r="B17" t="str">
        <f t="shared" si="2"/>
        <v>Cliente - N° 16</v>
      </c>
      <c r="C17">
        <v>20000000009</v>
      </c>
      <c r="D17" t="s">
        <v>22</v>
      </c>
      <c r="E17" s="3">
        <v>44743</v>
      </c>
      <c r="F17" t="s">
        <v>21</v>
      </c>
      <c r="H17" s="3" t="s">
        <v>11</v>
      </c>
      <c r="I17" t="s">
        <v>21</v>
      </c>
      <c r="L17" s="4" t="str">
        <f t="shared" si="3"/>
        <v>\Libros Compras y Ventas\Cliente - N° 16\2022\07\PDF\</v>
      </c>
      <c r="M17" s="4" t="str">
        <f t="shared" si="13"/>
        <v>07/2022</v>
      </c>
      <c r="N17" s="2" t="str">
        <f t="shared" si="4"/>
        <v>Julio 2022</v>
      </c>
      <c r="O17" s="2" t="str">
        <f t="shared" si="5"/>
        <v>202207</v>
      </c>
      <c r="P17" s="2" t="str">
        <f t="shared" si="6"/>
        <v>0 - 30000000000 - LIV - 202207 - Cliente - N° 16</v>
      </c>
      <c r="Q17" s="2" t="str">
        <f t="shared" si="7"/>
        <v>0 - 30000000000 - LIC - 202207 - Cliente - N° 16</v>
      </c>
      <c r="R17" s="4" t="str">
        <f t="shared" si="8"/>
        <v>\Libros Compras y Ventas\Cliente - N° 16\2022\07\TXT\</v>
      </c>
      <c r="S17" s="4" t="str">
        <f t="shared" si="9"/>
        <v>0 - 30000000000 - LIV - 245308 - Cliente - N° 16 SOS.txt</v>
      </c>
      <c r="T17" s="4" t="str">
        <f t="shared" si="10"/>
        <v>0 - 30000000000 - LIV - 245308 - Cliente - N° 16 Alicuota SOS.txt</v>
      </c>
      <c r="U17" s="4" t="str">
        <f t="shared" si="11"/>
        <v>0 - 30000000000 - LIC - 245308 - Cliente - N° 16 SOS.txt</v>
      </c>
      <c r="V17" s="4" t="str">
        <f t="shared" si="12"/>
        <v>0 - 30000000000 - LIC - 245308 - Cliente - N° 16 Alicuota SOS.txt</v>
      </c>
      <c r="W17" s="4">
        <f t="shared" si="1"/>
        <v>17</v>
      </c>
    </row>
    <row r="18" spans="1:23" x14ac:dyDescent="0.25">
      <c r="A18" s="4" t="str">
        <f t="shared" si="0"/>
        <v>0</v>
      </c>
      <c r="B18" t="str">
        <f t="shared" si="2"/>
        <v>Cliente - N° 17</v>
      </c>
      <c r="C18">
        <v>20000000009</v>
      </c>
      <c r="D18" t="s">
        <v>22</v>
      </c>
      <c r="E18" s="3">
        <v>44805</v>
      </c>
      <c r="H18" s="3" t="s">
        <v>11</v>
      </c>
      <c r="I18" t="s">
        <v>16</v>
      </c>
      <c r="L18" s="4" t="str">
        <f t="shared" si="3"/>
        <v>\Libros Compras y Ventas\Cliente - N° 17\2022\09\PDF\</v>
      </c>
      <c r="M18" s="4" t="str">
        <f t="shared" si="13"/>
        <v>09/2022</v>
      </c>
      <c r="N18" s="2" t="str">
        <f t="shared" si="4"/>
        <v>Septiembre 2022</v>
      </c>
      <c r="O18" s="2" t="str">
        <f t="shared" si="5"/>
        <v>202209</v>
      </c>
      <c r="P18" s="2" t="str">
        <f t="shared" si="6"/>
        <v>0 - 30000000000 - LIV - 202209 - Cliente - N° 17</v>
      </c>
      <c r="Q18" s="2" t="str">
        <f t="shared" si="7"/>
        <v>0 - 30000000000 - LIC - 202209 - Cliente - N° 17</v>
      </c>
      <c r="R18" s="4" t="str">
        <f t="shared" si="8"/>
        <v>\Libros Compras y Ventas\Cliente - N° 17\2022\09\TXT\</v>
      </c>
      <c r="S18" s="4" t="str">
        <f t="shared" si="9"/>
        <v>0 - 30000000000 - LIV - 245308 - Cliente - N° 17 SOS.txt</v>
      </c>
      <c r="T18" s="4" t="str">
        <f t="shared" si="10"/>
        <v>0 - 30000000000 - LIV - 245308 - Cliente - N° 17 Alicuota SOS.txt</v>
      </c>
      <c r="U18" s="4" t="str">
        <f t="shared" si="11"/>
        <v>0 - 30000000000 - LIC - 245308 - Cliente - N° 17 SOS.txt</v>
      </c>
      <c r="V18" s="4" t="str">
        <f t="shared" si="12"/>
        <v>0 - 30000000000 - LIC - 245308 - Cliente - N° 17 Alicuota SOS.txt</v>
      </c>
      <c r="W18" s="4">
        <f t="shared" si="1"/>
        <v>18</v>
      </c>
    </row>
    <row r="19" spans="1:23" x14ac:dyDescent="0.25">
      <c r="A19" s="4" t="str">
        <f t="shared" si="0"/>
        <v>0</v>
      </c>
      <c r="B19" t="str">
        <f t="shared" si="2"/>
        <v>Cliente - N° 18</v>
      </c>
      <c r="C19">
        <v>20000000009</v>
      </c>
      <c r="D19" t="s">
        <v>22</v>
      </c>
      <c r="E19" s="3">
        <v>44805</v>
      </c>
      <c r="H19" s="3" t="s">
        <v>11</v>
      </c>
      <c r="I19" t="s">
        <v>16</v>
      </c>
      <c r="L19" s="4" t="str">
        <f t="shared" si="3"/>
        <v>\Libros Compras y Ventas\Cliente - N° 18\2022\09\PDF\</v>
      </c>
      <c r="M19" s="4" t="str">
        <f t="shared" si="13"/>
        <v>09/2022</v>
      </c>
      <c r="N19" s="2" t="str">
        <f t="shared" si="4"/>
        <v>Septiembre 2022</v>
      </c>
      <c r="O19" s="2" t="str">
        <f t="shared" si="5"/>
        <v>202209</v>
      </c>
      <c r="P19" s="2" t="str">
        <f t="shared" si="6"/>
        <v>0 - 30000000000 - LIV - 202209 - Cliente - N° 18</v>
      </c>
      <c r="Q19" s="2" t="str">
        <f t="shared" si="7"/>
        <v>0 - 30000000000 - LIC - 202209 - Cliente - N° 18</v>
      </c>
      <c r="R19" s="4" t="str">
        <f t="shared" si="8"/>
        <v>\Libros Compras y Ventas\Cliente - N° 18\2022\09\TXT\</v>
      </c>
      <c r="S19" s="4" t="str">
        <f t="shared" si="9"/>
        <v>0 - 30000000000 - LIV - 245308 - Cliente - N° 18 SOS.txt</v>
      </c>
      <c r="T19" s="4" t="str">
        <f t="shared" si="10"/>
        <v>0 - 30000000000 - LIV - 245308 - Cliente - N° 18 Alicuota SOS.txt</v>
      </c>
      <c r="U19" s="4" t="str">
        <f t="shared" si="11"/>
        <v>0 - 30000000000 - LIC - 245308 - Cliente - N° 18 SOS.txt</v>
      </c>
      <c r="V19" s="4" t="str">
        <f t="shared" si="12"/>
        <v>0 - 30000000000 - LIC - 245308 - Cliente - N° 18 Alicuota SOS.txt</v>
      </c>
      <c r="W19" s="4">
        <f t="shared" si="1"/>
        <v>19</v>
      </c>
    </row>
    <row r="20" spans="1:23" x14ac:dyDescent="0.25">
      <c r="A20" s="4" t="str">
        <f t="shared" si="0"/>
        <v>0</v>
      </c>
      <c r="B20" t="str">
        <f t="shared" si="2"/>
        <v>Cliente - N° 19</v>
      </c>
      <c r="C20">
        <v>20000000009</v>
      </c>
      <c r="D20" t="s">
        <v>22</v>
      </c>
      <c r="E20" s="3">
        <v>44743</v>
      </c>
      <c r="F20" t="s">
        <v>20</v>
      </c>
      <c r="H20" s="3" t="s">
        <v>11</v>
      </c>
      <c r="I20" t="s">
        <v>15</v>
      </c>
      <c r="L20" s="4" t="str">
        <f t="shared" si="3"/>
        <v>\Libros Compras y Ventas\Cliente - N° 19\2022\07\PDF\</v>
      </c>
      <c r="M20" s="4" t="str">
        <f t="shared" si="13"/>
        <v>07/2022</v>
      </c>
      <c r="N20" s="2" t="str">
        <f t="shared" si="4"/>
        <v>Julio 2022</v>
      </c>
      <c r="O20" s="2" t="str">
        <f t="shared" si="5"/>
        <v>202207</v>
      </c>
      <c r="P20" s="2" t="str">
        <f t="shared" si="6"/>
        <v>0 - 30000000000 - LIV - 202207 - Cliente - N° 19</v>
      </c>
      <c r="Q20" s="2" t="str">
        <f t="shared" si="7"/>
        <v>0 - 30000000000 - LIC - 202207 - Cliente - N° 19</v>
      </c>
      <c r="R20" s="4" t="str">
        <f t="shared" si="8"/>
        <v>\Libros Compras y Ventas\Cliente - N° 19\2022\07\TXT\</v>
      </c>
      <c r="S20" s="4" t="str">
        <f t="shared" si="9"/>
        <v>0 - 30000000000 - LIV - 245308 - Cliente - N° 19 SOS.txt</v>
      </c>
      <c r="T20" s="4" t="str">
        <f t="shared" si="10"/>
        <v>0 - 30000000000 - LIV - 245308 - Cliente - N° 19 Alicuota SOS.txt</v>
      </c>
      <c r="U20" s="4" t="str">
        <f t="shared" si="11"/>
        <v>0 - 30000000000 - LIC - 245308 - Cliente - N° 19 SOS.txt</v>
      </c>
      <c r="V20" s="4" t="str">
        <f t="shared" si="12"/>
        <v>0 - 30000000000 - LIC - 245308 - Cliente - N° 19 Alicuota SOS.txt</v>
      </c>
      <c r="W20" s="4">
        <f t="shared" si="1"/>
        <v>20</v>
      </c>
    </row>
    <row r="21" spans="1:23" x14ac:dyDescent="0.25">
      <c r="A21" s="4" t="str">
        <f t="shared" si="0"/>
        <v>0</v>
      </c>
      <c r="B21" t="str">
        <f t="shared" si="2"/>
        <v>Cliente - N° 20</v>
      </c>
      <c r="C21">
        <v>20000000009</v>
      </c>
      <c r="D21" t="s">
        <v>22</v>
      </c>
      <c r="E21" s="3">
        <v>44805</v>
      </c>
      <c r="H21" s="3" t="s">
        <v>12</v>
      </c>
      <c r="I21" t="s">
        <v>16</v>
      </c>
      <c r="L21" s="4" t="str">
        <f t="shared" si="3"/>
        <v>\Libros Compras y Ventas\Cliente - N° 20\2022\09\PDF\</v>
      </c>
      <c r="M21" s="4" t="str">
        <f t="shared" si="13"/>
        <v>09/2022</v>
      </c>
      <c r="N21" s="2" t="str">
        <f t="shared" si="4"/>
        <v>Septiembre 2022</v>
      </c>
      <c r="O21" s="2" t="str">
        <f t="shared" si="5"/>
        <v>202209</v>
      </c>
      <c r="P21" s="2" t="str">
        <f t="shared" si="6"/>
        <v>0 - 30000000000 - LIV - 202209 - Cliente - N° 20</v>
      </c>
      <c r="Q21" s="2" t="str">
        <f t="shared" si="7"/>
        <v>0 - 30000000000 - LIC - 202209 - Cliente - N° 20</v>
      </c>
      <c r="R21" s="4" t="str">
        <f t="shared" si="8"/>
        <v>\Libros Compras y Ventas\Cliente - N° 20\2022\09\TXT\</v>
      </c>
      <c r="S21" s="4" t="str">
        <f t="shared" si="9"/>
        <v>0 - 30000000000 - LIV - 245308 - Cliente - N° 20 SOS.txt</v>
      </c>
      <c r="T21" s="4" t="str">
        <f t="shared" si="10"/>
        <v>0 - 30000000000 - LIV - 245308 - Cliente - N° 20 Alicuota SOS.txt</v>
      </c>
      <c r="U21" s="4" t="str">
        <f t="shared" si="11"/>
        <v>0 - 30000000000 - LIC - 245308 - Cliente - N° 20 SOS.txt</v>
      </c>
      <c r="V21" s="4" t="str">
        <f t="shared" si="12"/>
        <v>0 - 30000000000 - LIC - 245308 - Cliente - N° 20 Alicuota SOS.txt</v>
      </c>
      <c r="W21" s="4">
        <f t="shared" si="1"/>
        <v>21</v>
      </c>
    </row>
    <row r="22" spans="1:23" x14ac:dyDescent="0.25">
      <c r="A22" s="4" t="str">
        <f t="shared" si="0"/>
        <v>0</v>
      </c>
      <c r="B22" t="str">
        <f t="shared" si="2"/>
        <v>Cliente - N° 21</v>
      </c>
      <c r="C22">
        <v>20000000009</v>
      </c>
      <c r="D22" t="s">
        <v>22</v>
      </c>
      <c r="E22" s="3">
        <v>44805</v>
      </c>
      <c r="H22" s="3" t="s">
        <v>12</v>
      </c>
      <c r="I22" t="s">
        <v>16</v>
      </c>
      <c r="L22" s="4" t="str">
        <f t="shared" si="3"/>
        <v>\Libros Compras y Ventas\Cliente - N° 21\2022\09\PDF\</v>
      </c>
      <c r="M22" s="4" t="str">
        <f t="shared" si="13"/>
        <v>09/2022</v>
      </c>
      <c r="N22" s="2" t="str">
        <f t="shared" si="4"/>
        <v>Septiembre 2022</v>
      </c>
      <c r="O22" s="2" t="str">
        <f t="shared" si="5"/>
        <v>202209</v>
      </c>
      <c r="P22" s="2" t="str">
        <f t="shared" si="6"/>
        <v>0 - 30000000000 - LIV - 202209 - Cliente - N° 21</v>
      </c>
      <c r="Q22" s="2" t="str">
        <f t="shared" si="7"/>
        <v>0 - 30000000000 - LIC - 202209 - Cliente - N° 21</v>
      </c>
      <c r="R22" s="4" t="str">
        <f t="shared" si="8"/>
        <v>\Libros Compras y Ventas\Cliente - N° 21\2022\09\TXT\</v>
      </c>
      <c r="S22" s="4" t="str">
        <f t="shared" si="9"/>
        <v>0 - 30000000000 - LIV - 245308 - Cliente - N° 21 SOS.txt</v>
      </c>
      <c r="T22" s="4" t="str">
        <f t="shared" si="10"/>
        <v>0 - 30000000000 - LIV - 245308 - Cliente - N° 21 Alicuota SOS.txt</v>
      </c>
      <c r="U22" s="4" t="str">
        <f t="shared" si="11"/>
        <v>0 - 30000000000 - LIC - 245308 - Cliente - N° 21 SOS.txt</v>
      </c>
      <c r="V22" s="4" t="str">
        <f t="shared" si="12"/>
        <v>0 - 30000000000 - LIC - 245308 - Cliente - N° 21 Alicuota SOS.txt</v>
      </c>
      <c r="W22" s="4">
        <f t="shared" si="1"/>
        <v>22</v>
      </c>
    </row>
    <row r="23" spans="1:23" x14ac:dyDescent="0.25">
      <c r="A23" s="4" t="str">
        <f t="shared" si="0"/>
        <v>0</v>
      </c>
      <c r="B23" t="str">
        <f t="shared" si="2"/>
        <v>Cliente - N° 22</v>
      </c>
      <c r="C23">
        <v>20000000009</v>
      </c>
      <c r="D23" t="s">
        <v>22</v>
      </c>
      <c r="E23" s="3">
        <v>44805</v>
      </c>
      <c r="H23" s="3" t="s">
        <v>11</v>
      </c>
      <c r="I23" t="s">
        <v>16</v>
      </c>
      <c r="L23" s="4" t="str">
        <f t="shared" si="3"/>
        <v>\Libros Compras y Ventas\Cliente - N° 22\2022\09\PDF\</v>
      </c>
      <c r="M23" s="4" t="str">
        <f t="shared" si="13"/>
        <v>09/2022</v>
      </c>
      <c r="N23" s="2" t="str">
        <f t="shared" si="4"/>
        <v>Septiembre 2022</v>
      </c>
      <c r="O23" s="2" t="str">
        <f t="shared" si="5"/>
        <v>202209</v>
      </c>
      <c r="P23" s="2" t="str">
        <f t="shared" si="6"/>
        <v>0 - 30000000000 - LIV - 202209 - Cliente - N° 22</v>
      </c>
      <c r="Q23" s="2" t="str">
        <f t="shared" si="7"/>
        <v>0 - 30000000000 - LIC - 202209 - Cliente - N° 22</v>
      </c>
      <c r="R23" s="4" t="str">
        <f t="shared" si="8"/>
        <v>\Libros Compras y Ventas\Cliente - N° 22\2022\09\TXT\</v>
      </c>
      <c r="S23" s="4" t="str">
        <f t="shared" si="9"/>
        <v>0 - 30000000000 - LIV - 245308 - Cliente - N° 22 SOS.txt</v>
      </c>
      <c r="T23" s="4" t="str">
        <f t="shared" si="10"/>
        <v>0 - 30000000000 - LIV - 245308 - Cliente - N° 22 Alicuota SOS.txt</v>
      </c>
      <c r="U23" s="4" t="str">
        <f t="shared" si="11"/>
        <v>0 - 30000000000 - LIC - 245308 - Cliente - N° 22 SOS.txt</v>
      </c>
      <c r="V23" s="4" t="str">
        <f t="shared" si="12"/>
        <v>0 - 30000000000 - LIC - 245308 - Cliente - N° 22 Alicuota SOS.txt</v>
      </c>
      <c r="W23" s="4">
        <f t="shared" si="1"/>
        <v>23</v>
      </c>
    </row>
    <row r="24" spans="1:23" x14ac:dyDescent="0.25">
      <c r="A24" s="4" t="str">
        <f t="shared" si="0"/>
        <v>0</v>
      </c>
      <c r="B24" t="str">
        <f t="shared" si="2"/>
        <v>Cliente - N° 23</v>
      </c>
      <c r="C24">
        <v>20000000009</v>
      </c>
      <c r="D24" t="s">
        <v>22</v>
      </c>
      <c r="E24" s="3">
        <v>44805</v>
      </c>
      <c r="H24" s="3" t="s">
        <v>11</v>
      </c>
      <c r="I24" t="s">
        <v>15</v>
      </c>
      <c r="L24" s="4" t="str">
        <f t="shared" si="3"/>
        <v>\Libros Compras y Ventas\Cliente - N° 23\2022\09\PDF\</v>
      </c>
      <c r="M24" s="4" t="str">
        <f t="shared" si="13"/>
        <v>09/2022</v>
      </c>
      <c r="N24" s="2" t="str">
        <f t="shared" si="4"/>
        <v>Septiembre 2022</v>
      </c>
      <c r="O24" s="2" t="str">
        <f t="shared" si="5"/>
        <v>202209</v>
      </c>
      <c r="P24" s="2" t="str">
        <f t="shared" si="6"/>
        <v>0 - 30000000000 - LIV - 202209 - Cliente - N° 23</v>
      </c>
      <c r="Q24" s="2" t="str">
        <f t="shared" si="7"/>
        <v>0 - 30000000000 - LIC - 202209 - Cliente - N° 23</v>
      </c>
      <c r="R24" s="4" t="str">
        <f t="shared" si="8"/>
        <v>\Libros Compras y Ventas\Cliente - N° 23\2022\09\TXT\</v>
      </c>
      <c r="S24" s="4" t="str">
        <f t="shared" si="9"/>
        <v>0 - 30000000000 - LIV - 245308 - Cliente - N° 23 SOS.txt</v>
      </c>
      <c r="T24" s="4" t="str">
        <f t="shared" si="10"/>
        <v>0 - 30000000000 - LIV - 245308 - Cliente - N° 23 Alicuota SOS.txt</v>
      </c>
      <c r="U24" s="4" t="str">
        <f t="shared" si="11"/>
        <v>0 - 30000000000 - LIC - 245308 - Cliente - N° 23 SOS.txt</v>
      </c>
      <c r="V24" s="4" t="str">
        <f t="shared" si="12"/>
        <v>0 - 30000000000 - LIC - 245308 - Cliente - N° 23 Alicuota SOS.txt</v>
      </c>
      <c r="W24" s="4">
        <f t="shared" si="1"/>
        <v>24</v>
      </c>
    </row>
    <row r="25" spans="1:23" x14ac:dyDescent="0.25">
      <c r="A25" s="4" t="str">
        <f t="shared" si="0"/>
        <v>0</v>
      </c>
      <c r="B25" t="str">
        <f t="shared" si="2"/>
        <v>Cliente - N° 24</v>
      </c>
      <c r="C25">
        <v>20000000009</v>
      </c>
      <c r="D25" t="s">
        <v>22</v>
      </c>
      <c r="E25" s="3">
        <v>44805</v>
      </c>
      <c r="H25" s="3" t="s">
        <v>11</v>
      </c>
      <c r="I25" t="s">
        <v>16</v>
      </c>
      <c r="L25" s="4" t="str">
        <f t="shared" si="3"/>
        <v>\Libros Compras y Ventas\Cliente - N° 24\2022\09\PDF\</v>
      </c>
      <c r="M25" s="4" t="str">
        <f t="shared" si="13"/>
        <v>09/2022</v>
      </c>
      <c r="N25" s="2" t="str">
        <f t="shared" si="4"/>
        <v>Septiembre 2022</v>
      </c>
      <c r="O25" s="2" t="str">
        <f t="shared" si="5"/>
        <v>202209</v>
      </c>
      <c r="P25" s="2" t="str">
        <f t="shared" si="6"/>
        <v>0 - 30000000000 - LIV - 202209 - Cliente - N° 24</v>
      </c>
      <c r="Q25" s="2" t="str">
        <f t="shared" si="7"/>
        <v>0 - 30000000000 - LIC - 202209 - Cliente - N° 24</v>
      </c>
      <c r="R25" s="4" t="str">
        <f t="shared" si="8"/>
        <v>\Libros Compras y Ventas\Cliente - N° 24\2022\09\TXT\</v>
      </c>
      <c r="S25" s="4" t="str">
        <f t="shared" si="9"/>
        <v>0 - 30000000000 - LIV - 245308 - Cliente - N° 24 SOS.txt</v>
      </c>
      <c r="T25" s="4" t="str">
        <f t="shared" si="10"/>
        <v>0 - 30000000000 - LIV - 245308 - Cliente - N° 24 Alicuota SOS.txt</v>
      </c>
      <c r="U25" s="4" t="str">
        <f t="shared" si="11"/>
        <v>0 - 30000000000 - LIC - 245308 - Cliente - N° 24 SOS.txt</v>
      </c>
      <c r="V25" s="4" t="str">
        <f t="shared" si="12"/>
        <v>0 - 30000000000 - LIC - 245308 - Cliente - N° 24 Alicuota SOS.txt</v>
      </c>
      <c r="W25" s="4">
        <f t="shared" si="1"/>
        <v>25</v>
      </c>
    </row>
    <row r="26" spans="1:23" x14ac:dyDescent="0.25">
      <c r="A26" s="4" t="str">
        <f t="shared" si="0"/>
        <v>0</v>
      </c>
      <c r="B26" t="str">
        <f t="shared" si="2"/>
        <v>Cliente - N° 25</v>
      </c>
      <c r="C26">
        <v>20000000009</v>
      </c>
      <c r="D26" t="s">
        <v>22</v>
      </c>
      <c r="E26" s="3">
        <v>44805</v>
      </c>
      <c r="H26" s="3" t="s">
        <v>11</v>
      </c>
      <c r="I26" t="s">
        <v>15</v>
      </c>
      <c r="L26" s="4" t="str">
        <f t="shared" si="3"/>
        <v>\Libros Compras y Ventas\Cliente - N° 25\2022\09\PDF\</v>
      </c>
      <c r="M26" s="4" t="str">
        <f t="shared" si="13"/>
        <v>09/2022</v>
      </c>
      <c r="N26" s="2" t="str">
        <f t="shared" si="4"/>
        <v>Septiembre 2022</v>
      </c>
      <c r="O26" s="2" t="str">
        <f t="shared" si="5"/>
        <v>202209</v>
      </c>
      <c r="P26" s="2" t="str">
        <f t="shared" si="6"/>
        <v>0 - 30000000000 - LIV - 202209 - Cliente - N° 25</v>
      </c>
      <c r="Q26" s="2" t="str">
        <f t="shared" si="7"/>
        <v>0 - 30000000000 - LIC - 202209 - Cliente - N° 25</v>
      </c>
      <c r="R26" s="4" t="str">
        <f t="shared" si="8"/>
        <v>\Libros Compras y Ventas\Cliente - N° 25\2022\09\TXT\</v>
      </c>
      <c r="S26" s="4" t="str">
        <f t="shared" si="9"/>
        <v>0 - 30000000000 - LIV - 245308 - Cliente - N° 25 SOS.txt</v>
      </c>
      <c r="T26" s="4" t="str">
        <f t="shared" si="10"/>
        <v>0 - 30000000000 - LIV - 245308 - Cliente - N° 25 Alicuota SOS.txt</v>
      </c>
      <c r="U26" s="4" t="str">
        <f t="shared" si="11"/>
        <v>0 - 30000000000 - LIC - 245308 - Cliente - N° 25 SOS.txt</v>
      </c>
      <c r="V26" s="4" t="str">
        <f t="shared" si="12"/>
        <v>0 - 30000000000 - LIC - 245308 - Cliente - N° 25 Alicuota SOS.txt</v>
      </c>
      <c r="W26" s="4">
        <f t="shared" si="1"/>
        <v>26</v>
      </c>
    </row>
    <row r="27" spans="1:23" x14ac:dyDescent="0.25">
      <c r="A27" s="4" t="str">
        <f t="shared" si="0"/>
        <v>0</v>
      </c>
      <c r="B27" t="str">
        <f t="shared" si="2"/>
        <v>Cliente - N° 26</v>
      </c>
      <c r="C27">
        <v>20000000009</v>
      </c>
      <c r="D27" t="s">
        <v>22</v>
      </c>
      <c r="E27" s="3">
        <v>44805</v>
      </c>
      <c r="H27" s="3" t="s">
        <v>11</v>
      </c>
      <c r="I27" t="s">
        <v>16</v>
      </c>
      <c r="L27" s="4" t="str">
        <f t="shared" si="3"/>
        <v>\Libros Compras y Ventas\Cliente - N° 26\2022\09\PDF\</v>
      </c>
      <c r="M27" s="4" t="str">
        <f t="shared" si="13"/>
        <v>09/2022</v>
      </c>
      <c r="N27" s="2" t="str">
        <f t="shared" si="4"/>
        <v>Septiembre 2022</v>
      </c>
      <c r="O27" s="2" t="str">
        <f t="shared" si="5"/>
        <v>202209</v>
      </c>
      <c r="P27" s="2" t="str">
        <f t="shared" si="6"/>
        <v>0 - 30000000000 - LIV - 202209 - Cliente - N° 26</v>
      </c>
      <c r="Q27" s="2" t="str">
        <f t="shared" si="7"/>
        <v>0 - 30000000000 - LIC - 202209 - Cliente - N° 26</v>
      </c>
      <c r="R27" s="4" t="str">
        <f t="shared" si="8"/>
        <v>\Libros Compras y Ventas\Cliente - N° 26\2022\09\TXT\</v>
      </c>
      <c r="S27" s="4" t="str">
        <f t="shared" si="9"/>
        <v>0 - 30000000000 - LIV - 245308 - Cliente - N° 26 SOS.txt</v>
      </c>
      <c r="T27" s="4" t="str">
        <f t="shared" si="10"/>
        <v>0 - 30000000000 - LIV - 245308 - Cliente - N° 26 Alicuota SOS.txt</v>
      </c>
      <c r="U27" s="4" t="str">
        <f t="shared" si="11"/>
        <v>0 - 30000000000 - LIC - 245308 - Cliente - N° 26 SOS.txt</v>
      </c>
      <c r="V27" s="4" t="str">
        <f t="shared" si="12"/>
        <v>0 - 30000000000 - LIC - 245308 - Cliente - N° 26 Alicuota SOS.txt</v>
      </c>
      <c r="W27" s="4">
        <f t="shared" si="1"/>
        <v>27</v>
      </c>
    </row>
    <row r="28" spans="1:23" x14ac:dyDescent="0.25">
      <c r="A28" s="4" t="str">
        <f t="shared" si="0"/>
        <v>0</v>
      </c>
      <c r="B28" t="str">
        <f t="shared" si="2"/>
        <v>Cliente - N° 27</v>
      </c>
      <c r="C28">
        <v>20000000009</v>
      </c>
      <c r="D28" t="s">
        <v>22</v>
      </c>
      <c r="E28" s="3">
        <v>44805</v>
      </c>
      <c r="H28" s="3" t="s">
        <v>11</v>
      </c>
      <c r="I28" t="s">
        <v>15</v>
      </c>
      <c r="L28" s="4" t="str">
        <f t="shared" si="3"/>
        <v>\Libros Compras y Ventas\Cliente - N° 27\2022\09\PDF\</v>
      </c>
      <c r="M28" s="4" t="str">
        <f t="shared" si="13"/>
        <v>09/2022</v>
      </c>
      <c r="N28" s="2" t="str">
        <f t="shared" si="4"/>
        <v>Septiembre 2022</v>
      </c>
      <c r="O28" s="2" t="str">
        <f t="shared" si="5"/>
        <v>202209</v>
      </c>
      <c r="P28" s="2" t="str">
        <f t="shared" si="6"/>
        <v>0 - 30000000000 - LIV - 202209 - Cliente - N° 27</v>
      </c>
      <c r="Q28" s="2" t="str">
        <f t="shared" si="7"/>
        <v>0 - 30000000000 - LIC - 202209 - Cliente - N° 27</v>
      </c>
      <c r="R28" s="4" t="str">
        <f t="shared" si="8"/>
        <v>\Libros Compras y Ventas\Cliente - N° 27\2022\09\TXT\</v>
      </c>
      <c r="S28" s="4" t="str">
        <f t="shared" si="9"/>
        <v>0 - 30000000000 - LIV - 245308 - Cliente - N° 27 SOS.txt</v>
      </c>
      <c r="T28" s="4" t="str">
        <f t="shared" si="10"/>
        <v>0 - 30000000000 - LIV - 245308 - Cliente - N° 27 Alicuota SOS.txt</v>
      </c>
      <c r="U28" s="4" t="str">
        <f t="shared" si="11"/>
        <v>0 - 30000000000 - LIC - 245308 - Cliente - N° 27 SOS.txt</v>
      </c>
      <c r="V28" s="4" t="str">
        <f t="shared" si="12"/>
        <v>0 - 30000000000 - LIC - 245308 - Cliente - N° 27 Alicuota SOS.txt</v>
      </c>
      <c r="W28" s="4">
        <f t="shared" si="1"/>
        <v>28</v>
      </c>
    </row>
    <row r="29" spans="1:23" x14ac:dyDescent="0.25">
      <c r="A29" s="4" t="str">
        <f t="shared" si="0"/>
        <v>0</v>
      </c>
      <c r="B29" t="str">
        <f t="shared" si="2"/>
        <v>Cliente - N° 28</v>
      </c>
      <c r="C29">
        <v>20000000009</v>
      </c>
      <c r="D29" t="s">
        <v>22</v>
      </c>
      <c r="E29" s="3">
        <v>44805</v>
      </c>
      <c r="H29" s="3" t="s">
        <v>11</v>
      </c>
      <c r="I29" t="s">
        <v>16</v>
      </c>
      <c r="L29" s="4" t="str">
        <f t="shared" si="3"/>
        <v>\Libros Compras y Ventas\Cliente - N° 28\2022\09\PDF\</v>
      </c>
      <c r="M29" s="4" t="str">
        <f t="shared" si="13"/>
        <v>09/2022</v>
      </c>
      <c r="N29" s="2" t="str">
        <f t="shared" si="4"/>
        <v>Septiembre 2022</v>
      </c>
      <c r="O29" s="2" t="str">
        <f t="shared" si="5"/>
        <v>202209</v>
      </c>
      <c r="P29" s="2" t="str">
        <f t="shared" si="6"/>
        <v>0 - 30000000000 - LIV - 202209 - Cliente - N° 28</v>
      </c>
      <c r="Q29" s="2" t="str">
        <f t="shared" si="7"/>
        <v>0 - 30000000000 - LIC - 202209 - Cliente - N° 28</v>
      </c>
      <c r="R29" s="4" t="str">
        <f t="shared" si="8"/>
        <v>\Libros Compras y Ventas\Cliente - N° 28\2022\09\TXT\</v>
      </c>
      <c r="S29" s="4" t="str">
        <f t="shared" si="9"/>
        <v>0 - 30000000000 - LIV - 245308 - Cliente - N° 28 SOS.txt</v>
      </c>
      <c r="T29" s="4" t="str">
        <f t="shared" si="10"/>
        <v>0 - 30000000000 - LIV - 245308 - Cliente - N° 28 Alicuota SOS.txt</v>
      </c>
      <c r="U29" s="4" t="str">
        <f t="shared" si="11"/>
        <v>0 - 30000000000 - LIC - 245308 - Cliente - N° 28 SOS.txt</v>
      </c>
      <c r="V29" s="4" t="str">
        <f t="shared" si="12"/>
        <v>0 - 30000000000 - LIC - 245308 - Cliente - N° 28 Alicuota SOS.txt</v>
      </c>
      <c r="W29" s="4">
        <f t="shared" si="1"/>
        <v>29</v>
      </c>
    </row>
    <row r="30" spans="1:23" x14ac:dyDescent="0.25">
      <c r="A30" s="4" t="str">
        <f t="shared" si="0"/>
        <v>0</v>
      </c>
      <c r="B30" t="str">
        <f t="shared" si="2"/>
        <v>Cliente - N° 29</v>
      </c>
      <c r="C30">
        <v>20000000009</v>
      </c>
      <c r="D30" t="s">
        <v>22</v>
      </c>
      <c r="E30" s="3">
        <v>44805</v>
      </c>
      <c r="H30" s="3" t="s">
        <v>11</v>
      </c>
      <c r="I30" t="s">
        <v>16</v>
      </c>
      <c r="L30" s="4" t="str">
        <f t="shared" si="3"/>
        <v>\Libros Compras y Ventas\Cliente - N° 29\2022\09\PDF\</v>
      </c>
      <c r="M30" s="4" t="str">
        <f t="shared" si="13"/>
        <v>09/2022</v>
      </c>
      <c r="N30" s="2" t="str">
        <f t="shared" si="4"/>
        <v>Septiembre 2022</v>
      </c>
      <c r="O30" s="2" t="str">
        <f t="shared" si="5"/>
        <v>202209</v>
      </c>
      <c r="P30" s="2" t="str">
        <f t="shared" si="6"/>
        <v>0 - 30000000000 - LIV - 202209 - Cliente - N° 29</v>
      </c>
      <c r="Q30" s="2" t="str">
        <f t="shared" si="7"/>
        <v>0 - 30000000000 - LIC - 202209 - Cliente - N° 29</v>
      </c>
      <c r="R30" s="4" t="str">
        <f t="shared" si="8"/>
        <v>\Libros Compras y Ventas\Cliente - N° 29\2022\09\TXT\</v>
      </c>
      <c r="S30" s="4" t="str">
        <f t="shared" si="9"/>
        <v>0 - 30000000000 - LIV - 245308 - Cliente - N° 29 SOS.txt</v>
      </c>
      <c r="T30" s="4" t="str">
        <f t="shared" si="10"/>
        <v>0 - 30000000000 - LIV - 245308 - Cliente - N° 29 Alicuota SOS.txt</v>
      </c>
      <c r="U30" s="4" t="str">
        <f t="shared" si="11"/>
        <v>0 - 30000000000 - LIC - 245308 - Cliente - N° 29 SOS.txt</v>
      </c>
      <c r="V30" s="4" t="str">
        <f t="shared" si="12"/>
        <v>0 - 30000000000 - LIC - 245308 - Cliente - N° 29 Alicuota SOS.txt</v>
      </c>
      <c r="W30" s="4">
        <f t="shared" si="1"/>
        <v>30</v>
      </c>
    </row>
    <row r="31" spans="1:23" x14ac:dyDescent="0.25">
      <c r="A31" s="4" t="str">
        <f t="shared" si="0"/>
        <v>0</v>
      </c>
      <c r="B31" t="str">
        <f t="shared" si="2"/>
        <v>Cliente - N° 30</v>
      </c>
      <c r="C31">
        <v>20000000009</v>
      </c>
      <c r="D31" t="s">
        <v>22</v>
      </c>
      <c r="E31" s="3">
        <v>44805</v>
      </c>
      <c r="H31" s="3" t="s">
        <v>11</v>
      </c>
      <c r="I31" t="s">
        <v>16</v>
      </c>
      <c r="L31" s="4" t="str">
        <f t="shared" si="3"/>
        <v>\Libros Compras y Ventas\Cliente - N° 30\2022\09\PDF\</v>
      </c>
      <c r="M31" s="4" t="str">
        <f t="shared" si="13"/>
        <v>09/2022</v>
      </c>
      <c r="N31" s="2" t="str">
        <f t="shared" si="4"/>
        <v>Septiembre 2022</v>
      </c>
      <c r="O31" s="2" t="str">
        <f t="shared" si="5"/>
        <v>202209</v>
      </c>
      <c r="P31" s="2" t="str">
        <f t="shared" si="6"/>
        <v>0 - 30000000000 - LIV - 202209 - Cliente - N° 30</v>
      </c>
      <c r="Q31" s="2" t="str">
        <f t="shared" si="7"/>
        <v>0 - 30000000000 - LIC - 202209 - Cliente - N° 30</v>
      </c>
      <c r="R31" s="4" t="str">
        <f t="shared" si="8"/>
        <v>\Libros Compras y Ventas\Cliente - N° 30\2022\09\TXT\</v>
      </c>
      <c r="S31" s="4" t="str">
        <f t="shared" si="9"/>
        <v>0 - 30000000000 - LIV - 245308 - Cliente - N° 30 SOS.txt</v>
      </c>
      <c r="T31" s="4" t="str">
        <f t="shared" si="10"/>
        <v>0 - 30000000000 - LIV - 245308 - Cliente - N° 30 Alicuota SOS.txt</v>
      </c>
      <c r="U31" s="4" t="str">
        <f t="shared" si="11"/>
        <v>0 - 30000000000 - LIC - 245308 - Cliente - N° 30 SOS.txt</v>
      </c>
      <c r="V31" s="4" t="str">
        <f t="shared" si="12"/>
        <v>0 - 30000000000 - LIC - 245308 - Cliente - N° 30 Alicuota SOS.txt</v>
      </c>
      <c r="W31" s="4">
        <f t="shared" si="1"/>
        <v>31</v>
      </c>
    </row>
    <row r="32" spans="1:23" x14ac:dyDescent="0.25">
      <c r="A32" s="4" t="str">
        <f t="shared" si="0"/>
        <v>0</v>
      </c>
      <c r="B32" t="str">
        <f t="shared" si="2"/>
        <v>Cliente - N° 31</v>
      </c>
      <c r="C32">
        <v>20000000009</v>
      </c>
      <c r="D32" t="s">
        <v>22</v>
      </c>
      <c r="E32" s="3">
        <v>44805</v>
      </c>
      <c r="H32" s="3" t="s">
        <v>11</v>
      </c>
      <c r="I32" t="s">
        <v>15</v>
      </c>
      <c r="L32" s="4" t="str">
        <f t="shared" si="3"/>
        <v>\Libros Compras y Ventas\Cliente - N° 31\2022\09\PDF\</v>
      </c>
      <c r="M32" s="4" t="str">
        <f t="shared" si="13"/>
        <v>09/2022</v>
      </c>
      <c r="N32" s="2" t="str">
        <f t="shared" si="4"/>
        <v>Septiembre 2022</v>
      </c>
      <c r="O32" s="2" t="str">
        <f t="shared" si="5"/>
        <v>202209</v>
      </c>
      <c r="P32" s="2" t="str">
        <f t="shared" si="6"/>
        <v>0 - 30000000000 - LIV - 202209 - Cliente - N° 31</v>
      </c>
      <c r="Q32" s="2" t="str">
        <f t="shared" si="7"/>
        <v>0 - 30000000000 - LIC - 202209 - Cliente - N° 31</v>
      </c>
      <c r="R32" s="4" t="str">
        <f t="shared" si="8"/>
        <v>\Libros Compras y Ventas\Cliente - N° 31\2022\09\TXT\</v>
      </c>
      <c r="S32" s="4" t="str">
        <f t="shared" si="9"/>
        <v>0 - 30000000000 - LIV - 245308 - Cliente - N° 31 SOS.txt</v>
      </c>
      <c r="T32" s="4" t="str">
        <f t="shared" si="10"/>
        <v>0 - 30000000000 - LIV - 245308 - Cliente - N° 31 Alicuota SOS.txt</v>
      </c>
      <c r="U32" s="4" t="str">
        <f t="shared" si="11"/>
        <v>0 - 30000000000 - LIC - 245308 - Cliente - N° 31 SOS.txt</v>
      </c>
      <c r="V32" s="4" t="str">
        <f t="shared" si="12"/>
        <v>0 - 30000000000 - LIC - 245308 - Cliente - N° 31 Alicuota SOS.txt</v>
      </c>
      <c r="W32" s="4">
        <f t="shared" si="1"/>
        <v>32</v>
      </c>
    </row>
    <row r="33" spans="1:23" x14ac:dyDescent="0.25">
      <c r="A33" s="4" t="str">
        <f t="shared" si="0"/>
        <v>0</v>
      </c>
      <c r="B33" t="str">
        <f t="shared" si="2"/>
        <v>Cliente - N° 32</v>
      </c>
      <c r="C33">
        <v>20000000009</v>
      </c>
      <c r="D33" t="s">
        <v>22</v>
      </c>
      <c r="E33" s="3">
        <v>44805</v>
      </c>
      <c r="H33" s="3" t="s">
        <v>11</v>
      </c>
      <c r="I33" t="s">
        <v>16</v>
      </c>
      <c r="L33" s="4" t="str">
        <f t="shared" si="3"/>
        <v>\Libros Compras y Ventas\Cliente - N° 32\2022\09\PDF\</v>
      </c>
      <c r="M33" s="4" t="str">
        <f t="shared" si="13"/>
        <v>09/2022</v>
      </c>
      <c r="N33" s="2" t="str">
        <f t="shared" si="4"/>
        <v>Septiembre 2022</v>
      </c>
      <c r="O33" s="2" t="str">
        <f t="shared" si="5"/>
        <v>202209</v>
      </c>
      <c r="P33" s="2" t="str">
        <f t="shared" si="6"/>
        <v>0 - 30000000000 - LIV - 202209 - Cliente - N° 32</v>
      </c>
      <c r="Q33" s="2" t="str">
        <f t="shared" si="7"/>
        <v>0 - 30000000000 - LIC - 202209 - Cliente - N° 32</v>
      </c>
      <c r="R33" s="4" t="str">
        <f t="shared" si="8"/>
        <v>\Libros Compras y Ventas\Cliente - N° 32\2022\09\TXT\</v>
      </c>
      <c r="S33" s="4" t="str">
        <f t="shared" si="9"/>
        <v>0 - 30000000000 - LIV - 245308 - Cliente - N° 32 SOS.txt</v>
      </c>
      <c r="T33" s="4" t="str">
        <f t="shared" si="10"/>
        <v>0 - 30000000000 - LIV - 245308 - Cliente - N° 32 Alicuota SOS.txt</v>
      </c>
      <c r="U33" s="4" t="str">
        <f t="shared" si="11"/>
        <v>0 - 30000000000 - LIC - 245308 - Cliente - N° 32 SOS.txt</v>
      </c>
      <c r="V33" s="4" t="str">
        <f t="shared" si="12"/>
        <v>0 - 30000000000 - LIC - 245308 - Cliente - N° 32 Alicuota SOS.txt</v>
      </c>
      <c r="W33" s="4">
        <f t="shared" si="1"/>
        <v>33</v>
      </c>
    </row>
    <row r="34" spans="1:23" x14ac:dyDescent="0.25">
      <c r="A34" s="4" t="str">
        <f t="shared" ref="A34:A69" si="14">RIGHT(D34,1)</f>
        <v>0</v>
      </c>
      <c r="B34" t="str">
        <f t="shared" si="2"/>
        <v>Cliente - N° 33</v>
      </c>
      <c r="C34">
        <v>20000000009</v>
      </c>
      <c r="D34" t="s">
        <v>22</v>
      </c>
      <c r="E34" s="3">
        <v>44805</v>
      </c>
      <c r="H34" s="3" t="s">
        <v>12</v>
      </c>
      <c r="I34" t="s">
        <v>16</v>
      </c>
      <c r="L34" s="4" t="str">
        <f t="shared" si="3"/>
        <v>\Libros Compras y Ventas\Cliente - N° 33\2022\09\PDF\</v>
      </c>
      <c r="M34" s="4" t="str">
        <f t="shared" si="13"/>
        <v>09/2022</v>
      </c>
      <c r="N34" s="2" t="str">
        <f t="shared" si="4"/>
        <v>Septiembre 2022</v>
      </c>
      <c r="O34" s="2" t="str">
        <f t="shared" si="5"/>
        <v>202209</v>
      </c>
      <c r="P34" s="2" t="str">
        <f t="shared" si="6"/>
        <v>0 - 30000000000 - LIV - 202209 - Cliente - N° 33</v>
      </c>
      <c r="Q34" s="2" t="str">
        <f t="shared" si="7"/>
        <v>0 - 30000000000 - LIC - 202209 - Cliente - N° 33</v>
      </c>
      <c r="R34" s="4" t="str">
        <f t="shared" si="8"/>
        <v>\Libros Compras y Ventas\Cliente - N° 33\2022\09\TXT\</v>
      </c>
      <c r="S34" s="4" t="str">
        <f t="shared" si="9"/>
        <v>0 - 30000000000 - LIV - 245308 - Cliente - N° 33 SOS.txt</v>
      </c>
      <c r="T34" s="4" t="str">
        <f t="shared" si="10"/>
        <v>0 - 30000000000 - LIV - 245308 - Cliente - N° 33 Alicuota SOS.txt</v>
      </c>
      <c r="U34" s="4" t="str">
        <f t="shared" si="11"/>
        <v>0 - 30000000000 - LIC - 245308 - Cliente - N° 33 SOS.txt</v>
      </c>
      <c r="V34" s="4" t="str">
        <f t="shared" si="12"/>
        <v>0 - 30000000000 - LIC - 245308 - Cliente - N° 33 Alicuota SOS.txt</v>
      </c>
      <c r="W34" s="4">
        <f t="shared" ref="W34:W69" si="15">ROW(A34)</f>
        <v>34</v>
      </c>
    </row>
    <row r="35" spans="1:23" x14ac:dyDescent="0.25">
      <c r="A35" s="4" t="str">
        <f t="shared" si="14"/>
        <v>0</v>
      </c>
      <c r="B35" t="str">
        <f t="shared" si="2"/>
        <v>Cliente - N° 34</v>
      </c>
      <c r="C35">
        <v>20000000009</v>
      </c>
      <c r="D35" t="s">
        <v>22</v>
      </c>
      <c r="E35" s="3">
        <v>44805</v>
      </c>
      <c r="H35" s="3" t="s">
        <v>12</v>
      </c>
      <c r="I35" t="s">
        <v>16</v>
      </c>
      <c r="L35" s="4" t="str">
        <f t="shared" si="3"/>
        <v>\Libros Compras y Ventas\Cliente - N° 34\2022\09\PDF\</v>
      </c>
      <c r="M35" s="4" t="str">
        <f t="shared" si="13"/>
        <v>09/2022</v>
      </c>
      <c r="N35" s="2" t="str">
        <f t="shared" si="4"/>
        <v>Septiembre 2022</v>
      </c>
      <c r="O35" s="2" t="str">
        <f t="shared" si="5"/>
        <v>202209</v>
      </c>
      <c r="P35" s="2" t="str">
        <f t="shared" si="6"/>
        <v>0 - 30000000000 - LIV - 202209 - Cliente - N° 34</v>
      </c>
      <c r="Q35" s="2" t="str">
        <f t="shared" si="7"/>
        <v>0 - 30000000000 - LIC - 202209 - Cliente - N° 34</v>
      </c>
      <c r="R35" s="4" t="str">
        <f t="shared" si="8"/>
        <v>\Libros Compras y Ventas\Cliente - N° 34\2022\09\TXT\</v>
      </c>
      <c r="S35" s="4" t="str">
        <f t="shared" si="9"/>
        <v>0 - 30000000000 - LIV - 245308 - Cliente - N° 34 SOS.txt</v>
      </c>
      <c r="T35" s="4" t="str">
        <f t="shared" si="10"/>
        <v>0 - 30000000000 - LIV - 245308 - Cliente - N° 34 Alicuota SOS.txt</v>
      </c>
      <c r="U35" s="4" t="str">
        <f t="shared" si="11"/>
        <v>0 - 30000000000 - LIC - 245308 - Cliente - N° 34 SOS.txt</v>
      </c>
      <c r="V35" s="4" t="str">
        <f t="shared" si="12"/>
        <v>0 - 30000000000 - LIC - 245308 - Cliente - N° 34 Alicuota SOS.txt</v>
      </c>
      <c r="W35" s="4">
        <f t="shared" si="15"/>
        <v>35</v>
      </c>
    </row>
    <row r="36" spans="1:23" x14ac:dyDescent="0.25">
      <c r="A36" s="4" t="str">
        <f t="shared" si="14"/>
        <v>0</v>
      </c>
      <c r="B36" t="str">
        <f t="shared" si="2"/>
        <v>Cliente - N° 35</v>
      </c>
      <c r="C36">
        <v>20000000009</v>
      </c>
      <c r="D36" t="s">
        <v>22</v>
      </c>
      <c r="E36" s="3">
        <v>44805</v>
      </c>
      <c r="H36" s="3" t="s">
        <v>11</v>
      </c>
      <c r="I36" t="s">
        <v>16</v>
      </c>
      <c r="L36" s="4" t="str">
        <f t="shared" si="3"/>
        <v>\Libros Compras y Ventas\Cliente - N° 35\2022\09\PDF\</v>
      </c>
      <c r="M36" s="4" t="str">
        <f t="shared" si="13"/>
        <v>09/2022</v>
      </c>
      <c r="N36" s="2" t="str">
        <f t="shared" si="4"/>
        <v>Septiembre 2022</v>
      </c>
      <c r="O36" s="2" t="str">
        <f t="shared" si="5"/>
        <v>202209</v>
      </c>
      <c r="P36" s="2" t="str">
        <f t="shared" si="6"/>
        <v>0 - 30000000000 - LIV - 202209 - Cliente - N° 35</v>
      </c>
      <c r="Q36" s="2" t="str">
        <f t="shared" si="7"/>
        <v>0 - 30000000000 - LIC - 202209 - Cliente - N° 35</v>
      </c>
      <c r="R36" s="4" t="str">
        <f t="shared" si="8"/>
        <v>\Libros Compras y Ventas\Cliente - N° 35\2022\09\TXT\</v>
      </c>
      <c r="S36" s="4" t="str">
        <f t="shared" si="9"/>
        <v>0 - 30000000000 - LIV - 245308 - Cliente - N° 35 SOS.txt</v>
      </c>
      <c r="T36" s="4" t="str">
        <f t="shared" si="10"/>
        <v>0 - 30000000000 - LIV - 245308 - Cliente - N° 35 Alicuota SOS.txt</v>
      </c>
      <c r="U36" s="4" t="str">
        <f t="shared" si="11"/>
        <v>0 - 30000000000 - LIC - 245308 - Cliente - N° 35 SOS.txt</v>
      </c>
      <c r="V36" s="4" t="str">
        <f t="shared" si="12"/>
        <v>0 - 30000000000 - LIC - 245308 - Cliente - N° 35 Alicuota SOS.txt</v>
      </c>
      <c r="W36" s="4">
        <f t="shared" si="15"/>
        <v>36</v>
      </c>
    </row>
    <row r="37" spans="1:23" x14ac:dyDescent="0.25">
      <c r="A37" s="4" t="str">
        <f t="shared" si="14"/>
        <v>0</v>
      </c>
      <c r="B37" t="str">
        <f t="shared" si="2"/>
        <v>Cliente - N° 36</v>
      </c>
      <c r="C37">
        <v>20000000009</v>
      </c>
      <c r="D37" t="s">
        <v>22</v>
      </c>
      <c r="E37" s="3">
        <v>44805</v>
      </c>
      <c r="H37" s="3" t="s">
        <v>11</v>
      </c>
      <c r="I37" t="s">
        <v>15</v>
      </c>
      <c r="L37" s="4" t="str">
        <f t="shared" si="3"/>
        <v>\Libros Compras y Ventas\Cliente - N° 36\2022\09\PDF\</v>
      </c>
      <c r="M37" s="4" t="str">
        <f t="shared" si="13"/>
        <v>09/2022</v>
      </c>
      <c r="N37" s="2" t="str">
        <f t="shared" si="4"/>
        <v>Septiembre 2022</v>
      </c>
      <c r="O37" s="2" t="str">
        <f t="shared" si="5"/>
        <v>202209</v>
      </c>
      <c r="P37" s="2" t="str">
        <f t="shared" si="6"/>
        <v>0 - 30000000000 - LIV - 202209 - Cliente - N° 36</v>
      </c>
      <c r="Q37" s="2" t="str">
        <f t="shared" si="7"/>
        <v>0 - 30000000000 - LIC - 202209 - Cliente - N° 36</v>
      </c>
      <c r="R37" s="4" t="str">
        <f t="shared" si="8"/>
        <v>\Libros Compras y Ventas\Cliente - N° 36\2022\09\TXT\</v>
      </c>
      <c r="S37" s="4" t="str">
        <f t="shared" si="9"/>
        <v>0 - 30000000000 - LIV - 245308 - Cliente - N° 36 SOS.txt</v>
      </c>
      <c r="T37" s="4" t="str">
        <f t="shared" si="10"/>
        <v>0 - 30000000000 - LIV - 245308 - Cliente - N° 36 Alicuota SOS.txt</v>
      </c>
      <c r="U37" s="4" t="str">
        <f t="shared" si="11"/>
        <v>0 - 30000000000 - LIC - 245308 - Cliente - N° 36 SOS.txt</v>
      </c>
      <c r="V37" s="4" t="str">
        <f t="shared" si="12"/>
        <v>0 - 30000000000 - LIC - 245308 - Cliente - N° 36 Alicuota SOS.txt</v>
      </c>
      <c r="W37" s="4">
        <f t="shared" si="15"/>
        <v>37</v>
      </c>
    </row>
    <row r="38" spans="1:23" x14ac:dyDescent="0.25">
      <c r="A38" s="4" t="str">
        <f t="shared" si="14"/>
        <v>0</v>
      </c>
      <c r="B38" t="str">
        <f t="shared" si="2"/>
        <v>Cliente - N° 37</v>
      </c>
      <c r="C38">
        <v>20000000009</v>
      </c>
      <c r="D38" t="s">
        <v>22</v>
      </c>
      <c r="E38" s="3">
        <v>44805</v>
      </c>
      <c r="H38" s="3" t="s">
        <v>11</v>
      </c>
      <c r="I38" t="s">
        <v>15</v>
      </c>
      <c r="L38" s="4" t="str">
        <f t="shared" si="3"/>
        <v>\Libros Compras y Ventas\Cliente - N° 37\2022\09\PDF\</v>
      </c>
      <c r="M38" s="4" t="str">
        <f t="shared" si="13"/>
        <v>09/2022</v>
      </c>
      <c r="N38" s="2" t="str">
        <f t="shared" si="4"/>
        <v>Septiembre 2022</v>
      </c>
      <c r="O38" s="2" t="str">
        <f t="shared" si="5"/>
        <v>202209</v>
      </c>
      <c r="P38" s="2" t="str">
        <f t="shared" si="6"/>
        <v>0 - 30000000000 - LIV - 202209 - Cliente - N° 37</v>
      </c>
      <c r="Q38" s="2" t="str">
        <f t="shared" si="7"/>
        <v>0 - 30000000000 - LIC - 202209 - Cliente - N° 37</v>
      </c>
      <c r="R38" s="4" t="str">
        <f t="shared" si="8"/>
        <v>\Libros Compras y Ventas\Cliente - N° 37\2022\09\TXT\</v>
      </c>
      <c r="S38" s="4" t="str">
        <f t="shared" si="9"/>
        <v>0 - 30000000000 - LIV - 245308 - Cliente - N° 37 SOS.txt</v>
      </c>
      <c r="T38" s="4" t="str">
        <f t="shared" si="10"/>
        <v>0 - 30000000000 - LIV - 245308 - Cliente - N° 37 Alicuota SOS.txt</v>
      </c>
      <c r="U38" s="4" t="str">
        <f t="shared" si="11"/>
        <v>0 - 30000000000 - LIC - 245308 - Cliente - N° 37 SOS.txt</v>
      </c>
      <c r="V38" s="4" t="str">
        <f t="shared" si="12"/>
        <v>0 - 30000000000 - LIC - 245308 - Cliente - N° 37 Alicuota SOS.txt</v>
      </c>
      <c r="W38" s="4">
        <f t="shared" si="15"/>
        <v>38</v>
      </c>
    </row>
    <row r="39" spans="1:23" x14ac:dyDescent="0.25">
      <c r="A39" s="4" t="str">
        <f t="shared" si="14"/>
        <v>0</v>
      </c>
      <c r="B39" t="str">
        <f t="shared" si="2"/>
        <v>Cliente - N° 38</v>
      </c>
      <c r="C39">
        <v>20000000009</v>
      </c>
      <c r="D39" t="s">
        <v>22</v>
      </c>
      <c r="E39" s="3">
        <v>44805</v>
      </c>
      <c r="H39" s="3" t="s">
        <v>11</v>
      </c>
      <c r="I39" t="s">
        <v>16</v>
      </c>
      <c r="L39" s="4" t="str">
        <f t="shared" si="3"/>
        <v>\Libros Compras y Ventas\Cliente - N° 38\2022\09\PDF\</v>
      </c>
      <c r="M39" s="4" t="str">
        <f t="shared" si="13"/>
        <v>09/2022</v>
      </c>
      <c r="N39" s="2" t="str">
        <f t="shared" si="4"/>
        <v>Septiembre 2022</v>
      </c>
      <c r="O39" s="2" t="str">
        <f t="shared" si="5"/>
        <v>202209</v>
      </c>
      <c r="P39" s="2" t="str">
        <f t="shared" si="6"/>
        <v>0 - 30000000000 - LIV - 202209 - Cliente - N° 38</v>
      </c>
      <c r="Q39" s="2" t="str">
        <f t="shared" si="7"/>
        <v>0 - 30000000000 - LIC - 202209 - Cliente - N° 38</v>
      </c>
      <c r="R39" s="4" t="str">
        <f t="shared" si="8"/>
        <v>\Libros Compras y Ventas\Cliente - N° 38\2022\09\TXT\</v>
      </c>
      <c r="S39" s="4" t="str">
        <f t="shared" si="9"/>
        <v>0 - 30000000000 - LIV - 245308 - Cliente - N° 38 SOS.txt</v>
      </c>
      <c r="T39" s="4" t="str">
        <f t="shared" si="10"/>
        <v>0 - 30000000000 - LIV - 245308 - Cliente - N° 38 Alicuota SOS.txt</v>
      </c>
      <c r="U39" s="4" t="str">
        <f t="shared" si="11"/>
        <v>0 - 30000000000 - LIC - 245308 - Cliente - N° 38 SOS.txt</v>
      </c>
      <c r="V39" s="4" t="str">
        <f t="shared" si="12"/>
        <v>0 - 30000000000 - LIC - 245308 - Cliente - N° 38 Alicuota SOS.txt</v>
      </c>
      <c r="W39" s="4">
        <f t="shared" si="15"/>
        <v>39</v>
      </c>
    </row>
    <row r="40" spans="1:23" x14ac:dyDescent="0.25">
      <c r="A40" s="4" t="str">
        <f t="shared" si="14"/>
        <v>0</v>
      </c>
      <c r="B40" t="str">
        <f t="shared" si="2"/>
        <v>Cliente - N° 39</v>
      </c>
      <c r="C40">
        <v>20000000009</v>
      </c>
      <c r="D40" t="s">
        <v>22</v>
      </c>
      <c r="E40" s="3">
        <v>44805</v>
      </c>
      <c r="H40" s="3" t="s">
        <v>12</v>
      </c>
      <c r="I40" t="s">
        <v>16</v>
      </c>
      <c r="L40" s="4" t="str">
        <f t="shared" si="3"/>
        <v>\Libros Compras y Ventas\Cliente - N° 39\2022\09\PDF\</v>
      </c>
      <c r="M40" s="4" t="str">
        <f t="shared" si="13"/>
        <v>09/2022</v>
      </c>
      <c r="N40" s="2" t="str">
        <f t="shared" si="4"/>
        <v>Septiembre 2022</v>
      </c>
      <c r="O40" s="2" t="str">
        <f t="shared" si="5"/>
        <v>202209</v>
      </c>
      <c r="P40" s="2" t="str">
        <f t="shared" si="6"/>
        <v>0 - 30000000000 - LIV - 202209 - Cliente - N° 39</v>
      </c>
      <c r="Q40" s="2" t="str">
        <f t="shared" si="7"/>
        <v>0 - 30000000000 - LIC - 202209 - Cliente - N° 39</v>
      </c>
      <c r="R40" s="4" t="str">
        <f t="shared" si="8"/>
        <v>\Libros Compras y Ventas\Cliente - N° 39\2022\09\TXT\</v>
      </c>
      <c r="S40" s="4" t="str">
        <f t="shared" si="9"/>
        <v>0 - 30000000000 - LIV - 245308 - Cliente - N° 39 SOS.txt</v>
      </c>
      <c r="T40" s="4" t="str">
        <f t="shared" si="10"/>
        <v>0 - 30000000000 - LIV - 245308 - Cliente - N° 39 Alicuota SOS.txt</v>
      </c>
      <c r="U40" s="4" t="str">
        <f t="shared" si="11"/>
        <v>0 - 30000000000 - LIC - 245308 - Cliente - N° 39 SOS.txt</v>
      </c>
      <c r="V40" s="4" t="str">
        <f t="shared" si="12"/>
        <v>0 - 30000000000 - LIC - 245308 - Cliente - N° 39 Alicuota SOS.txt</v>
      </c>
      <c r="W40" s="4">
        <f t="shared" si="15"/>
        <v>40</v>
      </c>
    </row>
    <row r="41" spans="1:23" x14ac:dyDescent="0.25">
      <c r="A41" s="4" t="str">
        <f t="shared" si="14"/>
        <v>0</v>
      </c>
      <c r="B41" t="str">
        <f t="shared" si="2"/>
        <v>Cliente - N° 40</v>
      </c>
      <c r="C41">
        <v>20000000009</v>
      </c>
      <c r="D41" t="s">
        <v>22</v>
      </c>
      <c r="E41" s="3">
        <v>44805</v>
      </c>
      <c r="H41" s="3" t="s">
        <v>12</v>
      </c>
      <c r="I41" t="s">
        <v>16</v>
      </c>
      <c r="L41" s="4" t="str">
        <f t="shared" si="3"/>
        <v>\Libros Compras y Ventas\Cliente - N° 40\2022\09\PDF\</v>
      </c>
      <c r="M41" s="4" t="str">
        <f t="shared" si="13"/>
        <v>09/2022</v>
      </c>
      <c r="N41" s="2" t="str">
        <f t="shared" si="4"/>
        <v>Septiembre 2022</v>
      </c>
      <c r="O41" s="2" t="str">
        <f t="shared" si="5"/>
        <v>202209</v>
      </c>
      <c r="P41" s="2" t="str">
        <f t="shared" si="6"/>
        <v>0 - 30000000000 - LIV - 202209 - Cliente - N° 40</v>
      </c>
      <c r="Q41" s="2" t="str">
        <f t="shared" si="7"/>
        <v>0 - 30000000000 - LIC - 202209 - Cliente - N° 40</v>
      </c>
      <c r="R41" s="4" t="str">
        <f t="shared" si="8"/>
        <v>\Libros Compras y Ventas\Cliente - N° 40\2022\09\TXT\</v>
      </c>
      <c r="S41" s="4" t="str">
        <f t="shared" si="9"/>
        <v>0 - 30000000000 - LIV - 245308 - Cliente - N° 40 SOS.txt</v>
      </c>
      <c r="T41" s="4" t="str">
        <f t="shared" si="10"/>
        <v>0 - 30000000000 - LIV - 245308 - Cliente - N° 40 Alicuota SOS.txt</v>
      </c>
      <c r="U41" s="4" t="str">
        <f t="shared" si="11"/>
        <v>0 - 30000000000 - LIC - 245308 - Cliente - N° 40 SOS.txt</v>
      </c>
      <c r="V41" s="4" t="str">
        <f t="shared" si="12"/>
        <v>0 - 30000000000 - LIC - 245308 - Cliente - N° 40 Alicuota SOS.txt</v>
      </c>
      <c r="W41" s="4">
        <f t="shared" si="15"/>
        <v>41</v>
      </c>
    </row>
    <row r="42" spans="1:23" x14ac:dyDescent="0.25">
      <c r="A42" s="4" t="str">
        <f t="shared" si="14"/>
        <v>0</v>
      </c>
      <c r="B42" t="str">
        <f t="shared" si="2"/>
        <v>Cliente - N° 41</v>
      </c>
      <c r="C42">
        <v>20000000009</v>
      </c>
      <c r="D42" t="s">
        <v>22</v>
      </c>
      <c r="E42" s="3">
        <v>44805</v>
      </c>
      <c r="H42" s="3" t="s">
        <v>12</v>
      </c>
      <c r="I42" t="s">
        <v>16</v>
      </c>
      <c r="L42" s="4" t="str">
        <f t="shared" si="3"/>
        <v>\Libros Compras y Ventas\Cliente - N° 41\2022\09\PDF\</v>
      </c>
      <c r="M42" s="4" t="str">
        <f t="shared" si="13"/>
        <v>09/2022</v>
      </c>
      <c r="N42" s="2" t="str">
        <f t="shared" si="4"/>
        <v>Septiembre 2022</v>
      </c>
      <c r="O42" s="2" t="str">
        <f t="shared" si="5"/>
        <v>202209</v>
      </c>
      <c r="P42" s="2" t="str">
        <f t="shared" si="6"/>
        <v>0 - 30000000000 - LIV - 202209 - Cliente - N° 41</v>
      </c>
      <c r="Q42" s="2" t="str">
        <f t="shared" si="7"/>
        <v>0 - 30000000000 - LIC - 202209 - Cliente - N° 41</v>
      </c>
      <c r="R42" s="4" t="str">
        <f t="shared" si="8"/>
        <v>\Libros Compras y Ventas\Cliente - N° 41\2022\09\TXT\</v>
      </c>
      <c r="S42" s="4" t="str">
        <f t="shared" si="9"/>
        <v>0 - 30000000000 - LIV - 245308 - Cliente - N° 41 SOS.txt</v>
      </c>
      <c r="T42" s="4" t="str">
        <f t="shared" si="10"/>
        <v>0 - 30000000000 - LIV - 245308 - Cliente - N° 41 Alicuota SOS.txt</v>
      </c>
      <c r="U42" s="4" t="str">
        <f t="shared" si="11"/>
        <v>0 - 30000000000 - LIC - 245308 - Cliente - N° 41 SOS.txt</v>
      </c>
      <c r="V42" s="4" t="str">
        <f t="shared" si="12"/>
        <v>0 - 30000000000 - LIC - 245308 - Cliente - N° 41 Alicuota SOS.txt</v>
      </c>
      <c r="W42" s="4">
        <f t="shared" si="15"/>
        <v>42</v>
      </c>
    </row>
    <row r="43" spans="1:23" x14ac:dyDescent="0.25">
      <c r="A43" s="4" t="str">
        <f t="shared" si="14"/>
        <v>0</v>
      </c>
      <c r="B43" t="str">
        <f t="shared" si="2"/>
        <v>Cliente - N° 42</v>
      </c>
      <c r="C43">
        <v>20000000009</v>
      </c>
      <c r="D43" t="s">
        <v>22</v>
      </c>
      <c r="E43" s="3">
        <v>44805</v>
      </c>
      <c r="H43" s="3" t="s">
        <v>11</v>
      </c>
      <c r="I43" t="s">
        <v>15</v>
      </c>
      <c r="L43" s="4" t="str">
        <f t="shared" si="3"/>
        <v>\Libros Compras y Ventas\Cliente - N° 42\2022\09\PDF\</v>
      </c>
      <c r="M43" s="4" t="str">
        <f t="shared" si="13"/>
        <v>09/2022</v>
      </c>
      <c r="N43" s="2" t="str">
        <f t="shared" si="4"/>
        <v>Septiembre 2022</v>
      </c>
      <c r="O43" s="2" t="str">
        <f t="shared" si="5"/>
        <v>202209</v>
      </c>
      <c r="P43" s="2" t="str">
        <f t="shared" si="6"/>
        <v>0 - 30000000000 - LIV - 202209 - Cliente - N° 42</v>
      </c>
      <c r="Q43" s="2" t="str">
        <f t="shared" si="7"/>
        <v>0 - 30000000000 - LIC - 202209 - Cliente - N° 42</v>
      </c>
      <c r="R43" s="4" t="str">
        <f t="shared" si="8"/>
        <v>\Libros Compras y Ventas\Cliente - N° 42\2022\09\TXT\</v>
      </c>
      <c r="S43" s="4" t="str">
        <f t="shared" si="9"/>
        <v>0 - 30000000000 - LIV - 245308 - Cliente - N° 42 SOS.txt</v>
      </c>
      <c r="T43" s="4" t="str">
        <f t="shared" si="10"/>
        <v>0 - 30000000000 - LIV - 245308 - Cliente - N° 42 Alicuota SOS.txt</v>
      </c>
      <c r="U43" s="4" t="str">
        <f t="shared" si="11"/>
        <v>0 - 30000000000 - LIC - 245308 - Cliente - N° 42 SOS.txt</v>
      </c>
      <c r="V43" s="4" t="str">
        <f t="shared" si="12"/>
        <v>0 - 30000000000 - LIC - 245308 - Cliente - N° 42 Alicuota SOS.txt</v>
      </c>
      <c r="W43" s="4">
        <f t="shared" si="15"/>
        <v>43</v>
      </c>
    </row>
    <row r="44" spans="1:23" x14ac:dyDescent="0.25">
      <c r="A44" s="4" t="str">
        <f t="shared" si="14"/>
        <v>0</v>
      </c>
      <c r="B44" t="str">
        <f t="shared" si="2"/>
        <v>Cliente - N° 43</v>
      </c>
      <c r="C44">
        <v>20000000009</v>
      </c>
      <c r="D44" t="s">
        <v>22</v>
      </c>
      <c r="E44" s="3">
        <v>44805</v>
      </c>
      <c r="H44" s="3" t="s">
        <v>11</v>
      </c>
      <c r="I44" t="s">
        <v>16</v>
      </c>
      <c r="L44" s="4" t="str">
        <f t="shared" si="3"/>
        <v>\Libros Compras y Ventas\Cliente - N° 43\2022\09\PDF\</v>
      </c>
      <c r="M44" s="4" t="str">
        <f t="shared" si="13"/>
        <v>09/2022</v>
      </c>
      <c r="N44" s="2" t="str">
        <f t="shared" si="4"/>
        <v>Septiembre 2022</v>
      </c>
      <c r="O44" s="2" t="str">
        <f t="shared" si="5"/>
        <v>202209</v>
      </c>
      <c r="P44" s="2" t="str">
        <f t="shared" si="6"/>
        <v>0 - 30000000000 - LIV - 202209 - Cliente - N° 43</v>
      </c>
      <c r="Q44" s="2" t="str">
        <f t="shared" si="7"/>
        <v>0 - 30000000000 - LIC - 202209 - Cliente - N° 43</v>
      </c>
      <c r="R44" s="4" t="str">
        <f t="shared" si="8"/>
        <v>\Libros Compras y Ventas\Cliente - N° 43\2022\09\TXT\</v>
      </c>
      <c r="S44" s="4" t="str">
        <f t="shared" si="9"/>
        <v>0 - 30000000000 - LIV - 245308 - Cliente - N° 43 SOS.txt</v>
      </c>
      <c r="T44" s="4" t="str">
        <f t="shared" si="10"/>
        <v>0 - 30000000000 - LIV - 245308 - Cliente - N° 43 Alicuota SOS.txt</v>
      </c>
      <c r="U44" s="4" t="str">
        <f t="shared" si="11"/>
        <v>0 - 30000000000 - LIC - 245308 - Cliente - N° 43 SOS.txt</v>
      </c>
      <c r="V44" s="4" t="str">
        <f t="shared" si="12"/>
        <v>0 - 30000000000 - LIC - 245308 - Cliente - N° 43 Alicuota SOS.txt</v>
      </c>
      <c r="W44" s="4">
        <f t="shared" si="15"/>
        <v>44</v>
      </c>
    </row>
    <row r="45" spans="1:23" x14ac:dyDescent="0.25">
      <c r="A45" s="4" t="str">
        <f t="shared" si="14"/>
        <v>0</v>
      </c>
      <c r="B45" t="str">
        <f t="shared" si="2"/>
        <v>Cliente - N° 44</v>
      </c>
      <c r="C45">
        <v>20000000009</v>
      </c>
      <c r="D45" t="s">
        <v>22</v>
      </c>
      <c r="E45" s="3">
        <v>44805</v>
      </c>
      <c r="H45" s="3" t="s">
        <v>11</v>
      </c>
      <c r="I45" t="s">
        <v>15</v>
      </c>
      <c r="L45" s="4" t="str">
        <f t="shared" si="3"/>
        <v>\Libros Compras y Ventas\Cliente - N° 44\2022\09\PDF\</v>
      </c>
      <c r="M45" s="4" t="str">
        <f t="shared" si="13"/>
        <v>09/2022</v>
      </c>
      <c r="N45" s="2" t="str">
        <f t="shared" si="4"/>
        <v>Septiembre 2022</v>
      </c>
      <c r="O45" s="2" t="str">
        <f t="shared" si="5"/>
        <v>202209</v>
      </c>
      <c r="P45" s="2" t="str">
        <f t="shared" si="6"/>
        <v>0 - 30000000000 - LIV - 202209 - Cliente - N° 44</v>
      </c>
      <c r="Q45" s="2" t="str">
        <f t="shared" si="7"/>
        <v>0 - 30000000000 - LIC - 202209 - Cliente - N° 44</v>
      </c>
      <c r="R45" s="4" t="str">
        <f t="shared" si="8"/>
        <v>\Libros Compras y Ventas\Cliente - N° 44\2022\09\TXT\</v>
      </c>
      <c r="S45" s="4" t="str">
        <f t="shared" si="9"/>
        <v>0 - 30000000000 - LIV - 245308 - Cliente - N° 44 SOS.txt</v>
      </c>
      <c r="T45" s="4" t="str">
        <f t="shared" si="10"/>
        <v>0 - 30000000000 - LIV - 245308 - Cliente - N° 44 Alicuota SOS.txt</v>
      </c>
      <c r="U45" s="4" t="str">
        <f t="shared" si="11"/>
        <v>0 - 30000000000 - LIC - 245308 - Cliente - N° 44 SOS.txt</v>
      </c>
      <c r="V45" s="4" t="str">
        <f t="shared" si="12"/>
        <v>0 - 30000000000 - LIC - 245308 - Cliente - N° 44 Alicuota SOS.txt</v>
      </c>
      <c r="W45" s="4">
        <f t="shared" si="15"/>
        <v>45</v>
      </c>
    </row>
    <row r="46" spans="1:23" x14ac:dyDescent="0.25">
      <c r="A46" s="4" t="str">
        <f t="shared" si="14"/>
        <v>0</v>
      </c>
      <c r="B46" t="str">
        <f t="shared" si="2"/>
        <v>Cliente - N° 45</v>
      </c>
      <c r="C46">
        <v>20000000009</v>
      </c>
      <c r="D46" t="s">
        <v>22</v>
      </c>
      <c r="E46" s="3">
        <v>44743</v>
      </c>
      <c r="F46" t="s">
        <v>20</v>
      </c>
      <c r="H46" s="3" t="s">
        <v>11</v>
      </c>
      <c r="I46" t="s">
        <v>15</v>
      </c>
      <c r="L46" s="4" t="str">
        <f t="shared" si="3"/>
        <v>\Libros Compras y Ventas\Cliente - N° 45\2022\07\PDF\</v>
      </c>
      <c r="M46" s="4" t="str">
        <f t="shared" si="13"/>
        <v>07/2022</v>
      </c>
      <c r="N46" s="2" t="str">
        <f t="shared" si="4"/>
        <v>Julio 2022</v>
      </c>
      <c r="O46" s="2" t="str">
        <f t="shared" si="5"/>
        <v>202207</v>
      </c>
      <c r="P46" s="2" t="str">
        <f t="shared" si="6"/>
        <v>0 - 30000000000 - LIV - 202207 - Cliente - N° 45</v>
      </c>
      <c r="Q46" s="2" t="str">
        <f t="shared" si="7"/>
        <v>0 - 30000000000 - LIC - 202207 - Cliente - N° 45</v>
      </c>
      <c r="R46" s="4" t="str">
        <f t="shared" si="8"/>
        <v>\Libros Compras y Ventas\Cliente - N° 45\2022\07\TXT\</v>
      </c>
      <c r="S46" s="4" t="str">
        <f t="shared" si="9"/>
        <v>0 - 30000000000 - LIV - 245308 - Cliente - N° 45 SOS.txt</v>
      </c>
      <c r="T46" s="4" t="str">
        <f t="shared" si="10"/>
        <v>0 - 30000000000 - LIV - 245308 - Cliente - N° 45 Alicuota SOS.txt</v>
      </c>
      <c r="U46" s="4" t="str">
        <f t="shared" si="11"/>
        <v>0 - 30000000000 - LIC - 245308 - Cliente - N° 45 SOS.txt</v>
      </c>
      <c r="V46" s="4" t="str">
        <f t="shared" si="12"/>
        <v>0 - 30000000000 - LIC - 245308 - Cliente - N° 45 Alicuota SOS.txt</v>
      </c>
      <c r="W46" s="4">
        <f t="shared" si="15"/>
        <v>46</v>
      </c>
    </row>
    <row r="47" spans="1:23" x14ac:dyDescent="0.25">
      <c r="A47" s="4" t="str">
        <f t="shared" si="14"/>
        <v>0</v>
      </c>
      <c r="B47" t="str">
        <f t="shared" si="2"/>
        <v>Cliente - N° 46</v>
      </c>
      <c r="C47">
        <v>20000000009</v>
      </c>
      <c r="D47" t="s">
        <v>22</v>
      </c>
      <c r="E47" s="3">
        <v>44805</v>
      </c>
      <c r="H47" s="3" t="s">
        <v>11</v>
      </c>
      <c r="I47" t="s">
        <v>15</v>
      </c>
      <c r="L47" s="4" t="str">
        <f t="shared" si="3"/>
        <v>\Libros Compras y Ventas\Cliente - N° 46\2022\09\PDF\</v>
      </c>
      <c r="M47" s="4" t="str">
        <f t="shared" si="13"/>
        <v>09/2022</v>
      </c>
      <c r="N47" s="2" t="str">
        <f t="shared" si="4"/>
        <v>Septiembre 2022</v>
      </c>
      <c r="O47" s="2" t="str">
        <f t="shared" si="5"/>
        <v>202209</v>
      </c>
      <c r="P47" s="2" t="str">
        <f t="shared" si="6"/>
        <v>0 - 30000000000 - LIV - 202209 - Cliente - N° 46</v>
      </c>
      <c r="Q47" s="2" t="str">
        <f t="shared" si="7"/>
        <v>0 - 30000000000 - LIC - 202209 - Cliente - N° 46</v>
      </c>
      <c r="R47" s="4" t="str">
        <f t="shared" si="8"/>
        <v>\Libros Compras y Ventas\Cliente - N° 46\2022\09\TXT\</v>
      </c>
      <c r="S47" s="4" t="str">
        <f t="shared" si="9"/>
        <v>0 - 30000000000 - LIV - 245308 - Cliente - N° 46 SOS.txt</v>
      </c>
      <c r="T47" s="4" t="str">
        <f t="shared" si="10"/>
        <v>0 - 30000000000 - LIV - 245308 - Cliente - N° 46 Alicuota SOS.txt</v>
      </c>
      <c r="U47" s="4" t="str">
        <f t="shared" si="11"/>
        <v>0 - 30000000000 - LIC - 245308 - Cliente - N° 46 SOS.txt</v>
      </c>
      <c r="V47" s="4" t="str">
        <f t="shared" si="12"/>
        <v>0 - 30000000000 - LIC - 245308 - Cliente - N° 46 Alicuota SOS.txt</v>
      </c>
      <c r="W47" s="4">
        <f t="shared" si="15"/>
        <v>47</v>
      </c>
    </row>
    <row r="48" spans="1:23" x14ac:dyDescent="0.25">
      <c r="A48" s="4" t="str">
        <f t="shared" si="14"/>
        <v>0</v>
      </c>
      <c r="B48" t="str">
        <f t="shared" si="2"/>
        <v>Cliente - N° 47</v>
      </c>
      <c r="C48">
        <v>20000000009</v>
      </c>
      <c r="D48" t="s">
        <v>22</v>
      </c>
      <c r="E48" s="3">
        <v>44805</v>
      </c>
      <c r="H48" s="3" t="s">
        <v>11</v>
      </c>
      <c r="I48" t="s">
        <v>15</v>
      </c>
      <c r="L48" s="4" t="str">
        <f t="shared" si="3"/>
        <v>\Libros Compras y Ventas\Cliente - N° 47\2022\09\PDF\</v>
      </c>
      <c r="M48" s="4" t="str">
        <f t="shared" si="13"/>
        <v>09/2022</v>
      </c>
      <c r="N48" s="2" t="str">
        <f t="shared" si="4"/>
        <v>Septiembre 2022</v>
      </c>
      <c r="O48" s="2" t="str">
        <f t="shared" si="5"/>
        <v>202209</v>
      </c>
      <c r="P48" s="2" t="str">
        <f t="shared" si="6"/>
        <v>0 - 30000000000 - LIV - 202209 - Cliente - N° 47</v>
      </c>
      <c r="Q48" s="2" t="str">
        <f t="shared" si="7"/>
        <v>0 - 30000000000 - LIC - 202209 - Cliente - N° 47</v>
      </c>
      <c r="R48" s="4" t="str">
        <f t="shared" si="8"/>
        <v>\Libros Compras y Ventas\Cliente - N° 47\2022\09\TXT\</v>
      </c>
      <c r="S48" s="4" t="str">
        <f t="shared" si="9"/>
        <v>0 - 30000000000 - LIV - 245308 - Cliente - N° 47 SOS.txt</v>
      </c>
      <c r="T48" s="4" t="str">
        <f t="shared" si="10"/>
        <v>0 - 30000000000 - LIV - 245308 - Cliente - N° 47 Alicuota SOS.txt</v>
      </c>
      <c r="U48" s="4" t="str">
        <f t="shared" si="11"/>
        <v>0 - 30000000000 - LIC - 245308 - Cliente - N° 47 SOS.txt</v>
      </c>
      <c r="V48" s="4" t="str">
        <f t="shared" si="12"/>
        <v>0 - 30000000000 - LIC - 245308 - Cliente - N° 47 Alicuota SOS.txt</v>
      </c>
      <c r="W48" s="4">
        <f t="shared" si="15"/>
        <v>48</v>
      </c>
    </row>
    <row r="49" spans="1:23" x14ac:dyDescent="0.25">
      <c r="A49" s="4" t="str">
        <f t="shared" si="14"/>
        <v>0</v>
      </c>
      <c r="B49" t="str">
        <f t="shared" si="2"/>
        <v>Cliente - N° 48</v>
      </c>
      <c r="C49">
        <v>20000000009</v>
      </c>
      <c r="D49" t="s">
        <v>22</v>
      </c>
      <c r="E49" s="3">
        <v>44805</v>
      </c>
      <c r="H49" s="3" t="s">
        <v>11</v>
      </c>
      <c r="I49" t="s">
        <v>16</v>
      </c>
      <c r="J49" t="s">
        <v>14</v>
      </c>
      <c r="L49" s="4" t="str">
        <f t="shared" si="3"/>
        <v>\Libros Compras y Ventas\Cliente - N° 48\2022\09\PDF\</v>
      </c>
      <c r="M49" s="4" t="str">
        <f t="shared" si="13"/>
        <v>09/2022</v>
      </c>
      <c r="N49" s="2" t="str">
        <f t="shared" si="4"/>
        <v>Septiembre 2022</v>
      </c>
      <c r="O49" s="2" t="str">
        <f t="shared" si="5"/>
        <v>202209</v>
      </c>
      <c r="P49" s="2" t="str">
        <f t="shared" si="6"/>
        <v>0 - 30000000000 - LIV - 202209 - Cliente - N° 48</v>
      </c>
      <c r="Q49" s="2" t="str">
        <f t="shared" si="7"/>
        <v>0 - 30000000000 - LIC - 202209 - Cliente - N° 48</v>
      </c>
      <c r="R49" s="4" t="str">
        <f t="shared" si="8"/>
        <v>\Libros Compras y Ventas\Cliente - N° 48\2022\09\TXT\</v>
      </c>
      <c r="S49" s="4" t="str">
        <f t="shared" si="9"/>
        <v>0 - 30000000000 - LIV - 245308 - Cliente - N° 48 SOS.txt</v>
      </c>
      <c r="T49" s="4" t="str">
        <f t="shared" si="10"/>
        <v>0 - 30000000000 - LIV - 245308 - Cliente - N° 48 Alicuota SOS.txt</v>
      </c>
      <c r="U49" s="4" t="str">
        <f t="shared" si="11"/>
        <v>0 - 30000000000 - LIC - 245308 - Cliente - N° 48 SOS.txt</v>
      </c>
      <c r="V49" s="4" t="str">
        <f t="shared" si="12"/>
        <v>0 - 30000000000 - LIC - 245308 - Cliente - N° 48 Alicuota SOS.txt</v>
      </c>
      <c r="W49" s="4">
        <f t="shared" si="15"/>
        <v>49</v>
      </c>
    </row>
    <row r="50" spans="1:23" x14ac:dyDescent="0.25">
      <c r="A50" s="4" t="str">
        <f t="shared" si="14"/>
        <v>0</v>
      </c>
      <c r="B50" t="str">
        <f t="shared" si="2"/>
        <v>Cliente - N° 49</v>
      </c>
      <c r="C50">
        <v>20000000009</v>
      </c>
      <c r="D50" t="s">
        <v>22</v>
      </c>
      <c r="E50" s="3">
        <v>44805</v>
      </c>
      <c r="H50" s="3" t="s">
        <v>12</v>
      </c>
      <c r="I50" t="s">
        <v>16</v>
      </c>
      <c r="L50" s="4" t="str">
        <f t="shared" si="3"/>
        <v>\Libros Compras y Ventas\Cliente - N° 49\2022\09\PDF\</v>
      </c>
      <c r="M50" s="4" t="str">
        <f t="shared" si="13"/>
        <v>09/2022</v>
      </c>
      <c r="N50" s="2" t="str">
        <f t="shared" si="4"/>
        <v>Septiembre 2022</v>
      </c>
      <c r="O50" s="2" t="str">
        <f t="shared" si="5"/>
        <v>202209</v>
      </c>
      <c r="P50" s="2" t="str">
        <f t="shared" si="6"/>
        <v>0 - 30000000000 - LIV - 202209 - Cliente - N° 49</v>
      </c>
      <c r="Q50" s="2" t="str">
        <f t="shared" si="7"/>
        <v>0 - 30000000000 - LIC - 202209 - Cliente - N° 49</v>
      </c>
      <c r="R50" s="4" t="str">
        <f t="shared" si="8"/>
        <v>\Libros Compras y Ventas\Cliente - N° 49\2022\09\TXT\</v>
      </c>
      <c r="S50" s="4" t="str">
        <f t="shared" si="9"/>
        <v>0 - 30000000000 - LIV - 245308 - Cliente - N° 49 SOS.txt</v>
      </c>
      <c r="T50" s="4" t="str">
        <f t="shared" si="10"/>
        <v>0 - 30000000000 - LIV - 245308 - Cliente - N° 49 Alicuota SOS.txt</v>
      </c>
      <c r="U50" s="4" t="str">
        <f t="shared" si="11"/>
        <v>0 - 30000000000 - LIC - 245308 - Cliente - N° 49 SOS.txt</v>
      </c>
      <c r="V50" s="4" t="str">
        <f t="shared" si="12"/>
        <v>0 - 30000000000 - LIC - 245308 - Cliente - N° 49 Alicuota SOS.txt</v>
      </c>
      <c r="W50" s="4">
        <f t="shared" si="15"/>
        <v>50</v>
      </c>
    </row>
    <row r="51" spans="1:23" x14ac:dyDescent="0.25">
      <c r="A51" s="4" t="str">
        <f t="shared" si="14"/>
        <v>0</v>
      </c>
      <c r="B51" t="str">
        <f t="shared" si="2"/>
        <v>Cliente - N° 50</v>
      </c>
      <c r="C51">
        <v>20000000009</v>
      </c>
      <c r="D51" t="s">
        <v>22</v>
      </c>
      <c r="E51" s="3">
        <v>44805</v>
      </c>
      <c r="H51" s="3" t="s">
        <v>12</v>
      </c>
      <c r="I51" t="s">
        <v>16</v>
      </c>
      <c r="L51" s="4" t="str">
        <f t="shared" si="3"/>
        <v>\Libros Compras y Ventas\Cliente - N° 50\2022\09\PDF\</v>
      </c>
      <c r="M51" s="4" t="str">
        <f t="shared" si="13"/>
        <v>09/2022</v>
      </c>
      <c r="N51" s="2" t="str">
        <f t="shared" si="4"/>
        <v>Septiembre 2022</v>
      </c>
      <c r="O51" s="2" t="str">
        <f t="shared" si="5"/>
        <v>202209</v>
      </c>
      <c r="P51" s="2" t="str">
        <f t="shared" si="6"/>
        <v>0 - 30000000000 - LIV - 202209 - Cliente - N° 50</v>
      </c>
      <c r="Q51" s="2" t="str">
        <f t="shared" si="7"/>
        <v>0 - 30000000000 - LIC - 202209 - Cliente - N° 50</v>
      </c>
      <c r="R51" s="4" t="str">
        <f t="shared" si="8"/>
        <v>\Libros Compras y Ventas\Cliente - N° 50\2022\09\TXT\</v>
      </c>
      <c r="S51" s="4" t="str">
        <f t="shared" si="9"/>
        <v>0 - 30000000000 - LIV - 245308 - Cliente - N° 50 SOS.txt</v>
      </c>
      <c r="T51" s="4" t="str">
        <f t="shared" si="10"/>
        <v>0 - 30000000000 - LIV - 245308 - Cliente - N° 50 Alicuota SOS.txt</v>
      </c>
      <c r="U51" s="4" t="str">
        <f t="shared" si="11"/>
        <v>0 - 30000000000 - LIC - 245308 - Cliente - N° 50 SOS.txt</v>
      </c>
      <c r="V51" s="4" t="str">
        <f t="shared" si="12"/>
        <v>0 - 30000000000 - LIC - 245308 - Cliente - N° 50 Alicuota SOS.txt</v>
      </c>
      <c r="W51" s="4">
        <f t="shared" si="15"/>
        <v>51</v>
      </c>
    </row>
    <row r="52" spans="1:23" x14ac:dyDescent="0.25">
      <c r="A52" s="4" t="str">
        <f t="shared" si="14"/>
        <v>0</v>
      </c>
      <c r="B52" t="str">
        <f t="shared" si="2"/>
        <v>Cliente - N° 51</v>
      </c>
      <c r="C52">
        <v>20000000009</v>
      </c>
      <c r="D52" t="s">
        <v>22</v>
      </c>
      <c r="E52" s="3">
        <v>44805</v>
      </c>
      <c r="H52" s="3" t="s">
        <v>11</v>
      </c>
      <c r="I52" t="s">
        <v>16</v>
      </c>
      <c r="L52" s="4" t="str">
        <f t="shared" si="3"/>
        <v>\Libros Compras y Ventas\Cliente - N° 51\2022\09\PDF\</v>
      </c>
      <c r="M52" s="4" t="str">
        <f t="shared" si="13"/>
        <v>09/2022</v>
      </c>
      <c r="N52" s="2" t="str">
        <f t="shared" si="4"/>
        <v>Septiembre 2022</v>
      </c>
      <c r="O52" s="2" t="str">
        <f t="shared" si="5"/>
        <v>202209</v>
      </c>
      <c r="P52" s="2" t="str">
        <f t="shared" si="6"/>
        <v>0 - 30000000000 - LIV - 202209 - Cliente - N° 51</v>
      </c>
      <c r="Q52" s="2" t="str">
        <f t="shared" si="7"/>
        <v>0 - 30000000000 - LIC - 202209 - Cliente - N° 51</v>
      </c>
      <c r="R52" s="4" t="str">
        <f t="shared" si="8"/>
        <v>\Libros Compras y Ventas\Cliente - N° 51\2022\09\TXT\</v>
      </c>
      <c r="S52" s="4" t="str">
        <f t="shared" si="9"/>
        <v>0 - 30000000000 - LIV - 245308 - Cliente - N° 51 SOS.txt</v>
      </c>
      <c r="T52" s="4" t="str">
        <f t="shared" si="10"/>
        <v>0 - 30000000000 - LIV - 245308 - Cliente - N° 51 Alicuota SOS.txt</v>
      </c>
      <c r="U52" s="4" t="str">
        <f t="shared" si="11"/>
        <v>0 - 30000000000 - LIC - 245308 - Cliente - N° 51 SOS.txt</v>
      </c>
      <c r="V52" s="4" t="str">
        <f t="shared" si="12"/>
        <v>0 - 30000000000 - LIC - 245308 - Cliente - N° 51 Alicuota SOS.txt</v>
      </c>
      <c r="W52" s="4">
        <f t="shared" si="15"/>
        <v>52</v>
      </c>
    </row>
    <row r="53" spans="1:23" x14ac:dyDescent="0.25">
      <c r="A53" s="4" t="str">
        <f t="shared" si="14"/>
        <v>0</v>
      </c>
      <c r="B53" t="str">
        <f t="shared" si="2"/>
        <v>Cliente - N° 52</v>
      </c>
      <c r="C53">
        <v>20000000009</v>
      </c>
      <c r="D53" t="s">
        <v>22</v>
      </c>
      <c r="E53" s="3">
        <v>44805</v>
      </c>
      <c r="H53" s="3" t="s">
        <v>12</v>
      </c>
      <c r="I53" t="s">
        <v>16</v>
      </c>
      <c r="L53" s="4" t="str">
        <f t="shared" si="3"/>
        <v>\Libros Compras y Ventas\Cliente - N° 52\2022\09\PDF\</v>
      </c>
      <c r="M53" s="4" t="str">
        <f t="shared" si="13"/>
        <v>09/2022</v>
      </c>
      <c r="N53" s="2" t="str">
        <f t="shared" si="4"/>
        <v>Septiembre 2022</v>
      </c>
      <c r="O53" s="2" t="str">
        <f t="shared" si="5"/>
        <v>202209</v>
      </c>
      <c r="P53" s="2" t="str">
        <f t="shared" si="6"/>
        <v>0 - 30000000000 - LIV - 202209 - Cliente - N° 52</v>
      </c>
      <c r="Q53" s="2" t="str">
        <f t="shared" si="7"/>
        <v>0 - 30000000000 - LIC - 202209 - Cliente - N° 52</v>
      </c>
      <c r="R53" s="4" t="str">
        <f t="shared" si="8"/>
        <v>\Libros Compras y Ventas\Cliente - N° 52\2022\09\TXT\</v>
      </c>
      <c r="S53" s="4" t="str">
        <f t="shared" si="9"/>
        <v>0 - 30000000000 - LIV - 245308 - Cliente - N° 52 SOS.txt</v>
      </c>
      <c r="T53" s="4" t="str">
        <f t="shared" si="10"/>
        <v>0 - 30000000000 - LIV - 245308 - Cliente - N° 52 Alicuota SOS.txt</v>
      </c>
      <c r="U53" s="4" t="str">
        <f t="shared" si="11"/>
        <v>0 - 30000000000 - LIC - 245308 - Cliente - N° 52 SOS.txt</v>
      </c>
      <c r="V53" s="4" t="str">
        <f t="shared" si="12"/>
        <v>0 - 30000000000 - LIC - 245308 - Cliente - N° 52 Alicuota SOS.txt</v>
      </c>
      <c r="W53" s="4">
        <f t="shared" si="15"/>
        <v>53</v>
      </c>
    </row>
    <row r="54" spans="1:23" x14ac:dyDescent="0.25">
      <c r="A54" s="4" t="str">
        <f t="shared" si="14"/>
        <v>0</v>
      </c>
      <c r="B54" t="str">
        <f t="shared" si="2"/>
        <v>Cliente - N° 53</v>
      </c>
      <c r="C54">
        <v>20000000009</v>
      </c>
      <c r="D54" t="s">
        <v>22</v>
      </c>
      <c r="E54" s="3">
        <v>44805</v>
      </c>
      <c r="H54" s="3" t="s">
        <v>11</v>
      </c>
      <c r="I54" t="s">
        <v>16</v>
      </c>
      <c r="L54" s="4" t="str">
        <f t="shared" si="3"/>
        <v>\Libros Compras y Ventas\Cliente - N° 53\2022\09\PDF\</v>
      </c>
      <c r="M54" s="4" t="str">
        <f t="shared" si="13"/>
        <v>09/2022</v>
      </c>
      <c r="N54" s="2" t="str">
        <f t="shared" si="4"/>
        <v>Septiembre 2022</v>
      </c>
      <c r="O54" s="2" t="str">
        <f t="shared" si="5"/>
        <v>202209</v>
      </c>
      <c r="P54" s="2" t="str">
        <f t="shared" si="6"/>
        <v>0 - 30000000000 - LIV - 202209 - Cliente - N° 53</v>
      </c>
      <c r="Q54" s="2" t="str">
        <f t="shared" si="7"/>
        <v>0 - 30000000000 - LIC - 202209 - Cliente - N° 53</v>
      </c>
      <c r="R54" s="4" t="str">
        <f t="shared" si="8"/>
        <v>\Libros Compras y Ventas\Cliente - N° 53\2022\09\TXT\</v>
      </c>
      <c r="S54" s="4" t="str">
        <f t="shared" si="9"/>
        <v>0 - 30000000000 - LIV - 245308 - Cliente - N° 53 SOS.txt</v>
      </c>
      <c r="T54" s="4" t="str">
        <f t="shared" si="10"/>
        <v>0 - 30000000000 - LIV - 245308 - Cliente - N° 53 Alicuota SOS.txt</v>
      </c>
      <c r="U54" s="4" t="str">
        <f t="shared" si="11"/>
        <v>0 - 30000000000 - LIC - 245308 - Cliente - N° 53 SOS.txt</v>
      </c>
      <c r="V54" s="4" t="str">
        <f t="shared" si="12"/>
        <v>0 - 30000000000 - LIC - 245308 - Cliente - N° 53 Alicuota SOS.txt</v>
      </c>
      <c r="W54" s="4">
        <f t="shared" si="15"/>
        <v>54</v>
      </c>
    </row>
    <row r="55" spans="1:23" x14ac:dyDescent="0.25">
      <c r="A55" s="4" t="str">
        <f t="shared" si="14"/>
        <v>0</v>
      </c>
      <c r="B55" t="str">
        <f t="shared" si="2"/>
        <v>Cliente - N° 54</v>
      </c>
      <c r="C55">
        <v>20000000009</v>
      </c>
      <c r="D55" t="s">
        <v>22</v>
      </c>
      <c r="E55" s="3">
        <v>44805</v>
      </c>
      <c r="H55" s="3" t="s">
        <v>11</v>
      </c>
      <c r="I55" t="s">
        <v>15</v>
      </c>
      <c r="L55" s="4" t="str">
        <f t="shared" si="3"/>
        <v>\Libros Compras y Ventas\Cliente - N° 54\2022\09\PDF\</v>
      </c>
      <c r="M55" s="4" t="str">
        <f t="shared" si="13"/>
        <v>09/2022</v>
      </c>
      <c r="N55" s="2" t="str">
        <f t="shared" si="4"/>
        <v>Septiembre 2022</v>
      </c>
      <c r="O55" s="2" t="str">
        <f t="shared" si="5"/>
        <v>202209</v>
      </c>
      <c r="P55" s="2" t="str">
        <f t="shared" si="6"/>
        <v>0 - 30000000000 - LIV - 202209 - Cliente - N° 54</v>
      </c>
      <c r="Q55" s="2" t="str">
        <f t="shared" si="7"/>
        <v>0 - 30000000000 - LIC - 202209 - Cliente - N° 54</v>
      </c>
      <c r="R55" s="4" t="str">
        <f t="shared" si="8"/>
        <v>\Libros Compras y Ventas\Cliente - N° 54\2022\09\TXT\</v>
      </c>
      <c r="S55" s="4" t="str">
        <f t="shared" si="9"/>
        <v>0 - 30000000000 - LIV - 245308 - Cliente - N° 54 SOS.txt</v>
      </c>
      <c r="T55" s="4" t="str">
        <f t="shared" si="10"/>
        <v>0 - 30000000000 - LIV - 245308 - Cliente - N° 54 Alicuota SOS.txt</v>
      </c>
      <c r="U55" s="4" t="str">
        <f t="shared" si="11"/>
        <v>0 - 30000000000 - LIC - 245308 - Cliente - N° 54 SOS.txt</v>
      </c>
      <c r="V55" s="4" t="str">
        <f t="shared" si="12"/>
        <v>0 - 30000000000 - LIC - 245308 - Cliente - N° 54 Alicuota SOS.txt</v>
      </c>
      <c r="W55" s="4">
        <f t="shared" si="15"/>
        <v>55</v>
      </c>
    </row>
    <row r="56" spans="1:23" x14ac:dyDescent="0.25">
      <c r="A56" s="4" t="str">
        <f t="shared" si="14"/>
        <v>0</v>
      </c>
      <c r="B56" t="str">
        <f t="shared" si="2"/>
        <v>Cliente - N° 55</v>
      </c>
      <c r="C56">
        <v>20000000009</v>
      </c>
      <c r="D56" t="s">
        <v>22</v>
      </c>
      <c r="E56" s="3">
        <v>44805</v>
      </c>
      <c r="H56" s="3" t="s">
        <v>11</v>
      </c>
      <c r="I56" t="s">
        <v>15</v>
      </c>
      <c r="L56" s="4" t="str">
        <f t="shared" si="3"/>
        <v>\Libros Compras y Ventas\Cliente - N° 55\2022\09\PDF\</v>
      </c>
      <c r="M56" s="4" t="str">
        <f t="shared" si="13"/>
        <v>09/2022</v>
      </c>
      <c r="N56" s="2" t="str">
        <f t="shared" si="4"/>
        <v>Septiembre 2022</v>
      </c>
      <c r="O56" s="2" t="str">
        <f t="shared" si="5"/>
        <v>202209</v>
      </c>
      <c r="P56" s="2" t="str">
        <f t="shared" si="6"/>
        <v>0 - 30000000000 - LIV - 202209 - Cliente - N° 55</v>
      </c>
      <c r="Q56" s="2" t="str">
        <f t="shared" si="7"/>
        <v>0 - 30000000000 - LIC - 202209 - Cliente - N° 55</v>
      </c>
      <c r="R56" s="4" t="str">
        <f t="shared" si="8"/>
        <v>\Libros Compras y Ventas\Cliente - N° 55\2022\09\TXT\</v>
      </c>
      <c r="S56" s="4" t="str">
        <f t="shared" si="9"/>
        <v>0 - 30000000000 - LIV - 245308 - Cliente - N° 55 SOS.txt</v>
      </c>
      <c r="T56" s="4" t="str">
        <f t="shared" si="10"/>
        <v>0 - 30000000000 - LIV - 245308 - Cliente - N° 55 Alicuota SOS.txt</v>
      </c>
      <c r="U56" s="4" t="str">
        <f t="shared" si="11"/>
        <v>0 - 30000000000 - LIC - 245308 - Cliente - N° 55 SOS.txt</v>
      </c>
      <c r="V56" s="4" t="str">
        <f t="shared" si="12"/>
        <v>0 - 30000000000 - LIC - 245308 - Cliente - N° 55 Alicuota SOS.txt</v>
      </c>
      <c r="W56" s="4">
        <f t="shared" si="15"/>
        <v>56</v>
      </c>
    </row>
    <row r="57" spans="1:23" x14ac:dyDescent="0.25">
      <c r="A57" s="4" t="str">
        <f t="shared" si="14"/>
        <v>0</v>
      </c>
      <c r="B57" t="str">
        <f t="shared" si="2"/>
        <v>Cliente - N° 56</v>
      </c>
      <c r="C57">
        <v>20000000009</v>
      </c>
      <c r="D57" t="s">
        <v>22</v>
      </c>
      <c r="E57" s="3">
        <v>44805</v>
      </c>
      <c r="H57" s="3" t="s">
        <v>11</v>
      </c>
      <c r="I57" t="s">
        <v>15</v>
      </c>
      <c r="L57" s="4" t="str">
        <f t="shared" si="3"/>
        <v>\Libros Compras y Ventas\Cliente - N° 56\2022\09\PDF\</v>
      </c>
      <c r="M57" s="4" t="str">
        <f t="shared" si="13"/>
        <v>09/2022</v>
      </c>
      <c r="N57" s="2" t="str">
        <f t="shared" si="4"/>
        <v>Septiembre 2022</v>
      </c>
      <c r="O57" s="2" t="str">
        <f t="shared" si="5"/>
        <v>202209</v>
      </c>
      <c r="P57" s="2" t="str">
        <f t="shared" si="6"/>
        <v>0 - 30000000000 - LIV - 202209 - Cliente - N° 56</v>
      </c>
      <c r="Q57" s="2" t="str">
        <f t="shared" si="7"/>
        <v>0 - 30000000000 - LIC - 202209 - Cliente - N° 56</v>
      </c>
      <c r="R57" s="4" t="str">
        <f t="shared" si="8"/>
        <v>\Libros Compras y Ventas\Cliente - N° 56\2022\09\TXT\</v>
      </c>
      <c r="S57" s="4" t="str">
        <f t="shared" si="9"/>
        <v>0 - 30000000000 - LIV - 245308 - Cliente - N° 56 SOS.txt</v>
      </c>
      <c r="T57" s="4" t="str">
        <f t="shared" si="10"/>
        <v>0 - 30000000000 - LIV - 245308 - Cliente - N° 56 Alicuota SOS.txt</v>
      </c>
      <c r="U57" s="4" t="str">
        <f t="shared" si="11"/>
        <v>0 - 30000000000 - LIC - 245308 - Cliente - N° 56 SOS.txt</v>
      </c>
      <c r="V57" s="4" t="str">
        <f t="shared" si="12"/>
        <v>0 - 30000000000 - LIC - 245308 - Cliente - N° 56 Alicuota SOS.txt</v>
      </c>
      <c r="W57" s="4">
        <f t="shared" si="15"/>
        <v>57</v>
      </c>
    </row>
    <row r="58" spans="1:23" x14ac:dyDescent="0.25">
      <c r="A58" s="4" t="str">
        <f t="shared" si="14"/>
        <v>0</v>
      </c>
      <c r="B58" t="str">
        <f t="shared" si="2"/>
        <v>Cliente - N° 57</v>
      </c>
      <c r="C58">
        <v>20000000009</v>
      </c>
      <c r="D58" t="s">
        <v>22</v>
      </c>
      <c r="E58" s="3">
        <v>44805</v>
      </c>
      <c r="H58" s="3" t="s">
        <v>11</v>
      </c>
      <c r="I58" t="s">
        <v>16</v>
      </c>
      <c r="L58" s="4" t="str">
        <f t="shared" si="3"/>
        <v>\Libros Compras y Ventas\Cliente - N° 57\2022\09\PDF\</v>
      </c>
      <c r="M58" s="4" t="str">
        <f t="shared" si="13"/>
        <v>09/2022</v>
      </c>
      <c r="N58" s="2" t="str">
        <f t="shared" si="4"/>
        <v>Septiembre 2022</v>
      </c>
      <c r="O58" s="2" t="str">
        <f t="shared" si="5"/>
        <v>202209</v>
      </c>
      <c r="P58" s="2" t="str">
        <f t="shared" si="6"/>
        <v>0 - 30000000000 - LIV - 202209 - Cliente - N° 57</v>
      </c>
      <c r="Q58" s="2" t="str">
        <f t="shared" si="7"/>
        <v>0 - 30000000000 - LIC - 202209 - Cliente - N° 57</v>
      </c>
      <c r="R58" s="4" t="str">
        <f t="shared" si="8"/>
        <v>\Libros Compras y Ventas\Cliente - N° 57\2022\09\TXT\</v>
      </c>
      <c r="S58" s="4" t="str">
        <f t="shared" si="9"/>
        <v>0 - 30000000000 - LIV - 245308 - Cliente - N° 57 SOS.txt</v>
      </c>
      <c r="T58" s="4" t="str">
        <f t="shared" si="10"/>
        <v>0 - 30000000000 - LIV - 245308 - Cliente - N° 57 Alicuota SOS.txt</v>
      </c>
      <c r="U58" s="4" t="str">
        <f t="shared" si="11"/>
        <v>0 - 30000000000 - LIC - 245308 - Cliente - N° 57 SOS.txt</v>
      </c>
      <c r="V58" s="4" t="str">
        <f t="shared" si="12"/>
        <v>0 - 30000000000 - LIC - 245308 - Cliente - N° 57 Alicuota SOS.txt</v>
      </c>
      <c r="W58" s="4">
        <f t="shared" si="15"/>
        <v>58</v>
      </c>
    </row>
    <row r="59" spans="1:23" x14ac:dyDescent="0.25">
      <c r="A59" s="4" t="str">
        <f t="shared" si="14"/>
        <v>0</v>
      </c>
      <c r="B59" t="str">
        <f t="shared" si="2"/>
        <v>Cliente - N° 58</v>
      </c>
      <c r="C59">
        <v>20000000009</v>
      </c>
      <c r="D59" t="s">
        <v>22</v>
      </c>
      <c r="E59" s="3">
        <v>44805</v>
      </c>
      <c r="H59" s="3" t="s">
        <v>11</v>
      </c>
      <c r="I59" t="s">
        <v>16</v>
      </c>
      <c r="L59" s="4" t="str">
        <f t="shared" si="3"/>
        <v>\Libros Compras y Ventas\Cliente - N° 58\2022\09\PDF\</v>
      </c>
      <c r="M59" s="4" t="str">
        <f t="shared" si="13"/>
        <v>09/2022</v>
      </c>
      <c r="N59" s="2" t="str">
        <f t="shared" si="4"/>
        <v>Septiembre 2022</v>
      </c>
      <c r="O59" s="2" t="str">
        <f t="shared" si="5"/>
        <v>202209</v>
      </c>
      <c r="P59" s="2" t="str">
        <f t="shared" si="6"/>
        <v>0 - 30000000000 - LIV - 202209 - Cliente - N° 58</v>
      </c>
      <c r="Q59" s="2" t="str">
        <f t="shared" si="7"/>
        <v>0 - 30000000000 - LIC - 202209 - Cliente - N° 58</v>
      </c>
      <c r="R59" s="4" t="str">
        <f t="shared" si="8"/>
        <v>\Libros Compras y Ventas\Cliente - N° 58\2022\09\TXT\</v>
      </c>
      <c r="S59" s="4" t="str">
        <f t="shared" si="9"/>
        <v>0 - 30000000000 - LIV - 245308 - Cliente - N° 58 SOS.txt</v>
      </c>
      <c r="T59" s="4" t="str">
        <f t="shared" si="10"/>
        <v>0 - 30000000000 - LIV - 245308 - Cliente - N° 58 Alicuota SOS.txt</v>
      </c>
      <c r="U59" s="4" t="str">
        <f t="shared" si="11"/>
        <v>0 - 30000000000 - LIC - 245308 - Cliente - N° 58 SOS.txt</v>
      </c>
      <c r="V59" s="4" t="str">
        <f t="shared" si="12"/>
        <v>0 - 30000000000 - LIC - 245308 - Cliente - N° 58 Alicuota SOS.txt</v>
      </c>
      <c r="W59" s="4">
        <f t="shared" si="15"/>
        <v>59</v>
      </c>
    </row>
    <row r="60" spans="1:23" x14ac:dyDescent="0.25">
      <c r="A60" s="4" t="str">
        <f t="shared" si="14"/>
        <v>0</v>
      </c>
      <c r="B60" t="str">
        <f t="shared" si="2"/>
        <v>Cliente - N° 59</v>
      </c>
      <c r="C60">
        <v>20000000009</v>
      </c>
      <c r="D60" t="s">
        <v>22</v>
      </c>
      <c r="E60" s="3">
        <v>44805</v>
      </c>
      <c r="H60" s="3" t="s">
        <v>11</v>
      </c>
      <c r="I60" t="s">
        <v>15</v>
      </c>
      <c r="L60" s="4" t="str">
        <f t="shared" si="3"/>
        <v>\Libros Compras y Ventas\Cliente - N° 59\2022\09\PDF\</v>
      </c>
      <c r="M60" s="4" t="str">
        <f t="shared" si="13"/>
        <v>09/2022</v>
      </c>
      <c r="N60" s="2" t="str">
        <f t="shared" si="4"/>
        <v>Septiembre 2022</v>
      </c>
      <c r="O60" s="2" t="str">
        <f t="shared" si="5"/>
        <v>202209</v>
      </c>
      <c r="P60" s="2" t="str">
        <f t="shared" si="6"/>
        <v>0 - 30000000000 - LIV - 202209 - Cliente - N° 59</v>
      </c>
      <c r="Q60" s="2" t="str">
        <f t="shared" si="7"/>
        <v>0 - 30000000000 - LIC - 202209 - Cliente - N° 59</v>
      </c>
      <c r="R60" s="4" t="str">
        <f t="shared" si="8"/>
        <v>\Libros Compras y Ventas\Cliente - N° 59\2022\09\TXT\</v>
      </c>
      <c r="S60" s="4" t="str">
        <f t="shared" si="9"/>
        <v>0 - 30000000000 - LIV - 245308 - Cliente - N° 59 SOS.txt</v>
      </c>
      <c r="T60" s="4" t="str">
        <f t="shared" si="10"/>
        <v>0 - 30000000000 - LIV - 245308 - Cliente - N° 59 Alicuota SOS.txt</v>
      </c>
      <c r="U60" s="4" t="str">
        <f t="shared" si="11"/>
        <v>0 - 30000000000 - LIC - 245308 - Cliente - N° 59 SOS.txt</v>
      </c>
      <c r="V60" s="4" t="str">
        <f t="shared" si="12"/>
        <v>0 - 30000000000 - LIC - 245308 - Cliente - N° 59 Alicuota SOS.txt</v>
      </c>
      <c r="W60" s="4">
        <f t="shared" si="15"/>
        <v>60</v>
      </c>
    </row>
    <row r="61" spans="1:23" x14ac:dyDescent="0.25">
      <c r="A61" s="4" t="str">
        <f t="shared" si="14"/>
        <v>0</v>
      </c>
      <c r="B61" t="str">
        <f t="shared" si="2"/>
        <v>Cliente - N° 60</v>
      </c>
      <c r="C61">
        <v>20000000009</v>
      </c>
      <c r="D61" t="s">
        <v>22</v>
      </c>
      <c r="E61" s="3">
        <v>44805</v>
      </c>
      <c r="H61" s="3" t="s">
        <v>11</v>
      </c>
      <c r="I61" t="s">
        <v>16</v>
      </c>
      <c r="L61" s="4" t="str">
        <f t="shared" si="3"/>
        <v>\Libros Compras y Ventas\Cliente - N° 60\2022\09\PDF\</v>
      </c>
      <c r="M61" s="4" t="str">
        <f t="shared" si="13"/>
        <v>09/2022</v>
      </c>
      <c r="N61" s="2" t="str">
        <f t="shared" si="4"/>
        <v>Septiembre 2022</v>
      </c>
      <c r="O61" s="2" t="str">
        <f t="shared" si="5"/>
        <v>202209</v>
      </c>
      <c r="P61" s="2" t="str">
        <f t="shared" si="6"/>
        <v>0 - 30000000000 - LIV - 202209 - Cliente - N° 60</v>
      </c>
      <c r="Q61" s="2" t="str">
        <f t="shared" si="7"/>
        <v>0 - 30000000000 - LIC - 202209 - Cliente - N° 60</v>
      </c>
      <c r="R61" s="4" t="str">
        <f t="shared" si="8"/>
        <v>\Libros Compras y Ventas\Cliente - N° 60\2022\09\TXT\</v>
      </c>
      <c r="S61" s="4" t="str">
        <f t="shared" si="9"/>
        <v>0 - 30000000000 - LIV - 245308 - Cliente - N° 60 SOS.txt</v>
      </c>
      <c r="T61" s="4" t="str">
        <f t="shared" si="10"/>
        <v>0 - 30000000000 - LIV - 245308 - Cliente - N° 60 Alicuota SOS.txt</v>
      </c>
      <c r="U61" s="4" t="str">
        <f t="shared" si="11"/>
        <v>0 - 30000000000 - LIC - 245308 - Cliente - N° 60 SOS.txt</v>
      </c>
      <c r="V61" s="4" t="str">
        <f t="shared" si="12"/>
        <v>0 - 30000000000 - LIC - 245308 - Cliente - N° 60 Alicuota SOS.txt</v>
      </c>
      <c r="W61" s="4">
        <f t="shared" si="15"/>
        <v>61</v>
      </c>
    </row>
    <row r="62" spans="1:23" x14ac:dyDescent="0.25">
      <c r="A62" s="4" t="str">
        <f t="shared" si="14"/>
        <v>0</v>
      </c>
      <c r="B62" t="str">
        <f t="shared" si="2"/>
        <v>Cliente - N° 61</v>
      </c>
      <c r="C62">
        <v>20000000009</v>
      </c>
      <c r="D62" t="s">
        <v>22</v>
      </c>
      <c r="E62" s="3">
        <v>44805</v>
      </c>
      <c r="H62" s="3" t="s">
        <v>11</v>
      </c>
      <c r="I62" t="s">
        <v>15</v>
      </c>
      <c r="L62" s="4" t="str">
        <f t="shared" si="3"/>
        <v>\Libros Compras y Ventas\Cliente - N° 61\2022\09\PDF\</v>
      </c>
      <c r="M62" s="4" t="str">
        <f t="shared" si="13"/>
        <v>09/2022</v>
      </c>
      <c r="N62" s="2" t="str">
        <f t="shared" si="4"/>
        <v>Septiembre 2022</v>
      </c>
      <c r="O62" s="2" t="str">
        <f t="shared" si="5"/>
        <v>202209</v>
      </c>
      <c r="P62" s="2" t="str">
        <f t="shared" si="6"/>
        <v>0 - 30000000000 - LIV - 202209 - Cliente - N° 61</v>
      </c>
      <c r="Q62" s="2" t="str">
        <f t="shared" si="7"/>
        <v>0 - 30000000000 - LIC - 202209 - Cliente - N° 61</v>
      </c>
      <c r="R62" s="4" t="str">
        <f t="shared" si="8"/>
        <v>\Libros Compras y Ventas\Cliente - N° 61\2022\09\TXT\</v>
      </c>
      <c r="S62" s="4" t="str">
        <f t="shared" si="9"/>
        <v>0 - 30000000000 - LIV - 245308 - Cliente - N° 61 SOS.txt</v>
      </c>
      <c r="T62" s="4" t="str">
        <f t="shared" si="10"/>
        <v>0 - 30000000000 - LIV - 245308 - Cliente - N° 61 Alicuota SOS.txt</v>
      </c>
      <c r="U62" s="4" t="str">
        <f t="shared" si="11"/>
        <v>0 - 30000000000 - LIC - 245308 - Cliente - N° 61 SOS.txt</v>
      </c>
      <c r="V62" s="4" t="str">
        <f t="shared" si="12"/>
        <v>0 - 30000000000 - LIC - 245308 - Cliente - N° 61 Alicuota SOS.txt</v>
      </c>
      <c r="W62" s="4">
        <f t="shared" si="15"/>
        <v>62</v>
      </c>
    </row>
    <row r="63" spans="1:23" x14ac:dyDescent="0.25">
      <c r="A63" s="4" t="str">
        <f t="shared" si="14"/>
        <v>0</v>
      </c>
      <c r="B63" t="str">
        <f t="shared" si="2"/>
        <v>Cliente - N° 62</v>
      </c>
      <c r="C63">
        <v>20000000009</v>
      </c>
      <c r="D63" t="s">
        <v>22</v>
      </c>
      <c r="E63" s="3">
        <v>44805</v>
      </c>
      <c r="H63" s="3" t="s">
        <v>11</v>
      </c>
      <c r="I63" t="s">
        <v>16</v>
      </c>
      <c r="L63" s="4" t="str">
        <f t="shared" si="3"/>
        <v>\Libros Compras y Ventas\Cliente - N° 62\2022\09\PDF\</v>
      </c>
      <c r="M63" s="4" t="str">
        <f t="shared" si="13"/>
        <v>09/2022</v>
      </c>
      <c r="N63" s="2" t="str">
        <f t="shared" si="4"/>
        <v>Septiembre 2022</v>
      </c>
      <c r="O63" s="2" t="str">
        <f t="shared" si="5"/>
        <v>202209</v>
      </c>
      <c r="P63" s="2" t="str">
        <f t="shared" si="6"/>
        <v>0 - 30000000000 - LIV - 202209 - Cliente - N° 62</v>
      </c>
      <c r="Q63" s="2" t="str">
        <f t="shared" si="7"/>
        <v>0 - 30000000000 - LIC - 202209 - Cliente - N° 62</v>
      </c>
      <c r="R63" s="4" t="str">
        <f t="shared" si="8"/>
        <v>\Libros Compras y Ventas\Cliente - N° 62\2022\09\TXT\</v>
      </c>
      <c r="S63" s="4" t="str">
        <f t="shared" si="9"/>
        <v>0 - 30000000000 - LIV - 245308 - Cliente - N° 62 SOS.txt</v>
      </c>
      <c r="T63" s="4" t="str">
        <f t="shared" si="10"/>
        <v>0 - 30000000000 - LIV - 245308 - Cliente - N° 62 Alicuota SOS.txt</v>
      </c>
      <c r="U63" s="4" t="str">
        <f t="shared" si="11"/>
        <v>0 - 30000000000 - LIC - 245308 - Cliente - N° 62 SOS.txt</v>
      </c>
      <c r="V63" s="4" t="str">
        <f t="shared" si="12"/>
        <v>0 - 30000000000 - LIC - 245308 - Cliente - N° 62 Alicuota SOS.txt</v>
      </c>
      <c r="W63" s="4">
        <f t="shared" si="15"/>
        <v>63</v>
      </c>
    </row>
    <row r="64" spans="1:23" x14ac:dyDescent="0.25">
      <c r="A64" s="4" t="str">
        <f t="shared" si="14"/>
        <v>0</v>
      </c>
      <c r="B64" t="str">
        <f t="shared" si="2"/>
        <v>Cliente - N° 63</v>
      </c>
      <c r="C64">
        <v>20000000009</v>
      </c>
      <c r="D64" t="s">
        <v>22</v>
      </c>
      <c r="E64" s="3">
        <v>44805</v>
      </c>
      <c r="H64" s="3" t="s">
        <v>11</v>
      </c>
      <c r="I64" t="s">
        <v>15</v>
      </c>
      <c r="L64" s="4" t="str">
        <f t="shared" si="3"/>
        <v>\Libros Compras y Ventas\Cliente - N° 63\2022\09\PDF\</v>
      </c>
      <c r="M64" s="4" t="str">
        <f t="shared" si="13"/>
        <v>09/2022</v>
      </c>
      <c r="N64" s="2" t="str">
        <f t="shared" si="4"/>
        <v>Septiembre 2022</v>
      </c>
      <c r="O64" s="2" t="str">
        <f t="shared" si="5"/>
        <v>202209</v>
      </c>
      <c r="P64" s="2" t="str">
        <f t="shared" si="6"/>
        <v>0 - 30000000000 - LIV - 202209 - Cliente - N° 63</v>
      </c>
      <c r="Q64" s="2" t="str">
        <f t="shared" si="7"/>
        <v>0 - 30000000000 - LIC - 202209 - Cliente - N° 63</v>
      </c>
      <c r="R64" s="4" t="str">
        <f t="shared" si="8"/>
        <v>\Libros Compras y Ventas\Cliente - N° 63\2022\09\TXT\</v>
      </c>
      <c r="S64" s="4" t="str">
        <f t="shared" si="9"/>
        <v>0 - 30000000000 - LIV - 245308 - Cliente - N° 63 SOS.txt</v>
      </c>
      <c r="T64" s="4" t="str">
        <f t="shared" si="10"/>
        <v>0 - 30000000000 - LIV - 245308 - Cliente - N° 63 Alicuota SOS.txt</v>
      </c>
      <c r="U64" s="4" t="str">
        <f t="shared" si="11"/>
        <v>0 - 30000000000 - LIC - 245308 - Cliente - N° 63 SOS.txt</v>
      </c>
      <c r="V64" s="4" t="str">
        <f t="shared" si="12"/>
        <v>0 - 30000000000 - LIC - 245308 - Cliente - N° 63 Alicuota SOS.txt</v>
      </c>
      <c r="W64" s="4">
        <f t="shared" si="15"/>
        <v>64</v>
      </c>
    </row>
    <row r="65" spans="1:23" x14ac:dyDescent="0.25">
      <c r="A65" s="4" t="str">
        <f t="shared" si="14"/>
        <v>0</v>
      </c>
      <c r="B65" t="str">
        <f t="shared" si="2"/>
        <v>Cliente - N° 64</v>
      </c>
      <c r="C65">
        <v>20000000009</v>
      </c>
      <c r="D65" t="s">
        <v>22</v>
      </c>
      <c r="E65" s="3">
        <v>44805</v>
      </c>
      <c r="H65" s="3" t="s">
        <v>11</v>
      </c>
      <c r="I65" t="s">
        <v>15</v>
      </c>
      <c r="L65" s="4" t="str">
        <f t="shared" si="3"/>
        <v>\Libros Compras y Ventas\Cliente - N° 64\2022\09\PDF\</v>
      </c>
      <c r="M65" s="4" t="str">
        <f t="shared" si="13"/>
        <v>09/2022</v>
      </c>
      <c r="N65" s="2" t="str">
        <f t="shared" si="4"/>
        <v>Septiembre 2022</v>
      </c>
      <c r="O65" s="2" t="str">
        <f t="shared" si="5"/>
        <v>202209</v>
      </c>
      <c r="P65" s="2" t="str">
        <f t="shared" si="6"/>
        <v>0 - 30000000000 - LIV - 202209 - Cliente - N° 64</v>
      </c>
      <c r="Q65" s="2" t="str">
        <f t="shared" si="7"/>
        <v>0 - 30000000000 - LIC - 202209 - Cliente - N° 64</v>
      </c>
      <c r="R65" s="4" t="str">
        <f t="shared" si="8"/>
        <v>\Libros Compras y Ventas\Cliente - N° 64\2022\09\TXT\</v>
      </c>
      <c r="S65" s="4" t="str">
        <f t="shared" si="9"/>
        <v>0 - 30000000000 - LIV - 245308 - Cliente - N° 64 SOS.txt</v>
      </c>
      <c r="T65" s="4" t="str">
        <f t="shared" si="10"/>
        <v>0 - 30000000000 - LIV - 245308 - Cliente - N° 64 Alicuota SOS.txt</v>
      </c>
      <c r="U65" s="4" t="str">
        <f t="shared" si="11"/>
        <v>0 - 30000000000 - LIC - 245308 - Cliente - N° 64 SOS.txt</v>
      </c>
      <c r="V65" s="4" t="str">
        <f t="shared" si="12"/>
        <v>0 - 30000000000 - LIC - 245308 - Cliente - N° 64 Alicuota SOS.txt</v>
      </c>
      <c r="W65" s="4">
        <f t="shared" si="15"/>
        <v>65</v>
      </c>
    </row>
    <row r="66" spans="1:23" x14ac:dyDescent="0.25">
      <c r="A66" s="4" t="str">
        <f t="shared" si="14"/>
        <v>0</v>
      </c>
      <c r="B66" t="str">
        <f t="shared" si="2"/>
        <v>Cliente - N° 65</v>
      </c>
      <c r="C66">
        <v>20000000009</v>
      </c>
      <c r="D66" t="s">
        <v>22</v>
      </c>
      <c r="E66" s="3">
        <v>44805</v>
      </c>
      <c r="H66" s="3" t="s">
        <v>11</v>
      </c>
      <c r="I66" t="s">
        <v>16</v>
      </c>
      <c r="L66" s="4" t="str">
        <f t="shared" si="3"/>
        <v>\Libros Compras y Ventas\Cliente - N° 65\2022\09\PDF\</v>
      </c>
      <c r="M66" s="4" t="str">
        <f t="shared" si="13"/>
        <v>09/2022</v>
      </c>
      <c r="N66" s="2" t="str">
        <f t="shared" si="4"/>
        <v>Septiembre 2022</v>
      </c>
      <c r="O66" s="2" t="str">
        <f t="shared" si="5"/>
        <v>202209</v>
      </c>
      <c r="P66" s="2" t="str">
        <f t="shared" si="6"/>
        <v>0 - 30000000000 - LIV - 202209 - Cliente - N° 65</v>
      </c>
      <c r="Q66" s="2" t="str">
        <f t="shared" si="7"/>
        <v>0 - 30000000000 - LIC - 202209 - Cliente - N° 65</v>
      </c>
      <c r="R66" s="4" t="str">
        <f t="shared" si="8"/>
        <v>\Libros Compras y Ventas\Cliente - N° 65\2022\09\TXT\</v>
      </c>
      <c r="S66" s="4" t="str">
        <f t="shared" si="9"/>
        <v>0 - 30000000000 - LIV - 245308 - Cliente - N° 65 SOS.txt</v>
      </c>
      <c r="T66" s="4" t="str">
        <f t="shared" si="10"/>
        <v>0 - 30000000000 - LIV - 245308 - Cliente - N° 65 Alicuota SOS.txt</v>
      </c>
      <c r="U66" s="4" t="str">
        <f t="shared" si="11"/>
        <v>0 - 30000000000 - LIC - 245308 - Cliente - N° 65 SOS.txt</v>
      </c>
      <c r="V66" s="4" t="str">
        <f t="shared" si="12"/>
        <v>0 - 30000000000 - LIC - 245308 - Cliente - N° 65 Alicuota SOS.txt</v>
      </c>
      <c r="W66" s="4">
        <f t="shared" si="15"/>
        <v>66</v>
      </c>
    </row>
    <row r="67" spans="1:23" x14ac:dyDescent="0.25">
      <c r="A67" s="4" t="str">
        <f t="shared" si="14"/>
        <v>0</v>
      </c>
      <c r="B67" t="str">
        <f t="shared" ref="B67:B69" si="16">"Cliente - N° "&amp;W67-1</f>
        <v>Cliente - N° 66</v>
      </c>
      <c r="C67">
        <v>20000000009</v>
      </c>
      <c r="D67" t="s">
        <v>22</v>
      </c>
      <c r="E67" s="3">
        <v>44805</v>
      </c>
      <c r="H67" s="3" t="s">
        <v>11</v>
      </c>
      <c r="I67" t="s">
        <v>16</v>
      </c>
      <c r="L67" s="4" t="str">
        <f t="shared" ref="L67:L69" si="17">K67&amp;"\Libros Compras y Ventas\"&amp;B67&amp;"\"&amp;YEAR(E67)&amp;"\"&amp;TEXT(MONTH(E67),"00")&amp;"\PDF\"</f>
        <v>\Libros Compras y Ventas\Cliente - N° 66\2022\09\PDF\</v>
      </c>
      <c r="M67" s="4" t="str">
        <f t="shared" si="13"/>
        <v>09/2022</v>
      </c>
      <c r="N67" s="2" t="str">
        <f t="shared" ref="N67:N69" si="18">PROPER(TEXT(E67,"mmmm"))&amp;" "&amp;YEAR(E67)</f>
        <v>Septiembre 2022</v>
      </c>
      <c r="O67" s="2" t="str">
        <f t="shared" ref="O67:O69" si="19">YEAR(E67)&amp;TEXT(MONTH(E67),"00")</f>
        <v>202209</v>
      </c>
      <c r="P67" s="2" t="str">
        <f t="shared" ref="P67:P69" si="20">CONCATENATE(A67," - ",SUBSTITUTE(D67,"-","")," - ","LIV - ",O67," - ",B67)</f>
        <v>0 - 30000000000 - LIV - 202209 - Cliente - N° 66</v>
      </c>
      <c r="Q67" s="2" t="str">
        <f t="shared" ref="Q67:Q69" si="21">CONCATENATE(A67," - ",SUBSTITUTE(D67,"-","")," - ","LIC - ",O67," - ",B67)</f>
        <v>0 - 30000000000 - LIC - 202209 - Cliente - N° 66</v>
      </c>
      <c r="R67" s="4" t="str">
        <f t="shared" ref="R67:R69" si="22">K67&amp;"\Libros Compras y Ventas\"&amp;B67&amp;"\"&amp;YEAR(E67)&amp;"\"&amp;TEXT(MONTH(E67),"00")&amp;"\TXT\"</f>
        <v>\Libros Compras y Ventas\Cliente - N° 66\2022\09\TXT\</v>
      </c>
      <c r="S67" s="4" t="str">
        <f t="shared" ref="S67:S69" si="23">CONCATENATE(A67," - ",SUBSTITUTE(D67,"-","")," - ","LIV - ",TEXT(O67,"AAAAMM")," - ",B67," SOS.txt")</f>
        <v>0 - 30000000000 - LIV - 245308 - Cliente - N° 66 SOS.txt</v>
      </c>
      <c r="T67" s="4" t="str">
        <f t="shared" ref="T67:T69" si="24">CONCATENATE(A67," - ",SUBSTITUTE(D67,"-","")," - ","LIV - ",TEXT(O67,"AAAAMM")," - ",B67," Alicuota SOS.txt")</f>
        <v>0 - 30000000000 - LIV - 245308 - Cliente - N° 66 Alicuota SOS.txt</v>
      </c>
      <c r="U67" s="4" t="str">
        <f t="shared" ref="U67:U69" si="25">CONCATENATE(A67," - ",SUBSTITUTE(D67,"-","")," - ","LIC - ",TEXT(O67,"AAAAMM")," - ",B67," SOS.txt")</f>
        <v>0 - 30000000000 - LIC - 245308 - Cliente - N° 66 SOS.txt</v>
      </c>
      <c r="V67" s="4" t="str">
        <f t="shared" ref="V67:V69" si="26">CONCATENATE(A67," - ",SUBSTITUTE(D67,"-","")," - ","LIC - ",TEXT(O67,"AAAAMM")," - ",B67," Alicuota SOS.txt")</f>
        <v>0 - 30000000000 - LIC - 245308 - Cliente - N° 66 Alicuota SOS.txt</v>
      </c>
      <c r="W67" s="4">
        <f t="shared" si="15"/>
        <v>67</v>
      </c>
    </row>
    <row r="68" spans="1:23" x14ac:dyDescent="0.25">
      <c r="A68" s="4" t="str">
        <f t="shared" si="14"/>
        <v>0</v>
      </c>
      <c r="B68" t="str">
        <f t="shared" si="16"/>
        <v>Cliente - N° 67</v>
      </c>
      <c r="C68">
        <v>20000000009</v>
      </c>
      <c r="D68" t="s">
        <v>22</v>
      </c>
      <c r="E68" s="3">
        <v>44805</v>
      </c>
      <c r="H68" s="3" t="s">
        <v>11</v>
      </c>
      <c r="I68" t="s">
        <v>16</v>
      </c>
      <c r="L68" s="4" t="str">
        <f t="shared" si="17"/>
        <v>\Libros Compras y Ventas\Cliente - N° 67\2022\09\PDF\</v>
      </c>
      <c r="M68" s="4" t="str">
        <f t="shared" ref="M68:M69" si="27">TEXT(MONTH(E68),"00")&amp;"/"&amp;YEAR(E68)</f>
        <v>09/2022</v>
      </c>
      <c r="N68" s="2" t="str">
        <f t="shared" si="18"/>
        <v>Septiembre 2022</v>
      </c>
      <c r="O68" s="2" t="str">
        <f t="shared" si="19"/>
        <v>202209</v>
      </c>
      <c r="P68" s="2" t="str">
        <f t="shared" si="20"/>
        <v>0 - 30000000000 - LIV - 202209 - Cliente - N° 67</v>
      </c>
      <c r="Q68" s="2" t="str">
        <f t="shared" si="21"/>
        <v>0 - 30000000000 - LIC - 202209 - Cliente - N° 67</v>
      </c>
      <c r="R68" s="4" t="str">
        <f t="shared" si="22"/>
        <v>\Libros Compras y Ventas\Cliente - N° 67\2022\09\TXT\</v>
      </c>
      <c r="S68" s="4" t="str">
        <f t="shared" si="23"/>
        <v>0 - 30000000000 - LIV - 245308 - Cliente - N° 67 SOS.txt</v>
      </c>
      <c r="T68" s="4" t="str">
        <f t="shared" si="24"/>
        <v>0 - 30000000000 - LIV - 245308 - Cliente - N° 67 Alicuota SOS.txt</v>
      </c>
      <c r="U68" s="4" t="str">
        <f t="shared" si="25"/>
        <v>0 - 30000000000 - LIC - 245308 - Cliente - N° 67 SOS.txt</v>
      </c>
      <c r="V68" s="4" t="str">
        <f t="shared" si="26"/>
        <v>0 - 30000000000 - LIC - 245308 - Cliente - N° 67 Alicuota SOS.txt</v>
      </c>
      <c r="W68" s="4">
        <f t="shared" si="15"/>
        <v>68</v>
      </c>
    </row>
    <row r="69" spans="1:23" x14ac:dyDescent="0.25">
      <c r="A69" s="4" t="str">
        <f t="shared" si="14"/>
        <v>0</v>
      </c>
      <c r="B69" t="str">
        <f t="shared" si="16"/>
        <v>Cliente - N° 68</v>
      </c>
      <c r="C69">
        <v>20000000009</v>
      </c>
      <c r="D69" t="s">
        <v>22</v>
      </c>
      <c r="E69" s="3">
        <v>44805</v>
      </c>
      <c r="H69" s="3" t="s">
        <v>12</v>
      </c>
      <c r="I69" t="s">
        <v>16</v>
      </c>
      <c r="L69" s="4" t="str">
        <f t="shared" si="17"/>
        <v>\Libros Compras y Ventas\Cliente - N° 68\2022\09\PDF\</v>
      </c>
      <c r="M69" s="4" t="str">
        <f t="shared" si="27"/>
        <v>09/2022</v>
      </c>
      <c r="N69" s="2" t="str">
        <f t="shared" si="18"/>
        <v>Septiembre 2022</v>
      </c>
      <c r="O69" s="2" t="str">
        <f t="shared" si="19"/>
        <v>202209</v>
      </c>
      <c r="P69" s="2" t="str">
        <f t="shared" si="20"/>
        <v>0 - 30000000000 - LIV - 202209 - Cliente - N° 68</v>
      </c>
      <c r="Q69" s="2" t="str">
        <f t="shared" si="21"/>
        <v>0 - 30000000000 - LIC - 202209 - Cliente - N° 68</v>
      </c>
      <c r="R69" s="4" t="str">
        <f t="shared" si="22"/>
        <v>\Libros Compras y Ventas\Cliente - N° 68\2022\09\TXT\</v>
      </c>
      <c r="S69" s="4" t="str">
        <f t="shared" si="23"/>
        <v>0 - 30000000000 - LIV - 245308 - Cliente - N° 68 SOS.txt</v>
      </c>
      <c r="T69" s="4" t="str">
        <f t="shared" si="24"/>
        <v>0 - 30000000000 - LIV - 245308 - Cliente - N° 68 Alicuota SOS.txt</v>
      </c>
      <c r="U69" s="4" t="str">
        <f t="shared" si="25"/>
        <v>0 - 30000000000 - LIC - 245308 - Cliente - N° 68 SOS.txt</v>
      </c>
      <c r="V69" s="4" t="str">
        <f t="shared" si="26"/>
        <v>0 - 30000000000 - LIC - 245308 - Cliente - N° 68 Alicuota SOS.txt</v>
      </c>
      <c r="W69" s="4">
        <f t="shared" si="15"/>
        <v>69</v>
      </c>
    </row>
  </sheetData>
  <autoFilter ref="A1:W69" xr:uid="{00000000-0001-0000-0000-000000000000}"/>
  <sortState xmlns:xlrd2="http://schemas.microsoft.com/office/spreadsheetml/2017/richdata2" ref="A2:Q69">
    <sortCondition ref="B2:B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BUSTOS AGUSTIN</cp:lastModifiedBy>
  <dcterms:created xsi:type="dcterms:W3CDTF">2015-06-05T18:19:34Z</dcterms:created>
  <dcterms:modified xsi:type="dcterms:W3CDTF">2023-12-12T00:38:01Z</dcterms:modified>
</cp:coreProperties>
</file>