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bzal\Documents\KBTU\Masters\Semester 2\Advanced topics\мидка\"/>
    </mc:Choice>
  </mc:AlternateContent>
  <xr:revisionPtr revIDLastSave="0" documentId="13_ncr:1_{1C6BEA3D-26CC-483B-818A-717FFA67B7D8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Лист1" sheetId="1" r:id="rId1"/>
    <sheet name="Лист2" sheetId="2" r:id="rId2"/>
    <sheet name="Лист3" sheetId="3" r:id="rId3"/>
    <sheet name="Squarage" sheetId="6" r:id="rId4"/>
  </sheets>
  <definedNames>
    <definedName name="_xlchart.v1.0" hidden="1">Лист1!$C$12:$C$16</definedName>
    <definedName name="_xlchart.v1.1" hidden="1">Лист1!$C$2:$C$6</definedName>
    <definedName name="_xlchart.v1.10" hidden="1">Лист1!$C$2:$C$6</definedName>
    <definedName name="_xlchart.v1.11" hidden="1">Лист1!$G$12:$G$21</definedName>
    <definedName name="_xlchart.v1.12" hidden="1">Лист1!$G$2:$G$11</definedName>
    <definedName name="_xlchart.v1.13" hidden="1">Лист1!$G$12:$G$21</definedName>
    <definedName name="_xlchart.v1.14" hidden="1">Лист1!$G$2:$G$11</definedName>
    <definedName name="_xlchart.v1.15" hidden="1">Лист2!$A$2:$A$12</definedName>
    <definedName name="_xlchart.v1.16" hidden="1">Лист2!$B$1</definedName>
    <definedName name="_xlchart.v1.17" hidden="1">Лист2!$B$2:$B$12</definedName>
    <definedName name="_xlchart.v1.18" hidden="1">Лист2!$C$1</definedName>
    <definedName name="_xlchart.v1.19" hidden="1">Лист2!$C$2:$C$12</definedName>
    <definedName name="_xlchart.v1.2" hidden="1">Лист2!$S$35</definedName>
    <definedName name="_xlchart.v1.20" hidden="1">Лист2!$D$1</definedName>
    <definedName name="_xlchart.v1.21" hidden="1">Лист2!$D$2:$D$12</definedName>
    <definedName name="_xlchart.v1.3" hidden="1">Лист1!$C$2:$C$11</definedName>
    <definedName name="_xlchart.v1.4" hidden="1">Лист1!$G$2:$G$11</definedName>
    <definedName name="_xlchart.v1.5" hidden="1">Лист1!$C$12:$C$16</definedName>
    <definedName name="_xlchart.v1.6" hidden="1">Лист1!$C$2:$C$6</definedName>
    <definedName name="_xlchart.v1.7" hidden="1">Лист2!$S$35</definedName>
    <definedName name="_xlchart.v1.8" hidden="1">Лист2!$S$35</definedName>
    <definedName name="_xlchart.v1.9" hidden="1">Лист1!$C$12:$C$16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C12" i="2"/>
  <c r="D11" i="2"/>
  <c r="C11" i="2"/>
  <c r="D10" i="2"/>
  <c r="C10" i="2"/>
  <c r="D9" i="2"/>
  <c r="D8" i="2"/>
  <c r="D7" i="2"/>
  <c r="C9" i="2"/>
  <c r="C8" i="2"/>
  <c r="C7" i="2"/>
  <c r="C6" i="2"/>
  <c r="C3" i="2"/>
  <c r="D6" i="2"/>
  <c r="D5" i="2"/>
  <c r="D4" i="2"/>
  <c r="D3" i="2"/>
  <c r="C5" i="2"/>
  <c r="C4" i="2"/>
</calcChain>
</file>

<file path=xl/sharedStrings.xml><?xml version="1.0" encoding="utf-8"?>
<sst xmlns="http://schemas.openxmlformats.org/spreadsheetml/2006/main" count="96" uniqueCount="27">
  <si>
    <t>id</t>
  </si>
  <si>
    <t>microdistrict</t>
  </si>
  <si>
    <t>price</t>
  </si>
  <si>
    <t>renttype</t>
  </si>
  <si>
    <t>buildtype</t>
  </si>
  <si>
    <t>roomage</t>
  </si>
  <si>
    <t>Tastak-2</t>
  </si>
  <si>
    <t>panel</t>
  </si>
  <si>
    <t>sale</t>
  </si>
  <si>
    <t>monolith</t>
  </si>
  <si>
    <t>squarage (m^2)</t>
  </si>
  <si>
    <t>brick</t>
  </si>
  <si>
    <t>daily</t>
  </si>
  <si>
    <t>hourly</t>
  </si>
  <si>
    <t>monthly</t>
  </si>
  <si>
    <t>Kairat</t>
  </si>
  <si>
    <t>Data</t>
  </si>
  <si>
    <t>District</t>
  </si>
  <si>
    <t>Tastak</t>
  </si>
  <si>
    <t>Microdistrict</t>
  </si>
  <si>
    <t>average</t>
  </si>
  <si>
    <t>Statistics</t>
  </si>
  <si>
    <t>squarage</t>
  </si>
  <si>
    <t>count</t>
  </si>
  <si>
    <t>5+</t>
  </si>
  <si>
    <t>Squarage</t>
  </si>
  <si>
    <t>Kairat-1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</si>
</sst>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₸&quot;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2" xfId="0" applyFont="1" applyBorder="1"/>
    <xf numFmtId="0" fontId="3" fillId="0" borderId="3" xfId="0" applyFont="1" applyBorder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/>
    <xf numFmtId="0" fontId="2" fillId="0" borderId="10" xfId="0" applyFont="1" applyBorder="1"/>
    <xf numFmtId="0" fontId="3" fillId="0" borderId="2" xfId="0" applyFont="1" applyFill="1" applyBorder="1"/>
    <xf numFmtId="0" fontId="0" fillId="0" borderId="2" xfId="0" applyFill="1" applyBorder="1"/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rent </a:t>
            </a:r>
            <a:r>
              <a:rPr lang="en-US" baseline="0"/>
              <a:t>in Tastak-2</a:t>
            </a:r>
          </a:p>
        </c:rich>
      </c:tx>
      <c:layout>
        <c:manualLayout>
          <c:xMode val="edge"/>
          <c:yMode val="edge"/>
          <c:x val="8.6493561468464347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0.10526929630594387"/>
          <c:y val="0.19949074074074077"/>
          <c:w val="0.30791728487200665"/>
          <c:h val="0.639050379119276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38-43B7-9C36-251727476F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38-43B7-9C36-251727476F3D}"/>
              </c:ext>
            </c:extLst>
          </c:dPt>
          <c:cat>
            <c:strRef>
              <c:f>Лист2!$B$3:$B$6</c:f>
              <c:strCache>
                <c:ptCount val="4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  <c:pt idx="3">
                  <c:v>sale</c:v>
                </c:pt>
              </c:strCache>
            </c:strRef>
          </c:cat>
          <c:val>
            <c:numRef>
              <c:f>Лист2!$C$3:$C$6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8-43B7-9C36-25172747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04036557278014"/>
          <c:y val="0.91087853601633129"/>
          <c:w val="0.3505644830581591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rent in Kairat</a:t>
            </a:r>
          </a:p>
        </c:rich>
      </c:tx>
      <c:layout>
        <c:manualLayout>
          <c:xMode val="edge"/>
          <c:yMode val="edge"/>
          <c:x val="9.7912937886997134E-2"/>
          <c:y val="4.5258669331767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9.899398504486899E-2"/>
          <c:y val="0.17997651379792962"/>
          <c:w val="0.69017477273300398"/>
          <c:h val="0.738438484480434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Лист2!$B$3:$B$6</c:f>
              <c:strCache>
                <c:ptCount val="4"/>
                <c:pt idx="0">
                  <c:v>hourly</c:v>
                </c:pt>
                <c:pt idx="1">
                  <c:v>daily</c:v>
                </c:pt>
                <c:pt idx="2">
                  <c:v>monthly</c:v>
                </c:pt>
                <c:pt idx="3">
                  <c:v>sale</c:v>
                </c:pt>
              </c:strCache>
            </c:strRef>
          </c:cat>
          <c:val>
            <c:numRef>
              <c:f>Лист2!$D$3:$D$6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4-4576-B3F5-4E0824CE4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buildings in Tastak-2</a:t>
            </a:r>
            <a:endParaRPr lang="ru-RU"/>
          </a:p>
        </c:rich>
      </c:tx>
      <c:layout>
        <c:manualLayout>
          <c:xMode val="edge"/>
          <c:yMode val="edge"/>
          <c:x val="2.8367891513560804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3.4571709794493873E-2"/>
          <c:y val="0.16245370370370371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Лист2!$B$7:$B$9</c:f>
              <c:strCache>
                <c:ptCount val="3"/>
                <c:pt idx="0">
                  <c:v>panel</c:v>
                </c:pt>
                <c:pt idx="1">
                  <c:v>monolith</c:v>
                </c:pt>
                <c:pt idx="2">
                  <c:v>brick</c:v>
                </c:pt>
              </c:strCache>
            </c:strRef>
          </c:cat>
          <c:val>
            <c:numRef>
              <c:f>Лист2!$C$7:$C$9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0-446C-A1E2-B3AF38CF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buildings</a:t>
            </a:r>
            <a:r>
              <a:rPr lang="en-US" baseline="0"/>
              <a:t> in Kairat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0.14696726543047647"/>
          <c:y val="0.13930578971045141"/>
          <c:w val="0.76693544070928221"/>
          <c:h val="0.807299886904937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Лист2!$B$7:$B$9</c:f>
              <c:strCache>
                <c:ptCount val="3"/>
                <c:pt idx="0">
                  <c:v>panel</c:v>
                </c:pt>
                <c:pt idx="1">
                  <c:v>monolith</c:v>
                </c:pt>
                <c:pt idx="2">
                  <c:v>brick</c:v>
                </c:pt>
              </c:strCache>
            </c:strRef>
          </c:cat>
          <c:val>
            <c:numRef>
              <c:f>Лист2!$D$7:$D$9</c:f>
              <c:numCache>
                <c:formatCode>General</c:formatCode>
                <c:ptCount val="3"/>
                <c:pt idx="0">
                  <c:v>0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F-4175-B107-302AA71E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Roomage 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Tastak-2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Лист3!$B$3:$B$7</c:f>
              <c:numCache>
                <c:formatCode>General</c:formatCode>
                <c:ptCount val="5"/>
                <c:pt idx="0">
                  <c:v>59</c:v>
                </c:pt>
                <c:pt idx="1">
                  <c:v>165</c:v>
                </c:pt>
                <c:pt idx="2">
                  <c:v>112</c:v>
                </c:pt>
                <c:pt idx="3">
                  <c:v>23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3-432B-9328-1258D4EB63C5}"/>
            </c:ext>
          </c:extLst>
        </c:ser>
        <c:ser>
          <c:idx val="1"/>
          <c:order val="1"/>
          <c:tx>
            <c:v>Kairat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Лист3!$C$3:$C$7</c:f>
              <c:numCache>
                <c:formatCode>General</c:formatCode>
                <c:ptCount val="5"/>
                <c:pt idx="0">
                  <c:v>40</c:v>
                </c:pt>
                <c:pt idx="1">
                  <c:v>36</c:v>
                </c:pt>
                <c:pt idx="2">
                  <c:v>23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3-432B-9328-1258D4EB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119471"/>
        <c:axId val="1866117807"/>
      </c:barChart>
      <c:catAx>
        <c:axId val="18661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866117807"/>
        <c:crosses val="autoZero"/>
        <c:auto val="1"/>
        <c:lblAlgn val="ctr"/>
        <c:lblOffset val="100"/>
        <c:noMultiLvlLbl val="0"/>
      </c:catAx>
      <c:valAx>
        <c:axId val="18661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8661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Tastak-2 squarage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Tastak-2 squarage distribution</a:t>
          </a:r>
        </a:p>
      </cx:txPr>
    </cx:title>
    <cx:plotArea>
      <cx:plotAreaRegion>
        <cx:series layoutId="clusteredColumn" uniqueId="{37045421-AD4F-4238-A002-6A15A79A2850}" formatIdx="0">
          <cx:tx>
            <cx:txData>
              <cx:v>Tastak-2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Kairat squarage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Kairat squarage distribution</a:t>
          </a:r>
        </a:p>
      </cx:txPr>
    </cx:title>
    <cx:plotArea>
      <cx:plotAreaRegion>
        <cx:series layoutId="clusteredColumn" uniqueId="{37045421-AD4F-4238-A002-6A15A79A2850}" formatIdx="0">
          <cx:tx>
            <cx:txData>
              <cx:v>Kairat</cx:v>
            </cx:txData>
          </cx:tx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Tastak-2 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Tastak-2 price distribution</a:t>
          </a:r>
        </a:p>
      </cx:txPr>
    </cx:title>
    <cx:plotArea>
      <cx:plotAreaRegion>
        <cx:series layoutId="clusteredColumn" uniqueId="{1E0CED0F-BEB4-46D6-9915-7B0E403658F9}">
          <cx:dataId val="0"/>
          <cx:layoutPr>
            <cx:binning intervalClosed="r">
              <cx:binSize val="100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Kairat 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Kairat price distribution</a:t>
          </a:r>
        </a:p>
      </cx:txPr>
    </cx:title>
    <cx:plotArea>
      <cx:plotAreaRegion>
        <cx:series layoutId="clusteredColumn" uniqueId="{CF8CDE22-F292-4CCF-8800-EF8D902A0A80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326575</xdr:colOff>
      <xdr:row>0</xdr:row>
      <xdr:rowOff>65310</xdr:rowOff>
    </xdr:from>
    <xdr:to>
      <xdr:col>12</xdr:col>
      <xdr:colOff>544288</xdr:colOff>
      <xdr:row>15</xdr:row>
      <xdr:rowOff>32653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7913342-FFD0-6997-87A9-250ED211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604153</xdr:colOff>
      <xdr:row>0</xdr:row>
      <xdr:rowOff>65310</xdr:rowOff>
    </xdr:from>
    <xdr:to>
      <xdr:col>12</xdr:col>
      <xdr:colOff>457201</xdr:colOff>
      <xdr:row>13</xdr:row>
      <xdr:rowOff>185050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0ACFC9C-5414-0AA0-A54A-97F1D6AEE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168729</xdr:colOff>
      <xdr:row>16</xdr:row>
      <xdr:rowOff>38099</xdr:rowOff>
    </xdr:from>
    <xdr:to>
      <xdr:col>7</xdr:col>
      <xdr:colOff>212271</xdr:colOff>
      <xdr:row>31</xdr:row>
      <xdr:rowOff>5442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1A86B28-3B59-2CD1-E85A-F85BEA8C4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163286</xdr:colOff>
      <xdr:row>16</xdr:row>
      <xdr:rowOff>103414</xdr:rowOff>
    </xdr:from>
    <xdr:to>
      <xdr:col>7</xdr:col>
      <xdr:colOff>54429</xdr:colOff>
      <xdr:row>29</xdr:row>
      <xdr:rowOff>76201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864F24F-4D56-0A94-7B97-A1149E087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563496</xdr:colOff>
      <xdr:row>16</xdr:row>
      <xdr:rowOff>33937</xdr:rowOff>
    </xdr:from>
    <xdr:to>
      <xdr:col>14</xdr:col>
      <xdr:colOff>563496</xdr:colOff>
      <xdr:row>30</xdr:row>
      <xdr:rowOff>177372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7C39205C-AE50-F716-938F-1710511CC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9697" y="300509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Z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531480</xdr:colOff>
      <xdr:row>31</xdr:row>
      <xdr:rowOff>166487</xdr:rowOff>
    </xdr:from>
    <xdr:to>
      <xdr:col>14</xdr:col>
      <xdr:colOff>531480</xdr:colOff>
      <xdr:row>46</xdr:row>
      <xdr:rowOff>124225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8FF43FAD-74ED-4130-A59D-A8CC651C6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7681" y="592310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Z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148441</xdr:colOff>
      <xdr:row>16</xdr:row>
      <xdr:rowOff>28699</xdr:rowOff>
    </xdr:from>
    <xdr:to>
      <xdr:col>22</xdr:col>
      <xdr:colOff>148441</xdr:colOff>
      <xdr:row>30</xdr:row>
      <xdr:rowOff>139535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Диаграмма 16">
              <a:extLst>
                <a:ext uri="{FF2B5EF4-FFF2-40B4-BE49-F238E27FC236}">
                  <a16:creationId xmlns:a16="http://schemas.microsoft.com/office/drawing/2014/main" id="{6EBB07D8-06C0-14FE-FA29-241CDD970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1532" y="303711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Z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138545</xdr:colOff>
      <xdr:row>32</xdr:row>
      <xdr:rowOff>19794</xdr:rowOff>
    </xdr:from>
    <xdr:to>
      <xdr:col>22</xdr:col>
      <xdr:colOff>138545</xdr:colOff>
      <xdr:row>46</xdr:row>
      <xdr:rowOff>130630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Диаграмма 17">
              <a:extLst>
                <a:ext uri="{FF2B5EF4-FFF2-40B4-BE49-F238E27FC236}">
                  <a16:creationId xmlns:a16="http://schemas.microsoft.com/office/drawing/2014/main" id="{03CE5319-6333-4B3B-BC6C-D5F70AC04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1636" y="6036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Z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114300</xdr:rowOff>
    </xdr:from>
    <xdr:to>
      <xdr:col>11</xdr:col>
      <xdr:colOff>57150</xdr:colOff>
      <xdr:row>16</xdr:row>
      <xdr:rowOff>81643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8D3502A-AF6F-0E82-75FC-6CA87A185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B23" sqref="B23"/>
    </sheetView>
  </sheetViews>
  <sheetFormatPr defaultRowHeight="14.6" x14ac:dyDescent="0.4"/>
  <cols>
    <col min="2" max="2" width="13.69140625" customWidth="1"/>
    <col min="3" max="3" width="11.4609375" customWidth="1"/>
    <col min="7" max="7" width="13.07421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4">
      <c r="A2">
        <v>1</v>
      </c>
      <c r="B2" t="s">
        <v>6</v>
      </c>
      <c r="C2" s="1">
        <v>20500000</v>
      </c>
      <c r="D2" t="s">
        <v>8</v>
      </c>
      <c r="E2" t="s">
        <v>7</v>
      </c>
      <c r="F2">
        <v>1</v>
      </c>
      <c r="G2" s="2">
        <v>33</v>
      </c>
    </row>
    <row r="3" spans="1:7" x14ac:dyDescent="0.4">
      <c r="A3">
        <v>2</v>
      </c>
      <c r="B3" t="s">
        <v>6</v>
      </c>
      <c r="C3" s="1">
        <v>24900000</v>
      </c>
      <c r="D3" t="s">
        <v>8</v>
      </c>
      <c r="E3" t="s">
        <v>7</v>
      </c>
      <c r="F3">
        <v>1</v>
      </c>
      <c r="G3" s="2">
        <v>40.6</v>
      </c>
    </row>
    <row r="4" spans="1:7" x14ac:dyDescent="0.4">
      <c r="A4">
        <v>3</v>
      </c>
      <c r="B4" t="s">
        <v>6</v>
      </c>
      <c r="C4" s="1">
        <v>44500000</v>
      </c>
      <c r="D4" t="s">
        <v>8</v>
      </c>
      <c r="E4" t="s">
        <v>9</v>
      </c>
      <c r="F4">
        <v>2</v>
      </c>
      <c r="G4" s="2">
        <v>61.3</v>
      </c>
    </row>
    <row r="5" spans="1:7" x14ac:dyDescent="0.4">
      <c r="A5">
        <v>4</v>
      </c>
      <c r="B5" t="s">
        <v>6</v>
      </c>
      <c r="C5" s="1">
        <v>28000000</v>
      </c>
      <c r="D5" t="s">
        <v>8</v>
      </c>
      <c r="E5" t="s">
        <v>11</v>
      </c>
      <c r="F5">
        <v>2</v>
      </c>
      <c r="G5" s="2">
        <v>45</v>
      </c>
    </row>
    <row r="6" spans="1:7" x14ac:dyDescent="0.4">
      <c r="A6">
        <v>5</v>
      </c>
      <c r="B6" t="s">
        <v>6</v>
      </c>
      <c r="C6" s="1">
        <v>39000000</v>
      </c>
      <c r="D6" t="s">
        <v>8</v>
      </c>
      <c r="E6" t="s">
        <v>7</v>
      </c>
      <c r="F6">
        <v>3</v>
      </c>
      <c r="G6" s="2">
        <v>60.2</v>
      </c>
    </row>
    <row r="7" spans="1:7" x14ac:dyDescent="0.4">
      <c r="A7">
        <v>6</v>
      </c>
      <c r="B7" t="s">
        <v>6</v>
      </c>
      <c r="C7" s="1">
        <v>25000</v>
      </c>
      <c r="D7" t="s">
        <v>12</v>
      </c>
      <c r="E7" t="s">
        <v>9</v>
      </c>
      <c r="F7">
        <v>2</v>
      </c>
      <c r="G7" s="2">
        <v>70</v>
      </c>
    </row>
    <row r="8" spans="1:7" x14ac:dyDescent="0.4">
      <c r="A8">
        <v>7</v>
      </c>
      <c r="B8" t="s">
        <v>6</v>
      </c>
      <c r="C8" s="1">
        <v>2000</v>
      </c>
      <c r="D8" t="s">
        <v>13</v>
      </c>
      <c r="E8" t="s">
        <v>7</v>
      </c>
      <c r="F8">
        <v>1</v>
      </c>
      <c r="G8" s="2">
        <v>53</v>
      </c>
    </row>
    <row r="9" spans="1:7" x14ac:dyDescent="0.4">
      <c r="A9">
        <v>8</v>
      </c>
      <c r="B9" t="s">
        <v>6</v>
      </c>
      <c r="C9" s="1">
        <v>300000</v>
      </c>
      <c r="D9" t="s">
        <v>14</v>
      </c>
      <c r="E9" t="s">
        <v>7</v>
      </c>
      <c r="F9">
        <v>2</v>
      </c>
      <c r="G9" s="2">
        <v>54</v>
      </c>
    </row>
    <row r="10" spans="1:7" x14ac:dyDescent="0.4">
      <c r="A10">
        <v>9</v>
      </c>
      <c r="B10" t="s">
        <v>6</v>
      </c>
      <c r="C10" s="1">
        <v>300000</v>
      </c>
      <c r="D10" t="s">
        <v>14</v>
      </c>
      <c r="E10" t="s">
        <v>7</v>
      </c>
      <c r="F10">
        <v>3</v>
      </c>
      <c r="G10" s="2">
        <v>61</v>
      </c>
    </row>
    <row r="11" spans="1:7" x14ac:dyDescent="0.4">
      <c r="A11">
        <v>10</v>
      </c>
      <c r="B11" t="s">
        <v>6</v>
      </c>
      <c r="C11" s="1">
        <v>500000</v>
      </c>
      <c r="D11" t="s">
        <v>14</v>
      </c>
      <c r="E11" t="s">
        <v>9</v>
      </c>
      <c r="F11">
        <v>2</v>
      </c>
      <c r="G11" s="2">
        <v>75</v>
      </c>
    </row>
    <row r="12" spans="1:7" x14ac:dyDescent="0.4">
      <c r="A12">
        <v>11</v>
      </c>
      <c r="B12" t="s">
        <v>15</v>
      </c>
      <c r="C12" s="1">
        <v>34800000</v>
      </c>
      <c r="D12" t="s">
        <v>8</v>
      </c>
      <c r="E12" t="s">
        <v>9</v>
      </c>
      <c r="F12">
        <v>4</v>
      </c>
      <c r="G12" s="2">
        <v>80</v>
      </c>
    </row>
    <row r="13" spans="1:7" x14ac:dyDescent="0.4">
      <c r="A13">
        <v>12</v>
      </c>
      <c r="B13" t="s">
        <v>15</v>
      </c>
      <c r="C13" s="1">
        <v>37000000</v>
      </c>
      <c r="D13" t="s">
        <v>8</v>
      </c>
      <c r="E13" t="s">
        <v>9</v>
      </c>
      <c r="F13">
        <v>3</v>
      </c>
      <c r="G13" s="2">
        <v>74</v>
      </c>
    </row>
    <row r="14" spans="1:7" x14ac:dyDescent="0.4">
      <c r="A14">
        <v>13</v>
      </c>
      <c r="B14" t="s">
        <v>15</v>
      </c>
      <c r="C14" s="1">
        <v>17500000</v>
      </c>
      <c r="D14" t="s">
        <v>8</v>
      </c>
      <c r="E14" t="s">
        <v>9</v>
      </c>
      <c r="F14">
        <v>1</v>
      </c>
      <c r="G14" s="2">
        <v>35</v>
      </c>
    </row>
    <row r="15" spans="1:7" x14ac:dyDescent="0.4">
      <c r="A15">
        <v>14</v>
      </c>
      <c r="B15" t="s">
        <v>15</v>
      </c>
      <c r="C15" s="1">
        <v>59000000</v>
      </c>
      <c r="D15" t="s">
        <v>8</v>
      </c>
      <c r="E15" t="s">
        <v>9</v>
      </c>
      <c r="F15">
        <v>3</v>
      </c>
      <c r="G15" s="2">
        <v>90.6</v>
      </c>
    </row>
    <row r="16" spans="1:7" x14ac:dyDescent="0.4">
      <c r="A16">
        <v>15</v>
      </c>
      <c r="B16" t="s">
        <v>15</v>
      </c>
      <c r="C16" s="1">
        <v>37000000</v>
      </c>
      <c r="D16" t="s">
        <v>8</v>
      </c>
      <c r="E16" t="s">
        <v>11</v>
      </c>
      <c r="F16">
        <v>2</v>
      </c>
      <c r="G16" s="2">
        <v>69.7</v>
      </c>
    </row>
    <row r="17" spans="1:7" x14ac:dyDescent="0.4">
      <c r="A17">
        <v>16</v>
      </c>
      <c r="B17" t="s">
        <v>15</v>
      </c>
      <c r="C17" s="1">
        <v>13000</v>
      </c>
      <c r="D17" t="s">
        <v>12</v>
      </c>
      <c r="E17" t="s">
        <v>9</v>
      </c>
      <c r="F17">
        <v>1</v>
      </c>
      <c r="G17" s="2">
        <v>38</v>
      </c>
    </row>
    <row r="18" spans="1:7" x14ac:dyDescent="0.4">
      <c r="A18">
        <v>17</v>
      </c>
      <c r="B18" t="s">
        <v>15</v>
      </c>
      <c r="C18" s="1">
        <v>150000</v>
      </c>
      <c r="D18" t="s">
        <v>14</v>
      </c>
      <c r="E18" t="s">
        <v>9</v>
      </c>
      <c r="F18">
        <v>1</v>
      </c>
      <c r="G18" s="2">
        <v>25</v>
      </c>
    </row>
    <row r="19" spans="1:7" x14ac:dyDescent="0.4">
      <c r="A19">
        <v>18</v>
      </c>
      <c r="B19" t="s">
        <v>15</v>
      </c>
      <c r="C19" s="1">
        <v>250000</v>
      </c>
      <c r="D19" t="s">
        <v>14</v>
      </c>
      <c r="E19" t="s">
        <v>9</v>
      </c>
      <c r="F19">
        <v>1</v>
      </c>
      <c r="G19" s="2">
        <v>41</v>
      </c>
    </row>
    <row r="20" spans="1:7" x14ac:dyDescent="0.4">
      <c r="A20">
        <v>19</v>
      </c>
      <c r="B20" t="s">
        <v>15</v>
      </c>
      <c r="C20" s="1">
        <v>350000</v>
      </c>
      <c r="D20" t="s">
        <v>14</v>
      </c>
      <c r="E20" t="s">
        <v>9</v>
      </c>
      <c r="F20">
        <v>2</v>
      </c>
      <c r="G20" s="2">
        <v>61.5</v>
      </c>
    </row>
    <row r="21" spans="1:7" x14ac:dyDescent="0.4">
      <c r="A21">
        <v>20</v>
      </c>
      <c r="B21" t="s">
        <v>15</v>
      </c>
      <c r="C21" s="1">
        <v>60000</v>
      </c>
      <c r="D21" t="s">
        <v>14</v>
      </c>
      <c r="E21" t="s">
        <v>9</v>
      </c>
      <c r="F21">
        <v>1</v>
      </c>
      <c r="G21" s="2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5D04-BA26-40A4-B2B7-85EA02BC2A9D}">
  <dimension ref="A1:D13"/>
  <sheetViews>
    <sheetView tabSelected="1" zoomScaleNormal="100" workbookViewId="0">
      <selection activeCell="C13" sqref="C13"/>
    </sheetView>
  </sheetViews>
  <sheetFormatPr defaultRowHeight="14.6" x14ac:dyDescent="0.4"/>
  <cols>
    <col min="2" max="2" width="14.61328125" customWidth="1"/>
  </cols>
  <sheetData>
    <row r="1" spans="1:4" x14ac:dyDescent="0.4">
      <c r="A1" s="5"/>
      <c r="B1" s="18" t="s">
        <v>19</v>
      </c>
      <c r="C1" s="10" t="s">
        <v>6</v>
      </c>
      <c r="D1" s="10" t="s">
        <v>15</v>
      </c>
    </row>
    <row r="2" spans="1:4" x14ac:dyDescent="0.4">
      <c r="A2" s="6" t="s">
        <v>16</v>
      </c>
      <c r="B2" s="19" t="s">
        <v>21</v>
      </c>
      <c r="C2" s="13"/>
      <c r="D2" s="13"/>
    </row>
    <row r="3" spans="1:4" x14ac:dyDescent="0.4">
      <c r="A3" s="7" t="s">
        <v>3</v>
      </c>
      <c r="B3" s="13" t="s">
        <v>13</v>
      </c>
      <c r="C3" s="13">
        <f>COUNTIFS(Лист1!D2:D11, "hourly")</f>
        <v>1</v>
      </c>
      <c r="D3" s="17">
        <f>COUNTIFS(Лист1!D12:D21, "hourly")</f>
        <v>0</v>
      </c>
    </row>
    <row r="4" spans="1:4" x14ac:dyDescent="0.4">
      <c r="A4" s="8"/>
      <c r="B4" s="13" t="s">
        <v>12</v>
      </c>
      <c r="C4" s="13">
        <f>COUNTIFS(Лист1!D2:D11, "daily")</f>
        <v>1</v>
      </c>
      <c r="D4" s="17">
        <f>COUNTIFS(Лист1!D12:D21, "daily")</f>
        <v>1</v>
      </c>
    </row>
    <row r="5" spans="1:4" x14ac:dyDescent="0.4">
      <c r="A5" s="8"/>
      <c r="B5" s="13" t="s">
        <v>14</v>
      </c>
      <c r="C5" s="13">
        <f>COUNTIFS(Лист1!D2:D11, "monthly")</f>
        <v>3</v>
      </c>
      <c r="D5" s="12">
        <f>COUNTIFS(Лист1!D12:D21, "monthly")</f>
        <v>4</v>
      </c>
    </row>
    <row r="6" spans="1:4" x14ac:dyDescent="0.4">
      <c r="A6" s="10"/>
      <c r="B6" s="11" t="s">
        <v>8</v>
      </c>
      <c r="C6" s="13">
        <f>COUNTIFS(Лист1!D2:D11, "sale")</f>
        <v>5</v>
      </c>
      <c r="D6" s="13">
        <f>COUNTIFS(Лист1!D12:D21, "sale")</f>
        <v>5</v>
      </c>
    </row>
    <row r="7" spans="1:4" x14ac:dyDescent="0.4">
      <c r="A7" s="7" t="s">
        <v>4</v>
      </c>
      <c r="B7" s="13" t="s">
        <v>7</v>
      </c>
      <c r="C7" s="13">
        <f>COUNTIFS(Лист1!E2:E11, "panel")</f>
        <v>6</v>
      </c>
      <c r="D7" s="13">
        <f>COUNTIFS(Лист1!E12:E21, "panel")</f>
        <v>0</v>
      </c>
    </row>
    <row r="8" spans="1:4" x14ac:dyDescent="0.4">
      <c r="A8" s="8"/>
      <c r="B8" s="13" t="s">
        <v>9</v>
      </c>
      <c r="C8" s="13">
        <f>COUNTIFS(Лист1!E2:E11, "monolith")</f>
        <v>3</v>
      </c>
      <c r="D8" s="13">
        <f>COUNTIFS(Лист1!E12:E21, "monolith")</f>
        <v>9</v>
      </c>
    </row>
    <row r="9" spans="1:4" x14ac:dyDescent="0.4">
      <c r="A9" s="10"/>
      <c r="B9" t="s">
        <v>11</v>
      </c>
      <c r="C9" s="8">
        <f>COUNTIFS(Лист1!E2:E11, "brick")</f>
        <v>1</v>
      </c>
      <c r="D9" s="13">
        <f>COUNTIFS(Лист1!E12:E21, "brick")</f>
        <v>1</v>
      </c>
    </row>
    <row r="10" spans="1:4" x14ac:dyDescent="0.4">
      <c r="A10" s="9" t="s">
        <v>5</v>
      </c>
      <c r="B10" s="16" t="s">
        <v>20</v>
      </c>
      <c r="C10" s="13">
        <f>AVERAGE(Лист1!F2:F11)</f>
        <v>1.9</v>
      </c>
      <c r="D10" s="17">
        <f>AVERAGE(Лист1!F12:F21)</f>
        <v>1.9</v>
      </c>
    </row>
    <row r="11" spans="1:4" x14ac:dyDescent="0.4">
      <c r="A11" s="9" t="s">
        <v>22</v>
      </c>
      <c r="B11" s="13" t="s">
        <v>20</v>
      </c>
      <c r="C11" s="15">
        <f>AVERAGE(Лист1!G2:G11)</f>
        <v>55.309999999999988</v>
      </c>
      <c r="D11" s="15">
        <f>AVERAGE(Лист1!G12:G21)</f>
        <v>53.08</v>
      </c>
    </row>
    <row r="12" spans="1:4" x14ac:dyDescent="0.4">
      <c r="A12" s="20" t="s">
        <v>2</v>
      </c>
      <c r="B12" s="21" t="s">
        <v>20</v>
      </c>
      <c r="C12" s="17">
        <f>AVERAGE(Лист1!C2:C11)</f>
        <v>15802700</v>
      </c>
      <c r="D12" s="17">
        <f>AVERAGE(Лист1!C12:C21)</f>
        <v>18612300</v>
      </c>
    </row>
    <row r="13" spans="1:4" x14ac:dyDescent="0.4">
      <c r="C13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8324-A60F-400F-88C5-D753A4DF64A3}">
  <dimension ref="A1:C7"/>
  <sheetViews>
    <sheetView workbookViewId="0">
      <selection activeCell="N8" sqref="N8"/>
    </sheetView>
  </sheetViews>
  <sheetFormatPr defaultRowHeight="14.6" x14ac:dyDescent="0.4"/>
  <sheetData>
    <row r="1" spans="1:3" x14ac:dyDescent="0.4">
      <c r="A1" s="3" t="s">
        <v>17</v>
      </c>
      <c r="B1" s="4" t="s">
        <v>6</v>
      </c>
      <c r="C1" s="4" t="s">
        <v>15</v>
      </c>
    </row>
    <row r="2" spans="1:3" x14ac:dyDescent="0.4">
      <c r="A2" s="3" t="s">
        <v>5</v>
      </c>
      <c r="B2" s="3" t="s">
        <v>23</v>
      </c>
      <c r="C2" s="22"/>
    </row>
    <row r="3" spans="1:3" x14ac:dyDescent="0.4">
      <c r="A3" s="4">
        <v>1</v>
      </c>
      <c r="B3">
        <v>59</v>
      </c>
      <c r="C3">
        <v>40</v>
      </c>
    </row>
    <row r="4" spans="1:3" x14ac:dyDescent="0.4">
      <c r="A4" s="4">
        <v>2</v>
      </c>
      <c r="B4">
        <v>165</v>
      </c>
      <c r="C4">
        <v>36</v>
      </c>
    </row>
    <row r="5" spans="1:3" x14ac:dyDescent="0.4">
      <c r="A5" s="4">
        <v>3</v>
      </c>
      <c r="B5">
        <v>112</v>
      </c>
      <c r="C5">
        <v>23</v>
      </c>
    </row>
    <row r="6" spans="1:3" x14ac:dyDescent="0.4">
      <c r="A6" s="4">
        <v>4</v>
      </c>
      <c r="B6">
        <v>23</v>
      </c>
      <c r="C6">
        <v>4</v>
      </c>
    </row>
    <row r="7" spans="1:3" x14ac:dyDescent="0.4">
      <c r="A7" s="4" t="s">
        <v>24</v>
      </c>
      <c r="B7">
        <v>1</v>
      </c>
      <c r="C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FB72-7B7C-4160-8AC8-1692B835538E}">
  <dimension ref="A1:C11"/>
  <sheetViews>
    <sheetView workbookViewId="0">
      <selection activeCell="A2" sqref="A2"/>
    </sheetView>
  </sheetViews>
  <sheetFormatPr defaultRowHeight="14.6" x14ac:dyDescent="0.4"/>
  <sheetData>
    <row r="1" spans="1:3" x14ac:dyDescent="0.4">
      <c r="A1" t="s">
        <v>25</v>
      </c>
      <c r="B1" t="s">
        <v>18</v>
      </c>
      <c r="C1" t="s">
        <v>26</v>
      </c>
    </row>
    <row r="2" spans="1:3" x14ac:dyDescent="0.4">
      <c r="A2" s="23">
        <v>10</v>
      </c>
    </row>
    <row r="3" spans="1:3" x14ac:dyDescent="0.4">
      <c r="A3">
        <v>20</v>
      </c>
    </row>
    <row r="4" spans="1:3" x14ac:dyDescent="0.4">
      <c r="A4">
        <v>30</v>
      </c>
    </row>
    <row r="5" spans="1:3" x14ac:dyDescent="0.4">
      <c r="A5">
        <v>40</v>
      </c>
    </row>
    <row r="6" spans="1:3" x14ac:dyDescent="0.4">
      <c r="A6">
        <v>50</v>
      </c>
    </row>
    <row r="7" spans="1:3" x14ac:dyDescent="0.4">
      <c r="A7">
        <v>60</v>
      </c>
    </row>
    <row r="8" spans="1:3" x14ac:dyDescent="0.4">
      <c r="A8">
        <v>70</v>
      </c>
    </row>
    <row r="9" spans="1:3" x14ac:dyDescent="0.4">
      <c r="A9">
        <v>80</v>
      </c>
    </row>
    <row r="10" spans="1:3" x14ac:dyDescent="0.4">
      <c r="A10">
        <v>90</v>
      </c>
    </row>
    <row r="11" spans="1:3" x14ac:dyDescent="0.4">
      <c r="A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Squarage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Abzal Myrzash</dc:creator>
  <cp:lastModifiedBy>Abzal Myrzash</cp:lastModifiedBy>
  <dcterms:created xsi:type="dcterms:W3CDTF">2015-06-05T18:19:34Z</dcterms:created>
  <dcterms:modified xsi:type="dcterms:W3CDTF">2022-10-28T15:30:53Z</dcterms:modified>
</cp:coreProperties>
</file>