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<sst xmlns="http://schemas.openxmlformats.org/spreadsheetml/2006/main" count="1219" uniqueCount="432">
  <si>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</si>
  <si>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</si>
  <si>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</si>
  <si>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</si>
  <si>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</si>
  <si>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</si>
  <si>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</si>
  <si>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</si>
  <si>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</si>
  <si>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</si>
  <si>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</si>
  <si>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</si>
  <si>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</si>
  <si>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</si>
  <si>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</si>
  <si>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</si>
  <si>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</si>
  <si>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</si>
  <si>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</si>
  <si>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</si>
  <si>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</si>
  <si>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</si>
  <si>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</si>
  <si>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</si>
  <si>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</si>
  <si>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</si>
  <si>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</si>
  <si>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</si>
  <si>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</si>
  <si>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</si>
  <si>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</si>
  <si>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</si>
  <si>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</si>
  <si>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</si>
  <si>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</si>
  <si>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</si>
  <si>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</si>
  <si>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</si>
  <si>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</si>
  <si>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</si>
  <si>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</si>
  <si>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</si>
  <si>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</si>
  <si>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</si>
  <si>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</si>
  <si>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</si>
  <si>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</si>
  <si>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</si>
  <si>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</si>
  <si>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</si>
  <si>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</si>
  <si>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</si>
  <si>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</si>
  <si>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</si>
  <si>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</si>
  <si>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</si>
  <si>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pad10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</si>
  <si>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</si>
  <si>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</si>
  <si>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</si>
  <si>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</si>
  <si>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</si>
  <si>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</si>
  <si>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</si>
  <si>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icr_8bit_volts|tx_pwr1|tx_pwr2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</si>
  <si>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</si>
  <si>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</si>
  <si>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</si>
  <si>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</si>
  <si>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</si>
  <si>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</si>
  <si>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</si>
  <si>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</si>
  <si>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</si>
  <si>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</si>
  <si>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</si>
  <si>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</si>
  <si>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</si>
  <si>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</si>
  <si>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</si>
  <si>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</si>
  <si>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</si>
  <si>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</si>
  <si>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</si>
  <si>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</si>
  <si>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</si>
  <si>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</si>
  <si>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</si>
  <si>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</si>
  <si>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</si>
  <si>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</si>
  <si>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</si>
  <si>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</si>
  <si>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</si>
  <si>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</si>
  <si>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</si>
  <si>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</si>
  <si>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</si>
  <si>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</si>
  <si>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</si>
  <si>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</si>
  <si>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</si>
  <si>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</si>
  <si>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</si>
  <si>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</si>
  <si>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</si>
  <si>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</si>
  <si>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</si>
  <si>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</si>
  <si>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</si>
  <si>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</si>
  <si>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</si>
  <si>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</si>
  <si>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</si>
  <si>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Host Temperature 1</t>
  </si>
  <si>
    <t xml:space="preserve">hostTemp1</t>
  </si>
  <si>
    <t xml:space="preserve">uint8_t</t>
  </si>
  <si>
    <t xml:space="preserve">Host Temp 1</t>
  </si>
  <si>
    <t xml:space="preserve">Host Telemetry</t>
  </si>
  <si>
    <t xml:space="preserve">Host Temperature 2</t>
  </si>
  <si>
    <t xml:space="preserve">hostTemp2</t>
  </si>
  <si>
    <t xml:space="preserve">Host Temp 2</t>
  </si>
  <si>
    <t xml:space="preserve">Host Temperature 3</t>
  </si>
  <si>
    <t xml:space="preserve">hostTemp3</t>
  </si>
  <si>
    <t xml:space="preserve">Host Temp 3</t>
  </si>
  <si>
    <t xml:space="preserve">Host Temperature 4</t>
  </si>
  <si>
    <t xml:space="preserve">hostTemp4</t>
  </si>
  <si>
    <t xml:space="preserve">Host Temp 4</t>
  </si>
  <si>
    <t xml:space="preserve">Host Temperature 5</t>
  </si>
  <si>
    <t xml:space="preserve">hostTemp5</t>
  </si>
  <si>
    <t xml:space="preserve">Host Temp 5</t>
  </si>
  <si>
    <t xml:space="preserve">spare1</t>
  </si>
  <si>
    <t xml:space="preserve">spare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</si>
  <si>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</si>
  <si>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</si>
  <si>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</si>
  <si>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</si>
  <si>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Host 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</si>
  <si>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</si>
  <si>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</si>
  <si>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</si>
  <si>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</si>
  <si>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</si>
  <si>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</si>
  <si>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</si>
  <si>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</si>
  <si>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</si>
  <si>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</si>
  <si>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</si>
  <si>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</si>
  <si>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</si>
  <si>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</si>
  <si>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</si>
  <si>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</si>
  <si>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</si>
  <si>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</si>
  <si>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</si>
  <si>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</si>
  <si>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</si>
  <si>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</si>
  <si>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</si>
  <si>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</si>
  <si>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</si>
  <si>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</si>
  <si>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</si>
  <si>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</si>
  <si>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</si>
  <si>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</si>
  <si>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</si>
  <si>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</si>
  <si>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</si>
  <si>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</si>
  <si>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</si>
  <si>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</si>
  <si>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</si>
  <si>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</si>
  <si>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</si>
  <si>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spare2</t>
  </si>
  <si>
    <t xml:space="preserve">spare3</t>
  </si>
  <si>
    <t xml:space="preserve">IHU Temp</t>
  </si>
  <si>
    <t xml:space="preserve">IHUcpuTemp</t>
  </si>
  <si>
    <t xml:space="preserve">Internal Temperature of IHU</t>
  </si>
  <si>
    <t xml:space="preserve">Spacecraft Status</t>
  </si>
  <si>
    <t xml:space="preserve">Modulator Temp</t>
  </si>
  <si>
    <t xml:space="preserve">moduTemp</t>
  </si>
  <si>
    <t xml:space="preserve">Internal Temperature of  the telemetry modulator</t>
  </si>
  <si>
    <t xml:space="preserve">spare4</t>
  </si>
  <si>
    <t xml:space="preserve">spare5</t>
  </si>
  <si>
    <t xml:space="preserve">spare6</t>
  </si>
  <si>
    <t xml:space="preserve">spare7</t>
  </si>
  <si>
    <t xml:space="preserve">spare8</t>
  </si>
  <si>
    <t xml:space="preserve">spare9</t>
  </si>
  <si>
    <t xml:space="preserve">spare10</t>
  </si>
  <si>
    <t xml:space="preserve">spare11</t>
  </si>
  <si>
    <t xml:space="preserve">spare12</t>
  </si>
  <si>
    <t xml:space="preserve">spare13</t>
  </si>
  <si>
    <t xml:space="preserve">spare14</t>
  </si>
  <si>
    <t xml:space="preserve">spare15</t>
  </si>
  <si>
    <t xml:space="preserve">spare16</t>
  </si>
  <si>
    <t xml:space="preserve">spare17</t>
  </si>
  <si>
    <t xml:space="preserve">spare18</t>
  </si>
  <si>
    <t xml:space="preserve">spare19</t>
  </si>
  <si>
    <t xml:space="preserve">spare20</t>
  </si>
  <si>
    <t xml:space="preserve">spare21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</si>
  <si>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</si>
  <si>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</si>
  <si>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</si>
  <si>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</si>
  <si>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</si>
  <si>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</si>
  <si>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</si>
  <si>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Deploy Sense via I2c</t>
  </si>
  <si>
    <t xml:space="preserve">DeploySenseI2c</t>
  </si>
  <si>
    <t xml:space="preserve">de</t>
  </si>
  <si>
    <t xml:space="preserve">SpareBit1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</si>
  <si>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</si>
  <si>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</si>
  <si>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</si>
  <si>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</si>
  <si>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</si>
  <si>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</si>
  <si>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SpareBit2</t>
  </si>
  <si>
    <t xml:space="preserve">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</si>
  <si>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</si>
  <si>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</si>
  <si>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</si>
  <si>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</si>
  <si>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</si>
  <si>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</si>
  <si>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</si>
  <si>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</si>
  <si>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Min/Max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</si>
  <si>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</si>
  <si>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</si>
  <si>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</si>
  <si>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</si>
  <si>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</si>
  <si>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</si>
  <si>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</si>
  <si>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</si>
  <si>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</si>
  <si>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</si>
  <si>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</si>
  <si>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</si>
  <si>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</si>
  <si>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</si>
  <si>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I2c Fail Host Temp</t>
  </si>
  <si>
    <t xml:space="preserve">I2CfailureHostTemp</t>
  </si>
  <si>
    <t xml:space="preserve">Bits Indicate Host Temp Sensor Failure</t>
  </si>
  <si>
    <t xml:space="preserve">spare261</t>
  </si>
  <si>
    <t xml:space="preserve">spare262</t>
  </si>
  <si>
    <t xml:space="preserve">MRAM Status</t>
  </si>
  <si>
    <t xml:space="preserve">LMRAMstatus</t>
  </si>
  <si>
    <t xml:space="preserve">spare27</t>
  </si>
  <si>
    <t xml:space="preserve">spare28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</si>
  <si>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</si>
  <si>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</si>
  <si>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</si>
  <si>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</si>
  <si>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</si>
  <si>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</si>
  <si>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</si>
  <si>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</si>
  <si>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</si>
  <si>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</si>
  <si>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</si>
  <si>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</si>
  <si>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spare29</t>
  </si>
  <si>
    <t xml:space="preserve">spare30</t>
  </si>
  <si>
    <t xml:space="preserve">spare31</t>
  </si>
  <si>
    <t xml:space="preserve">spare32</t>
  </si>
  <si>
    <t xml:space="preserve">spare33</t>
  </si>
  <si>
    <t xml:space="preserve">spare34</t>
  </si>
  <si>
    <t xml:space="preserve">SpareBit1a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</si>
  <si>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</si>
  <si>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</si>
  <si>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</si>
  <si>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</si>
  <si>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</si>
  <si>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</si>
  <si>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</si>
  <si>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</si>
  <si>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</si>
  <si>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</si>
  <si>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</si>
  <si>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</si>
  <si>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</si>
  <si>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</si>
  <si>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spare341</t>
  </si>
  <si>
    <t xml:space="preserve">spare35</t>
  </si>
  <si>
    <t xml:space="preserve">spare36</t>
  </si>
  <si>
    <t xml:space="preserve">spare37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</si>
  <si>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</si>
  <si>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</si>
  <si>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</si>
  <si>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</si>
  <si>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</si>
  <si>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</si>
  <si>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</si>
  <si>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</si>
  <si>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</si>
  <si>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</si>
  <si>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Last Chg Epoch</t>
  </si>
  <si>
    <t xml:space="preserve">maxTimestampEpoch</t>
  </si>
  <si>
    <t xml:space="preserve">Timestamp uptime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</si>
  <si>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</si>
  <si>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</si>
  <si>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</si>
  <si>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</si>
  <si>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</si>
  <si>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</si>
  <si>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</si>
  <si>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</si>
  <si>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</si>
  <si>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</si>
  <si>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minTimestampEpoch</t>
  </si>
  <si>
    <t xml:space="preserve">Min Last Change 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</si>
  <si>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</si>
  <si>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</si>
  <si>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</si>
  <si>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</si>
  <si>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</si>
  <si>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</si>
  <si>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</si>
  <si>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</si>
  <si>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</si>
  <si>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Pad4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</si>
  <si>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</si>
  <si>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</si>
  <si>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</si>
  <si>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</si>
  <si>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</si>
  <si>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</si>
  <si>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</si>
  <si>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</si>
  <si>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</si>
  <si>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</si>
  <si>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r>
      <rPr>
        <sz val="10"/>
        <rFont val="Arial"/>
        <family val="2"/>
        <charset val="1"/>
      </rPr>
      <t xml:space="preserve">Structure:scienceLong_t, </t>
    </r>
    <r>
      <rPr>
        <sz val="10"/>
        <color rgb="FF0000FF"/>
        <rFont val="Arial"/>
        <family val="2"/>
        <charset val="1"/>
      </rPr>
      <t xml:space="preserve">file:sciLongDownlink</t>
    </r>
    <r>
      <rPr>
        <sz val="10"/>
        <rFont val="Arial"/>
        <family val="2"/>
        <charset val="1"/>
      </rPr>
      <t xml:space="preserve">.h</t>
    </r>
  </si>
  <si>
    <t xml:space="preserve">Data</t>
  </si>
  <si>
    <t xml:space="preserve">data</t>
  </si>
  <si>
    <t xml:space="preserve">Opaque CAN data from host experiment</t>
  </si>
  <si>
    <t xml:space="preserve">Sparebits</t>
  </si>
  <si>
    <t xml:space="preserve">sparebits</t>
  </si>
  <si>
    <t xml:space="preserve">Overflow</t>
  </si>
  <si>
    <t xml:space="preserve">overflow</t>
  </si>
  <si>
    <t xml:space="preserve">One or more CAN messages lost</t>
  </si>
  <si>
    <t xml:space="preserve">Structure:science_t, file:sciDownlink.h</t>
  </si>
  <si>
    <t xml:space="preserve">Structure:sciWodSpecific_t,file:sciWodSpecificDownlink.h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</si>
  <si>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</si>
  <si>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</si>
  <si>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</si>
  <si>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</si>
  <si>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</si>
  <si>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</si>
  <si>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</si>
  <si>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LEGACY_IHU</t>
  </si>
  <si>
    <t xml:space="preserve">UTCValid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</si>
  <si>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</si>
  <si>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</si>
  <si>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</si>
  <si>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</si>
  <si>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</si>
  <si>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</si>
  <si>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</si>
  <si>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</si>
  <si>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</si>
  <si>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</si>
  <si>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</si>
  <si>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</si>
  <si>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pad1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</si>
  <si>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</si>
  <si>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</si>
  <si>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</si>
  <si>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</si>
  <si>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</si>
  <si>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STATUS_BOOLEAN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</si>
  <si>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</si>
  <si>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</si>
  <si>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</si>
  <si>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</si>
  <si>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</si>
  <si>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INT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</si>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</sst>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37" colorId="64" zoomScale="65" zoomScaleNormal="65" zoomScalePageLayoutView="100" workbookViewId="0">
      <selection pane="topLeft" activeCell="G50" activeCellId="0" sqref="G50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"/>
      <c r="F22" s="25"/>
      <c r="G22" s="25"/>
      <c r="H22" s="2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3" customFormat="false" ht="15" hidden="false" customHeight="false" outlineLevel="0" collapsed="false">
      <c r="B23" s="25"/>
    </row>
    <row r="24" customFormat="false" ht="15" hidden="false" customHeight="false" outlineLevel="0" collapsed="false">
      <c r="B24" s="25"/>
    </row>
    <row r="25" customFormat="false" ht="15" hidden="false" customHeight="false" outlineLevel="0" collapsed="false">
      <c r="A25" s="1" t="s">
        <v>0</v>
      </c>
      <c r="B25" s="25"/>
    </row>
    <row r="26" customFormat="false" ht="15" hidden="false" customHeight="false" outlineLevel="0" collapsed="false">
      <c r="A26" s="1" t="s">
        <v>61</v>
      </c>
      <c r="B26" s="25"/>
      <c r="C26" s="26"/>
      <c r="D26" s="27"/>
      <c r="E26" s="27"/>
      <c r="F26" s="27"/>
      <c r="G26" s="27"/>
      <c r="H26" s="26"/>
      <c r="I26" s="27"/>
      <c r="J26" s="28"/>
      <c r="K26" s="27"/>
      <c r="L26" s="27"/>
      <c r="M26" s="27"/>
    </row>
    <row r="27" s="15" customFormat="true" ht="15" hidden="false" customHeight="false" outlineLevel="0" collapsed="false">
      <c r="A27" s="15" t="s">
        <v>0</v>
      </c>
      <c r="B27" s="16" t="s">
        <v>8</v>
      </c>
      <c r="C27" s="13" t="s">
        <v>9</v>
      </c>
      <c r="D27" s="13" t="s">
        <v>10</v>
      </c>
      <c r="E27" s="13" t="s">
        <v>11</v>
      </c>
      <c r="F27" s="13" t="s">
        <v>12</v>
      </c>
      <c r="G27" s="13" t="s">
        <v>13</v>
      </c>
      <c r="H27" s="13" t="s">
        <v>14</v>
      </c>
      <c r="I27" s="14" t="s">
        <v>15</v>
      </c>
      <c r="J27" s="29" t="s">
        <v>16</v>
      </c>
      <c r="K27" s="15" t="s">
        <v>17</v>
      </c>
      <c r="L27" s="15" t="s">
        <v>18</v>
      </c>
      <c r="M27" s="15" t="s">
        <v>19</v>
      </c>
      <c r="N27" s="20" t="s">
        <v>20</v>
      </c>
      <c r="O27" s="21" t="s">
        <v>21</v>
      </c>
      <c r="P27" s="15" t="s">
        <v>22</v>
      </c>
      <c r="Q27" s="15" t="s">
        <v>23</v>
      </c>
    </row>
    <row r="28" customFormat="false" ht="39.55" hidden="false" customHeight="false" outlineLevel="0" collapsed="false">
      <c r="B28" s="30" t="s">
        <v>62</v>
      </c>
      <c r="C28" s="30" t="s">
        <v>63</v>
      </c>
      <c r="D28" s="30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8" t="n">
        <v>0</v>
      </c>
      <c r="K28" s="27" t="n">
        <f aca="false">J28/8</f>
        <v>0</v>
      </c>
      <c r="L28" s="27" t="n">
        <f aca="false">J28/16</f>
        <v>0</v>
      </c>
      <c r="M28" s="27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6.85" hidden="false" customHeight="false" outlineLevel="0" collapsed="false">
      <c r="B29" s="30" t="s">
        <v>68</v>
      </c>
      <c r="C29" s="30" t="s">
        <v>69</v>
      </c>
      <c r="D29" s="30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8" t="n">
        <f aca="false">J28+D28</f>
        <v>8</v>
      </c>
      <c r="K29" s="27" t="n">
        <f aca="false">J29/8</f>
        <v>1</v>
      </c>
      <c r="L29" s="27" t="n">
        <f aca="false">J29/16</f>
        <v>0.5</v>
      </c>
      <c r="M29" s="27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25.25" hidden="false" customHeight="false" outlineLevel="0" collapsed="false">
      <c r="B30" s="30" t="s">
        <v>74</v>
      </c>
      <c r="C30" s="30" t="s">
        <v>75</v>
      </c>
      <c r="D30" s="30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8" t="n">
        <f aca="false">J29+D29</f>
        <v>16</v>
      </c>
      <c r="K30" s="27" t="n">
        <f aca="false">J30/8</f>
        <v>2</v>
      </c>
      <c r="L30" s="27" t="n">
        <f aca="false">J30/16</f>
        <v>1</v>
      </c>
      <c r="M30" s="27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25.25" hidden="false" customHeight="false" outlineLevel="0" collapsed="false">
      <c r="B31" s="30" t="s">
        <v>79</v>
      </c>
      <c r="C31" s="30" t="s">
        <v>80</v>
      </c>
      <c r="D31" s="30" t="n">
        <v>8</v>
      </c>
      <c r="E31" s="23" t="s">
        <v>26</v>
      </c>
      <c r="F31" s="23"/>
      <c r="G31" s="1" t="s">
        <v>76</v>
      </c>
      <c r="H31" s="3" t="s">
        <v>77</v>
      </c>
      <c r="I31" s="30" t="s">
        <v>81</v>
      </c>
      <c r="J31" s="28" t="n">
        <f aca="false">J30+D30</f>
        <v>24</v>
      </c>
      <c r="K31" s="27" t="n">
        <f aca="false">J31/8</f>
        <v>3</v>
      </c>
      <c r="L31" s="27" t="n">
        <f aca="false">J31/16</f>
        <v>1.5</v>
      </c>
      <c r="M31" s="27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50.5" hidden="false" customHeight="false" outlineLevel="0" collapsed="false">
      <c r="B32" s="30" t="s">
        <v>83</v>
      </c>
      <c r="C32" s="30" t="s">
        <v>84</v>
      </c>
      <c r="D32" s="30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8" t="n">
        <f aca="false">J31+D31</f>
        <v>32</v>
      </c>
      <c r="K32" s="27" t="n">
        <f aca="false">J32/8</f>
        <v>4</v>
      </c>
      <c r="L32" s="27" t="n">
        <f aca="false">J32/16</f>
        <v>2</v>
      </c>
      <c r="M32" s="27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50.5" hidden="false" customHeight="false" outlineLevel="0" collapsed="false">
      <c r="B33" s="30" t="s">
        <v>88</v>
      </c>
      <c r="C33" s="30" t="s">
        <v>89</v>
      </c>
      <c r="D33" s="30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8" t="n">
        <f aca="false">J32+D32</f>
        <v>40</v>
      </c>
      <c r="K33" s="27" t="n">
        <f aca="false">J33/8</f>
        <v>5</v>
      </c>
      <c r="L33" s="27" t="n">
        <f aca="false">J33/16</f>
        <v>2.5</v>
      </c>
      <c r="M33" s="27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50.5" hidden="false" customHeight="false" outlineLevel="0" collapsed="false">
      <c r="B34" s="30" t="s">
        <v>91</v>
      </c>
      <c r="C34" s="30" t="s">
        <v>92</v>
      </c>
      <c r="D34" s="30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8" t="n">
        <f aca="false">J33+D33</f>
        <v>48</v>
      </c>
      <c r="K34" s="27" t="n">
        <f aca="false">J34/8</f>
        <v>6</v>
      </c>
      <c r="L34" s="27" t="n">
        <f aca="false">J34/16</f>
        <v>3</v>
      </c>
      <c r="M34" s="27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0" t="s">
        <v>94</v>
      </c>
      <c r="C35" s="30" t="s">
        <v>95</v>
      </c>
      <c r="D35" s="30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8" t="n">
        <f aca="false">J34+D34</f>
        <v>56</v>
      </c>
      <c r="K35" s="27" t="n">
        <f aca="false">J35/8</f>
        <v>7</v>
      </c>
      <c r="L35" s="27" t="n">
        <f aca="false">J35/16</f>
        <v>3.5</v>
      </c>
      <c r="M35" s="27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0" t="s">
        <v>99</v>
      </c>
      <c r="C36" s="30" t="s">
        <v>100</v>
      </c>
      <c r="D36" s="30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8" t="n">
        <f aca="false">J35+D35</f>
        <v>64</v>
      </c>
      <c r="K36" s="27" t="n">
        <f aca="false">J36/8</f>
        <v>8</v>
      </c>
      <c r="L36" s="27" t="n">
        <f aca="false">J36/16</f>
        <v>4</v>
      </c>
      <c r="M36" s="27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0" t="s">
        <v>102</v>
      </c>
      <c r="C37" s="30" t="s">
        <v>103</v>
      </c>
      <c r="D37" s="30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8" t="n">
        <f aca="false">J36+D36</f>
        <v>72</v>
      </c>
      <c r="K37" s="27" t="n">
        <f aca="false">J37/8</f>
        <v>9</v>
      </c>
      <c r="L37" s="27" t="n">
        <f aca="false">J37/16</f>
        <v>4.5</v>
      </c>
      <c r="M37" s="27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50.5" hidden="false" customHeight="false" outlineLevel="0" collapsed="false">
      <c r="B38" s="30" t="s">
        <v>105</v>
      </c>
      <c r="C38" s="30" t="s">
        <v>106</v>
      </c>
      <c r="D38" s="30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8" t="n">
        <f aca="false">J37+D37</f>
        <v>80</v>
      </c>
      <c r="K38" s="27" t="n">
        <f aca="false">J38/8</f>
        <v>10</v>
      </c>
      <c r="L38" s="27" t="n">
        <f aca="false">J38/16</f>
        <v>5</v>
      </c>
      <c r="M38" s="27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50.5" hidden="false" customHeight="false" outlineLevel="0" collapsed="false">
      <c r="B39" s="30" t="s">
        <v>110</v>
      </c>
      <c r="C39" s="30" t="s">
        <v>111</v>
      </c>
      <c r="D39" s="30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8" t="n">
        <f aca="false">J38+D38</f>
        <v>88</v>
      </c>
      <c r="K39" s="27" t="n">
        <f aca="false">J39/8</f>
        <v>11</v>
      </c>
      <c r="L39" s="27" t="n">
        <f aca="false">J39/16</f>
        <v>5.5</v>
      </c>
      <c r="M39" s="27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50.5" hidden="false" customHeight="false" outlineLevel="0" collapsed="false">
      <c r="B40" s="30" t="s">
        <v>112</v>
      </c>
      <c r="C40" s="30" t="s">
        <v>113</v>
      </c>
      <c r="D40" s="30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8" t="n">
        <f aca="false">J39+D39</f>
        <v>96</v>
      </c>
      <c r="K40" s="27" t="n">
        <f aca="false">J40/8</f>
        <v>12</v>
      </c>
      <c r="L40" s="27" t="n">
        <f aca="false">J40/16</f>
        <v>6</v>
      </c>
      <c r="M40" s="27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0" t="s">
        <v>114</v>
      </c>
      <c r="C41" s="30" t="s">
        <v>115</v>
      </c>
      <c r="D41" s="30" t="n">
        <v>8</v>
      </c>
      <c r="E41" s="23" t="s">
        <v>116</v>
      </c>
      <c r="F41" s="23"/>
      <c r="G41" s="23" t="s">
        <v>76</v>
      </c>
      <c r="H41" s="22"/>
      <c r="I41" s="30" t="s">
        <v>117</v>
      </c>
      <c r="J41" s="28" t="n">
        <f aca="false">J40+D40</f>
        <v>104</v>
      </c>
      <c r="K41" s="27" t="n">
        <f aca="false">J41/8</f>
        <v>13</v>
      </c>
      <c r="L41" s="27" t="n">
        <f aca="false">J41/16</f>
        <v>6.5</v>
      </c>
      <c r="M41" s="27" t="n">
        <f aca="false">J41/32</f>
        <v>3.25</v>
      </c>
      <c r="N41" s="1" t="s">
        <v>118</v>
      </c>
      <c r="O41" s="24" t="n">
        <v>7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0" t="s">
        <v>119</v>
      </c>
      <c r="C42" s="30" t="s">
        <v>120</v>
      </c>
      <c r="D42" s="30" t="n">
        <v>8</v>
      </c>
      <c r="E42" s="23" t="s">
        <v>116</v>
      </c>
      <c r="F42" s="23"/>
      <c r="G42" s="23" t="s">
        <v>76</v>
      </c>
      <c r="H42" s="22"/>
      <c r="I42" s="30" t="s">
        <v>121</v>
      </c>
      <c r="J42" s="28" t="n">
        <f aca="false">J41+D41</f>
        <v>112</v>
      </c>
      <c r="K42" s="27" t="n">
        <f aca="false">J42/8</f>
        <v>14</v>
      </c>
      <c r="L42" s="27" t="n">
        <f aca="false">J42/16</f>
        <v>7</v>
      </c>
      <c r="M42" s="27" t="n">
        <f aca="false">J42/32</f>
        <v>3.5</v>
      </c>
      <c r="N42" s="1" t="s">
        <v>118</v>
      </c>
      <c r="O42" s="24" t="n">
        <v>7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0" t="s">
        <v>122</v>
      </c>
      <c r="C43" s="30" t="s">
        <v>123</v>
      </c>
      <c r="D43" s="30" t="n">
        <v>8</v>
      </c>
      <c r="E43" s="23" t="s">
        <v>116</v>
      </c>
      <c r="F43" s="23"/>
      <c r="G43" s="23" t="s">
        <v>76</v>
      </c>
      <c r="H43" s="22"/>
      <c r="I43" s="30" t="s">
        <v>124</v>
      </c>
      <c r="J43" s="28" t="n">
        <f aca="false">J42+D42</f>
        <v>120</v>
      </c>
      <c r="K43" s="27" t="n">
        <f aca="false">J43/8</f>
        <v>15</v>
      </c>
      <c r="L43" s="27" t="n">
        <f aca="false">J43/16</f>
        <v>7.5</v>
      </c>
      <c r="M43" s="27" t="n">
        <f aca="false">J43/32</f>
        <v>3.75</v>
      </c>
      <c r="N43" s="1" t="s">
        <v>118</v>
      </c>
      <c r="O43" s="24" t="n">
        <v>7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0" t="s">
        <v>125</v>
      </c>
      <c r="C44" s="30" t="s">
        <v>126</v>
      </c>
      <c r="D44" s="30" t="n">
        <v>8</v>
      </c>
      <c r="E44" s="23" t="s">
        <v>116</v>
      </c>
      <c r="F44" s="23"/>
      <c r="G44" s="23" t="s">
        <v>76</v>
      </c>
      <c r="H44" s="22"/>
      <c r="I44" s="30" t="s">
        <v>127</v>
      </c>
      <c r="J44" s="28" t="n">
        <f aca="false">J43+D43</f>
        <v>128</v>
      </c>
      <c r="K44" s="27" t="n">
        <f aca="false">J44/8</f>
        <v>16</v>
      </c>
      <c r="L44" s="27" t="n">
        <f aca="false">J44/16</f>
        <v>8</v>
      </c>
      <c r="M44" s="27" t="n">
        <f aca="false">J44/32</f>
        <v>4</v>
      </c>
      <c r="N44" s="1" t="s">
        <v>118</v>
      </c>
      <c r="O44" s="24" t="n">
        <v>7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0" t="s">
        <v>128</v>
      </c>
      <c r="C45" s="30" t="s">
        <v>129</v>
      </c>
      <c r="D45" s="30" t="n">
        <v>8</v>
      </c>
      <c r="E45" s="23" t="s">
        <v>116</v>
      </c>
      <c r="F45" s="23"/>
      <c r="G45" s="23" t="s">
        <v>76</v>
      </c>
      <c r="H45" s="22"/>
      <c r="I45" s="30" t="s">
        <v>130</v>
      </c>
      <c r="J45" s="28" t="n">
        <f aca="false">J44+D44</f>
        <v>136</v>
      </c>
      <c r="K45" s="27" t="n">
        <f aca="false">J45/8</f>
        <v>17</v>
      </c>
      <c r="L45" s="27" t="n">
        <f aca="false">J45/16</f>
        <v>8.5</v>
      </c>
      <c r="M45" s="27" t="n">
        <f aca="false">J45/32</f>
        <v>4.25</v>
      </c>
      <c r="N45" s="1" t="s">
        <v>118</v>
      </c>
      <c r="O45" s="24" t="n">
        <v>7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0" t="s">
        <v>131</v>
      </c>
      <c r="C46" s="30" t="s">
        <v>131</v>
      </c>
      <c r="D46" s="30" t="n">
        <v>8</v>
      </c>
      <c r="E46" s="23" t="s">
        <v>116</v>
      </c>
      <c r="F46" s="23"/>
      <c r="G46" s="22" t="n">
        <v>0</v>
      </c>
      <c r="H46" s="22"/>
      <c r="I46" s="30" t="s">
        <v>132</v>
      </c>
      <c r="J46" s="28" t="n">
        <f aca="false">J45+D45</f>
        <v>144</v>
      </c>
      <c r="K46" s="27" t="n">
        <f aca="false">J46/8</f>
        <v>18</v>
      </c>
      <c r="L46" s="27" t="n">
        <f aca="false">J46/16</f>
        <v>9</v>
      </c>
      <c r="M46" s="27" t="n">
        <f aca="false">J46/32</f>
        <v>4.5</v>
      </c>
      <c r="N46" s="1" t="s">
        <v>28</v>
      </c>
      <c r="O46" s="24" t="n">
        <v>0</v>
      </c>
      <c r="P46" s="1" t="n">
        <v>0</v>
      </c>
      <c r="Q46" s="1" t="n">
        <v>0</v>
      </c>
    </row>
    <row r="47" customFormat="false" ht="54.75" hidden="false" customHeight="true" outlineLevel="0" collapsed="false">
      <c r="B47" s="30" t="s">
        <v>133</v>
      </c>
      <c r="C47" s="30" t="s">
        <v>134</v>
      </c>
      <c r="D47" s="30" t="n">
        <v>8</v>
      </c>
      <c r="E47" s="23" t="s">
        <v>26</v>
      </c>
      <c r="F47" s="23"/>
      <c r="G47" s="1" t="s">
        <v>135</v>
      </c>
      <c r="H47" s="3" t="s">
        <v>71</v>
      </c>
      <c r="I47" s="30" t="s">
        <v>136</v>
      </c>
      <c r="J47" s="28" t="n">
        <f aca="false">J46+D46</f>
        <v>152</v>
      </c>
      <c r="K47" s="27" t="n">
        <f aca="false">J47/8</f>
        <v>19</v>
      </c>
      <c r="L47" s="27" t="n">
        <f aca="false">J47/16</f>
        <v>9.5</v>
      </c>
      <c r="M47" s="27" t="n">
        <f aca="false">J47/32</f>
        <v>4.75</v>
      </c>
      <c r="N47" s="1" t="s">
        <v>137</v>
      </c>
      <c r="O47" s="3" t="n">
        <v>5</v>
      </c>
      <c r="P47" s="1" t="n">
        <v>1</v>
      </c>
      <c r="Q47" s="1" t="n">
        <v>3</v>
      </c>
    </row>
    <row r="48" customFormat="false" ht="56.7" hidden="false" customHeight="true" outlineLevel="0" collapsed="false">
      <c r="B48" s="30" t="s">
        <v>138</v>
      </c>
      <c r="C48" s="30" t="s">
        <v>139</v>
      </c>
      <c r="D48" s="30" t="n">
        <v>8</v>
      </c>
      <c r="E48" s="23" t="s">
        <v>26</v>
      </c>
      <c r="F48" s="23"/>
      <c r="G48" s="23" t="s">
        <v>140</v>
      </c>
      <c r="H48" s="3" t="s">
        <v>141</v>
      </c>
      <c r="I48" s="23" t="s">
        <v>142</v>
      </c>
      <c r="J48" s="28" t="n">
        <f aca="false">J47+D47</f>
        <v>160</v>
      </c>
      <c r="K48" s="27" t="n">
        <f aca="false">J48/8</f>
        <v>20</v>
      </c>
      <c r="L48" s="27" t="n">
        <f aca="false">J48/16</f>
        <v>10</v>
      </c>
      <c r="M48" s="27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37.85" hidden="false" customHeight="false" outlineLevel="0" collapsed="false">
      <c r="B49" s="30" t="s">
        <v>143</v>
      </c>
      <c r="C49" s="30" t="s">
        <v>144</v>
      </c>
      <c r="D49" s="30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145</v>
      </c>
      <c r="J49" s="28" t="n">
        <f aca="false">J48+D48</f>
        <v>168</v>
      </c>
      <c r="K49" s="27" t="n">
        <f aca="false">J49/8</f>
        <v>21</v>
      </c>
      <c r="L49" s="27" t="n">
        <f aca="false">J49/16</f>
        <v>10.5</v>
      </c>
      <c r="M49" s="27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39.55" hidden="false" customHeight="false" outlineLevel="0" collapsed="false">
      <c r="B50" s="30" t="s">
        <v>146</v>
      </c>
      <c r="C50" s="30" t="s">
        <v>147</v>
      </c>
      <c r="D50" s="30" t="n">
        <v>8</v>
      </c>
      <c r="E50" s="23" t="s">
        <v>26</v>
      </c>
      <c r="F50" s="23"/>
      <c r="G50" s="23" t="s">
        <v>64</v>
      </c>
      <c r="H50" s="3" t="s">
        <v>65</v>
      </c>
      <c r="I50" s="23" t="s">
        <v>148</v>
      </c>
      <c r="J50" s="28" t="n">
        <f aca="false">J49+D49</f>
        <v>176</v>
      </c>
      <c r="K50" s="27" t="n">
        <f aca="false">J50/8</f>
        <v>22</v>
      </c>
      <c r="L50" s="27" t="n">
        <f aca="false">J50/16</f>
        <v>11</v>
      </c>
      <c r="M50" s="27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0" t="s">
        <v>149</v>
      </c>
      <c r="C51" s="30" t="s">
        <v>150</v>
      </c>
      <c r="D51" s="30" t="n">
        <v>8</v>
      </c>
      <c r="E51" s="23" t="s">
        <v>26</v>
      </c>
      <c r="F51" s="23"/>
      <c r="G51" s="23" t="s">
        <v>151</v>
      </c>
      <c r="H51" s="3" t="s">
        <v>152</v>
      </c>
      <c r="I51" s="23" t="s">
        <v>153</v>
      </c>
      <c r="J51" s="28" t="n">
        <f aca="false">J50+D50</f>
        <v>184</v>
      </c>
      <c r="K51" s="27" t="n">
        <f aca="false">J51/8</f>
        <v>23</v>
      </c>
      <c r="L51" s="27" t="n">
        <f aca="false">J51/16</f>
        <v>11.5</v>
      </c>
      <c r="M51" s="27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50.5" hidden="false" customHeight="false" outlineLevel="0" collapsed="false">
      <c r="B52" s="30" t="s">
        <v>154</v>
      </c>
      <c r="C52" s="30" t="s">
        <v>155</v>
      </c>
      <c r="D52" s="30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156</v>
      </c>
      <c r="J52" s="28" t="n">
        <f aca="false">J51+D51</f>
        <v>192</v>
      </c>
      <c r="K52" s="27" t="n">
        <f aca="false">J52/8</f>
        <v>24</v>
      </c>
      <c r="L52" s="27" t="n">
        <f aca="false">J52/16</f>
        <v>12</v>
      </c>
      <c r="M52" s="27" t="n">
        <f aca="false">J52/32</f>
        <v>6</v>
      </c>
      <c r="N52" s="1" t="s">
        <v>137</v>
      </c>
      <c r="O52" s="3" t="n">
        <v>5</v>
      </c>
      <c r="P52" s="1" t="n">
        <v>2</v>
      </c>
      <c r="Q52" s="1" t="n">
        <v>3</v>
      </c>
    </row>
    <row r="53" customFormat="false" ht="37.85" hidden="false" customHeight="false" outlineLevel="0" collapsed="false">
      <c r="B53" s="30" t="s">
        <v>157</v>
      </c>
      <c r="C53" s="30" t="s">
        <v>158</v>
      </c>
      <c r="D53" s="30" t="n">
        <v>8</v>
      </c>
      <c r="E53" s="23" t="s">
        <v>26</v>
      </c>
      <c r="F53" s="23"/>
      <c r="G53" s="23" t="n">
        <v>52</v>
      </c>
      <c r="H53" s="3" t="s">
        <v>71</v>
      </c>
      <c r="I53" s="30" t="s">
        <v>159</v>
      </c>
      <c r="J53" s="28" t="n">
        <f aca="false">J52+D52</f>
        <v>200</v>
      </c>
      <c r="K53" s="27" t="n">
        <f aca="false">J53/8</f>
        <v>25</v>
      </c>
      <c r="L53" s="27" t="n">
        <f aca="false">J53/16</f>
        <v>12.5</v>
      </c>
      <c r="M53" s="27" t="n">
        <f aca="false">J53/32</f>
        <v>6.25</v>
      </c>
      <c r="N53" s="1" t="s">
        <v>137</v>
      </c>
      <c r="O53" s="3" t="n">
        <v>5</v>
      </c>
      <c r="P53" s="1" t="n">
        <v>3</v>
      </c>
      <c r="Q53" s="1" t="n">
        <v>3</v>
      </c>
    </row>
    <row r="54" customFormat="false" ht="37.85" hidden="false" customHeight="false" outlineLevel="0" collapsed="false">
      <c r="B54" s="30" t="s">
        <v>160</v>
      </c>
      <c r="C54" s="30" t="s">
        <v>161</v>
      </c>
      <c r="D54" s="30" t="n">
        <v>8</v>
      </c>
      <c r="E54" s="23" t="s">
        <v>26</v>
      </c>
      <c r="F54" s="23"/>
      <c r="G54" s="23" t="n">
        <v>52</v>
      </c>
      <c r="H54" s="3" t="s">
        <v>71</v>
      </c>
      <c r="I54" s="30" t="s">
        <v>162</v>
      </c>
      <c r="J54" s="28" t="n">
        <f aca="false">J53+D53</f>
        <v>208</v>
      </c>
      <c r="K54" s="27" t="n">
        <f aca="false">J54/8</f>
        <v>26</v>
      </c>
      <c r="L54" s="27" t="n">
        <f aca="false">J54/16</f>
        <v>13</v>
      </c>
      <c r="M54" s="27" t="n">
        <f aca="false">J54/32</f>
        <v>6.5</v>
      </c>
      <c r="N54" s="1" t="s">
        <v>137</v>
      </c>
      <c r="O54" s="3" t="n">
        <v>5</v>
      </c>
      <c r="P54" s="1" t="n">
        <v>4</v>
      </c>
      <c r="Q54" s="1" t="n">
        <v>3</v>
      </c>
    </row>
    <row r="55" customFormat="false" ht="50.5" hidden="false" customHeight="false" outlineLevel="0" collapsed="false">
      <c r="B55" s="30" t="s">
        <v>163</v>
      </c>
      <c r="C55" s="30" t="s">
        <v>164</v>
      </c>
      <c r="D55" s="30" t="n">
        <v>8</v>
      </c>
      <c r="E55" s="23" t="s">
        <v>26</v>
      </c>
      <c r="F55" s="23"/>
      <c r="G55" s="23" t="n">
        <v>52</v>
      </c>
      <c r="H55" s="3" t="s">
        <v>71</v>
      </c>
      <c r="I55" s="30" t="s">
        <v>165</v>
      </c>
      <c r="J55" s="28" t="n">
        <f aca="false">J54+D54</f>
        <v>216</v>
      </c>
      <c r="K55" s="27" t="n">
        <f aca="false">J55/8</f>
        <v>27</v>
      </c>
      <c r="L55" s="27" t="n">
        <f aca="false">J55/16</f>
        <v>13.5</v>
      </c>
      <c r="M55" s="27" t="n">
        <f aca="false">J55/32</f>
        <v>6.75</v>
      </c>
      <c r="N55" s="1" t="s">
        <v>137</v>
      </c>
      <c r="O55" s="3" t="n">
        <v>5</v>
      </c>
      <c r="P55" s="1" t="n">
        <v>5</v>
      </c>
      <c r="Q55" s="1" t="n">
        <v>3</v>
      </c>
    </row>
    <row r="56" customFormat="false" ht="50.5" hidden="false" customHeight="false" outlineLevel="0" collapsed="false">
      <c r="B56" s="30" t="s">
        <v>166</v>
      </c>
      <c r="C56" s="30" t="s">
        <v>167</v>
      </c>
      <c r="D56" s="30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156</v>
      </c>
      <c r="J56" s="28" t="n">
        <f aca="false">J55+D55</f>
        <v>224</v>
      </c>
      <c r="K56" s="27" t="n">
        <f aca="false">J56/8</f>
        <v>28</v>
      </c>
      <c r="L56" s="27" t="n">
        <f aca="false">J56/16</f>
        <v>14</v>
      </c>
      <c r="M56" s="27" t="n">
        <f aca="false">J56/32</f>
        <v>7</v>
      </c>
      <c r="N56" s="1" t="s">
        <v>137</v>
      </c>
      <c r="O56" s="3" t="n">
        <v>5</v>
      </c>
      <c r="P56" s="1" t="n">
        <v>6</v>
      </c>
      <c r="Q56" s="1" t="n">
        <v>3</v>
      </c>
    </row>
    <row r="57" customFormat="false" ht="37.85" hidden="false" customHeight="false" outlineLevel="0" collapsed="false">
      <c r="B57" s="30" t="s">
        <v>168</v>
      </c>
      <c r="C57" s="30" t="s">
        <v>169</v>
      </c>
      <c r="D57" s="30" t="n">
        <v>8</v>
      </c>
      <c r="E57" s="23" t="s">
        <v>26</v>
      </c>
      <c r="F57" s="23"/>
      <c r="G57" s="23" t="n">
        <v>52</v>
      </c>
      <c r="H57" s="3" t="s">
        <v>77</v>
      </c>
      <c r="I57" s="30" t="s">
        <v>159</v>
      </c>
      <c r="J57" s="28" t="n">
        <f aca="false">J56+D56</f>
        <v>232</v>
      </c>
      <c r="K57" s="27" t="n">
        <f aca="false">J57/8</f>
        <v>29</v>
      </c>
      <c r="L57" s="27" t="n">
        <f aca="false">J57/16</f>
        <v>14.5</v>
      </c>
      <c r="M57" s="27" t="n">
        <f aca="false">J57/32</f>
        <v>7.25</v>
      </c>
      <c r="N57" s="1" t="s">
        <v>137</v>
      </c>
      <c r="O57" s="3" t="n">
        <v>5</v>
      </c>
      <c r="P57" s="1" t="n">
        <v>7</v>
      </c>
      <c r="Q57" s="1" t="n">
        <v>3</v>
      </c>
    </row>
    <row r="58" customFormat="false" ht="37.85" hidden="false" customHeight="false" outlineLevel="0" collapsed="false">
      <c r="B58" s="30" t="s">
        <v>170</v>
      </c>
      <c r="C58" s="30" t="s">
        <v>171</v>
      </c>
      <c r="D58" s="30" t="n">
        <v>8</v>
      </c>
      <c r="E58" s="23" t="s">
        <v>26</v>
      </c>
      <c r="F58" s="23"/>
      <c r="G58" s="23" t="n">
        <v>52</v>
      </c>
      <c r="H58" s="3" t="s">
        <v>77</v>
      </c>
      <c r="I58" s="30" t="s">
        <v>162</v>
      </c>
      <c r="J58" s="28" t="n">
        <f aca="false">J57+D57</f>
        <v>240</v>
      </c>
      <c r="K58" s="27" t="n">
        <f aca="false">J58/8</f>
        <v>30</v>
      </c>
      <c r="L58" s="27" t="n">
        <f aca="false">J58/16</f>
        <v>15</v>
      </c>
      <c r="M58" s="27" t="n">
        <f aca="false">J58/32</f>
        <v>7.5</v>
      </c>
      <c r="N58" s="1" t="s">
        <v>137</v>
      </c>
      <c r="O58" s="3" t="n">
        <v>5</v>
      </c>
      <c r="P58" s="1" t="n">
        <v>8</v>
      </c>
      <c r="Q58" s="1" t="n">
        <v>3</v>
      </c>
    </row>
    <row r="59" customFormat="false" ht="50.5" hidden="false" customHeight="false" outlineLevel="0" collapsed="false">
      <c r="B59" s="30" t="s">
        <v>172</v>
      </c>
      <c r="C59" s="30" t="s">
        <v>173</v>
      </c>
      <c r="D59" s="30" t="n">
        <v>8</v>
      </c>
      <c r="E59" s="23" t="s">
        <v>26</v>
      </c>
      <c r="F59" s="23"/>
      <c r="G59" s="23" t="n">
        <v>52</v>
      </c>
      <c r="H59" s="3" t="s">
        <v>77</v>
      </c>
      <c r="I59" s="30" t="s">
        <v>165</v>
      </c>
      <c r="J59" s="28" t="n">
        <f aca="false">J58+D58</f>
        <v>248</v>
      </c>
      <c r="K59" s="27" t="n">
        <f aca="false">J59/8</f>
        <v>31</v>
      </c>
      <c r="L59" s="27" t="n">
        <f aca="false">J59/16</f>
        <v>15.5</v>
      </c>
      <c r="M59" s="27" t="n">
        <f aca="false">J59/32</f>
        <v>7.75</v>
      </c>
      <c r="N59" s="1" t="s">
        <v>137</v>
      </c>
      <c r="O59" s="3" t="n">
        <v>5</v>
      </c>
      <c r="P59" s="1" t="n">
        <v>9</v>
      </c>
      <c r="Q59" s="1" t="n">
        <v>3</v>
      </c>
    </row>
    <row r="60" customFormat="false" ht="39.55" hidden="false" customHeight="false" outlineLevel="0" collapsed="false">
      <c r="B60" s="30" t="s">
        <v>174</v>
      </c>
      <c r="C60" s="30" t="s">
        <v>175</v>
      </c>
      <c r="D60" s="30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176</v>
      </c>
      <c r="J60" s="28" t="n">
        <f aca="false">J59+D59</f>
        <v>256</v>
      </c>
      <c r="K60" s="27" t="n">
        <f aca="false">J60/8</f>
        <v>32</v>
      </c>
      <c r="L60" s="27" t="n">
        <f aca="false">J60/16</f>
        <v>16</v>
      </c>
      <c r="M60" s="27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0" t="s">
        <v>177</v>
      </c>
      <c r="C61" s="30" t="s">
        <v>177</v>
      </c>
      <c r="D61" s="30" t="n">
        <v>8</v>
      </c>
      <c r="E61" s="23" t="s">
        <v>116</v>
      </c>
      <c r="F61" s="23"/>
      <c r="G61" s="22" t="n">
        <v>0</v>
      </c>
      <c r="H61" s="22"/>
      <c r="I61" s="30" t="s">
        <v>132</v>
      </c>
      <c r="J61" s="28" t="n">
        <f aca="false">J60+D60</f>
        <v>264</v>
      </c>
      <c r="K61" s="27" t="n">
        <f aca="false">J61/8</f>
        <v>33</v>
      </c>
      <c r="L61" s="27" t="n">
        <f aca="false">J61/16</f>
        <v>16.5</v>
      </c>
      <c r="M61" s="27" t="n">
        <f aca="false">J61/32</f>
        <v>8.25</v>
      </c>
      <c r="N61" s="1" t="s">
        <v>28</v>
      </c>
      <c r="O61" s="24" t="n">
        <v>0</v>
      </c>
      <c r="P61" s="1" t="n">
        <v>0</v>
      </c>
      <c r="Q61" s="1" t="n">
        <v>0</v>
      </c>
    </row>
    <row r="62" customFormat="false" ht="15" hidden="false" customHeight="true" outlineLevel="0" collapsed="false">
      <c r="B62" s="30" t="s">
        <v>178</v>
      </c>
      <c r="C62" s="30" t="s">
        <v>178</v>
      </c>
      <c r="D62" s="30" t="n">
        <v>8</v>
      </c>
      <c r="E62" s="23" t="s">
        <v>116</v>
      </c>
      <c r="F62" s="23"/>
      <c r="G62" s="22" t="n">
        <v>0</v>
      </c>
      <c r="H62" s="22"/>
      <c r="I62" s="30" t="s">
        <v>132</v>
      </c>
      <c r="J62" s="28" t="n">
        <f aca="false">J61+D61</f>
        <v>272</v>
      </c>
      <c r="K62" s="27" t="n">
        <f aca="false">J62/8</f>
        <v>34</v>
      </c>
      <c r="L62" s="27" t="n">
        <f aca="false">J62/16</f>
        <v>17</v>
      </c>
      <c r="M62" s="27" t="n">
        <f aca="false">J62/32</f>
        <v>8.5</v>
      </c>
      <c r="N62" s="1" t="s">
        <v>28</v>
      </c>
      <c r="O62" s="24" t="n">
        <v>0</v>
      </c>
      <c r="P62" s="1" t="n">
        <v>0</v>
      </c>
      <c r="Q62" s="1" t="n">
        <v>0</v>
      </c>
    </row>
    <row r="63" customFormat="false" ht="39.55" hidden="false" customHeight="false" outlineLevel="0" collapsed="false">
      <c r="B63" s="30" t="s">
        <v>179</v>
      </c>
      <c r="C63" s="30" t="s">
        <v>180</v>
      </c>
      <c r="D63" s="30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181</v>
      </c>
      <c r="J63" s="28" t="n">
        <f aca="false">J62+D62</f>
        <v>280</v>
      </c>
      <c r="K63" s="27" t="n">
        <f aca="false">J63/8</f>
        <v>35</v>
      </c>
      <c r="L63" s="27" t="n">
        <f aca="false">J63/16</f>
        <v>17.5</v>
      </c>
      <c r="M63" s="27" t="n">
        <f aca="false">J63/32</f>
        <v>8.75</v>
      </c>
      <c r="N63" s="1" t="s">
        <v>182</v>
      </c>
      <c r="O63" s="3" t="n">
        <v>2</v>
      </c>
      <c r="P63" s="1" t="n">
        <v>1</v>
      </c>
      <c r="Q63" s="1" t="n">
        <v>3</v>
      </c>
    </row>
    <row r="64" customFormat="false" ht="63.1" hidden="false" customHeight="false" outlineLevel="0" collapsed="false">
      <c r="B64" s="30" t="s">
        <v>183</v>
      </c>
      <c r="C64" s="30" t="s">
        <v>184</v>
      </c>
      <c r="D64" s="30" t="n">
        <v>8</v>
      </c>
      <c r="E64" s="23" t="s">
        <v>26</v>
      </c>
      <c r="F64" s="23"/>
      <c r="G64" s="23" t="s">
        <v>76</v>
      </c>
      <c r="H64" s="3" t="s">
        <v>77</v>
      </c>
      <c r="I64" s="30" t="s">
        <v>185</v>
      </c>
      <c r="J64" s="28" t="n">
        <f aca="false">J63+D63</f>
        <v>288</v>
      </c>
      <c r="K64" s="27" t="n">
        <f aca="false">J64/8</f>
        <v>36</v>
      </c>
      <c r="L64" s="27" t="n">
        <f aca="false">J64/16</f>
        <v>18</v>
      </c>
      <c r="M64" s="27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0" t="s">
        <v>186</v>
      </c>
      <c r="C65" s="30" t="s">
        <v>186</v>
      </c>
      <c r="D65" s="30" t="n">
        <v>8</v>
      </c>
      <c r="E65" s="23" t="s">
        <v>116</v>
      </c>
      <c r="F65" s="23"/>
      <c r="G65" s="22" t="n">
        <v>0</v>
      </c>
      <c r="H65" s="22"/>
      <c r="I65" s="30" t="s">
        <v>132</v>
      </c>
      <c r="J65" s="28" t="n">
        <f aca="false">J64+D64</f>
        <v>296</v>
      </c>
      <c r="K65" s="27" t="n">
        <f aca="false">J65/8</f>
        <v>37</v>
      </c>
      <c r="L65" s="27" t="n">
        <f aca="false">J65/16</f>
        <v>18.5</v>
      </c>
      <c r="M65" s="27" t="n">
        <f aca="false">J65/32</f>
        <v>9.25</v>
      </c>
      <c r="N65" s="1" t="s">
        <v>28</v>
      </c>
      <c r="O65" s="3" t="n">
        <v>0</v>
      </c>
      <c r="P65" s="1" t="n">
        <v>0</v>
      </c>
      <c r="Q65" s="1" t="n">
        <v>0</v>
      </c>
    </row>
    <row r="66" customFormat="false" ht="15" hidden="false" customHeight="true" outlineLevel="0" collapsed="false">
      <c r="B66" s="30" t="s">
        <v>187</v>
      </c>
      <c r="C66" s="30" t="s">
        <v>187</v>
      </c>
      <c r="D66" s="30" t="n">
        <v>8</v>
      </c>
      <c r="E66" s="23" t="s">
        <v>116</v>
      </c>
      <c r="F66" s="23"/>
      <c r="G66" s="22" t="n">
        <v>0</v>
      </c>
      <c r="H66" s="22"/>
      <c r="I66" s="30" t="s">
        <v>132</v>
      </c>
      <c r="J66" s="28" t="n">
        <f aca="false">J65+D65</f>
        <v>304</v>
      </c>
      <c r="K66" s="27" t="n">
        <f aca="false">J66/8</f>
        <v>38</v>
      </c>
      <c r="L66" s="27" t="n">
        <f aca="false">J66/16</f>
        <v>19</v>
      </c>
      <c r="M66" s="27" t="n">
        <f aca="false">J66/32</f>
        <v>9.5</v>
      </c>
      <c r="N66" s="1" t="s">
        <v>28</v>
      </c>
      <c r="O66" s="24" t="n">
        <v>0</v>
      </c>
      <c r="P66" s="1" t="n">
        <v>0</v>
      </c>
      <c r="Q66" s="1" t="n">
        <v>0</v>
      </c>
    </row>
    <row r="67" customFormat="false" ht="15" hidden="false" customHeight="false" outlineLevel="0" collapsed="false">
      <c r="B67" s="30" t="s">
        <v>188</v>
      </c>
      <c r="C67" s="30" t="s">
        <v>188</v>
      </c>
      <c r="D67" s="30" t="n">
        <v>8</v>
      </c>
      <c r="E67" s="23" t="s">
        <v>116</v>
      </c>
      <c r="F67" s="23"/>
      <c r="G67" s="22" t="n">
        <v>0</v>
      </c>
      <c r="H67" s="22"/>
      <c r="I67" s="30" t="s">
        <v>132</v>
      </c>
      <c r="J67" s="28" t="n">
        <f aca="false">J66+D66</f>
        <v>312</v>
      </c>
      <c r="K67" s="27" t="n">
        <f aca="false">J67/8</f>
        <v>39</v>
      </c>
      <c r="L67" s="27" t="n">
        <f aca="false">J67/16</f>
        <v>19.5</v>
      </c>
      <c r="M67" s="27" t="n">
        <f aca="false">J67/32</f>
        <v>9.75</v>
      </c>
      <c r="N67" s="1" t="s">
        <v>28</v>
      </c>
      <c r="O67" s="24" t="n">
        <v>0</v>
      </c>
      <c r="P67" s="1" t="n">
        <v>0</v>
      </c>
      <c r="Q67" s="1" t="n">
        <v>0</v>
      </c>
    </row>
    <row r="68" customFormat="false" ht="15" hidden="false" customHeight="false" outlineLevel="0" collapsed="false">
      <c r="B68" s="30" t="s">
        <v>189</v>
      </c>
      <c r="C68" s="30" t="s">
        <v>189</v>
      </c>
      <c r="D68" s="30" t="n">
        <v>8</v>
      </c>
      <c r="E68" s="23" t="s">
        <v>116</v>
      </c>
      <c r="F68" s="23"/>
      <c r="G68" s="22" t="n">
        <v>0</v>
      </c>
      <c r="H68" s="22"/>
      <c r="I68" s="30" t="s">
        <v>132</v>
      </c>
      <c r="J68" s="28" t="n">
        <f aca="false">J67+D67</f>
        <v>320</v>
      </c>
      <c r="K68" s="27" t="n">
        <f aca="false">J68/8</f>
        <v>40</v>
      </c>
      <c r="L68" s="27" t="n">
        <f aca="false">J68/16</f>
        <v>20</v>
      </c>
      <c r="M68" s="27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0" t="s">
        <v>190</v>
      </c>
      <c r="C69" s="30" t="s">
        <v>190</v>
      </c>
      <c r="D69" s="30" t="n">
        <v>8</v>
      </c>
      <c r="E69" s="23" t="s">
        <v>116</v>
      </c>
      <c r="F69" s="23"/>
      <c r="G69" s="22" t="n">
        <v>0</v>
      </c>
      <c r="H69" s="22"/>
      <c r="I69" s="30" t="s">
        <v>132</v>
      </c>
      <c r="J69" s="28" t="n">
        <f aca="false">J68+D68</f>
        <v>328</v>
      </c>
      <c r="K69" s="27" t="n">
        <f aca="false">J69/8</f>
        <v>41</v>
      </c>
      <c r="L69" s="27" t="n">
        <f aca="false">J69/16</f>
        <v>20.5</v>
      </c>
      <c r="M69" s="27" t="n">
        <f aca="false">J69/32</f>
        <v>10.25</v>
      </c>
      <c r="N69" s="1" t="s">
        <v>28</v>
      </c>
      <c r="O69" s="24" t="n">
        <v>0</v>
      </c>
      <c r="P69" s="1" t="n">
        <v>0</v>
      </c>
      <c r="Q69" s="1" t="n">
        <v>0</v>
      </c>
    </row>
    <row r="70" customFormat="false" ht="15" hidden="false" customHeight="false" outlineLevel="0" collapsed="false">
      <c r="B70" s="30" t="s">
        <v>191</v>
      </c>
      <c r="C70" s="30" t="s">
        <v>191</v>
      </c>
      <c r="D70" s="30" t="n">
        <v>8</v>
      </c>
      <c r="E70" s="23" t="s">
        <v>116</v>
      </c>
      <c r="F70" s="23"/>
      <c r="G70" s="22" t="n">
        <v>0</v>
      </c>
      <c r="H70" s="22"/>
      <c r="I70" s="30" t="s">
        <v>132</v>
      </c>
      <c r="J70" s="28" t="n">
        <f aca="false">J69+D69</f>
        <v>336</v>
      </c>
      <c r="K70" s="27" t="n">
        <f aca="false">J70/8</f>
        <v>42</v>
      </c>
      <c r="L70" s="27" t="n">
        <f aca="false">J70/16</f>
        <v>21</v>
      </c>
      <c r="M70" s="27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0" t="s">
        <v>192</v>
      </c>
      <c r="C71" s="30" t="s">
        <v>192</v>
      </c>
      <c r="D71" s="30" t="n">
        <v>8</v>
      </c>
      <c r="E71" s="23" t="s">
        <v>116</v>
      </c>
      <c r="F71" s="23"/>
      <c r="G71" s="22" t="n">
        <v>0</v>
      </c>
      <c r="H71" s="22"/>
      <c r="I71" s="30" t="s">
        <v>132</v>
      </c>
      <c r="J71" s="28" t="n">
        <f aca="false">J70+D70</f>
        <v>344</v>
      </c>
      <c r="K71" s="27" t="n">
        <f aca="false">J71/8</f>
        <v>43</v>
      </c>
      <c r="L71" s="27" t="n">
        <f aca="false">J71/16</f>
        <v>21.5</v>
      </c>
      <c r="M71" s="27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B72" s="30" t="s">
        <v>193</v>
      </c>
      <c r="C72" s="30" t="s">
        <v>193</v>
      </c>
      <c r="D72" s="30" t="n">
        <v>8</v>
      </c>
      <c r="E72" s="23" t="s">
        <v>116</v>
      </c>
      <c r="F72" s="23"/>
      <c r="G72" s="22" t="n">
        <v>0</v>
      </c>
      <c r="H72" s="22"/>
      <c r="I72" s="30" t="s">
        <v>132</v>
      </c>
      <c r="J72" s="28" t="n">
        <f aca="false">J71+D71</f>
        <v>352</v>
      </c>
      <c r="K72" s="27" t="n">
        <f aca="false">J72/8</f>
        <v>44</v>
      </c>
      <c r="L72" s="27" t="n">
        <f aca="false">J72/16</f>
        <v>22</v>
      </c>
      <c r="M72" s="27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0" t="s">
        <v>194</v>
      </c>
      <c r="C73" s="30" t="s">
        <v>194</v>
      </c>
      <c r="D73" s="30" t="n">
        <v>8</v>
      </c>
      <c r="E73" s="23" t="s">
        <v>116</v>
      </c>
      <c r="F73" s="23"/>
      <c r="G73" s="22" t="n">
        <v>0</v>
      </c>
      <c r="H73" s="22"/>
      <c r="I73" s="30" t="s">
        <v>132</v>
      </c>
      <c r="J73" s="28" t="n">
        <f aca="false">J72+D72</f>
        <v>360</v>
      </c>
      <c r="K73" s="27" t="n">
        <f aca="false">J73/8</f>
        <v>45</v>
      </c>
      <c r="L73" s="27" t="n">
        <f aca="false">J73/16</f>
        <v>22.5</v>
      </c>
      <c r="M73" s="27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0" t="s">
        <v>195</v>
      </c>
      <c r="C74" s="30" t="s">
        <v>195</v>
      </c>
      <c r="D74" s="30" t="n">
        <v>8</v>
      </c>
      <c r="E74" s="23" t="s">
        <v>116</v>
      </c>
      <c r="F74" s="23"/>
      <c r="G74" s="22" t="n">
        <v>0</v>
      </c>
      <c r="H74" s="22"/>
      <c r="I74" s="30" t="s">
        <v>132</v>
      </c>
      <c r="J74" s="28" t="n">
        <f aca="false">J73+D73</f>
        <v>368</v>
      </c>
      <c r="K74" s="27" t="n">
        <f aca="false">J74/8</f>
        <v>46</v>
      </c>
      <c r="L74" s="27" t="n">
        <f aca="false">J74/16</f>
        <v>23</v>
      </c>
      <c r="M74" s="27" t="n">
        <f aca="false">J74/32</f>
        <v>11.5</v>
      </c>
      <c r="N74" s="1" t="s">
        <v>28</v>
      </c>
      <c r="O74" s="24" t="n">
        <v>0</v>
      </c>
      <c r="P74" s="1" t="n">
        <v>0</v>
      </c>
      <c r="Q74" s="1" t="n">
        <v>0</v>
      </c>
    </row>
    <row r="75" customFormat="false" ht="15" hidden="false" customHeight="false" outlineLevel="0" collapsed="false">
      <c r="B75" s="30" t="s">
        <v>196</v>
      </c>
      <c r="C75" s="30" t="s">
        <v>196</v>
      </c>
      <c r="D75" s="30" t="n">
        <v>8</v>
      </c>
      <c r="E75" s="23" t="s">
        <v>116</v>
      </c>
      <c r="F75" s="23"/>
      <c r="G75" s="22" t="n">
        <v>0</v>
      </c>
      <c r="H75" s="22"/>
      <c r="I75" s="30" t="s">
        <v>132</v>
      </c>
      <c r="J75" s="28" t="n">
        <f aca="false">J74+D74</f>
        <v>376</v>
      </c>
      <c r="K75" s="27" t="n">
        <f aca="false">J75/8</f>
        <v>47</v>
      </c>
      <c r="L75" s="27" t="n">
        <f aca="false">J75/16</f>
        <v>23.5</v>
      </c>
      <c r="M75" s="27" t="n">
        <f aca="false">J75/32</f>
        <v>11.75</v>
      </c>
      <c r="N75" s="1" t="s">
        <v>28</v>
      </c>
      <c r="O75" s="24" t="n">
        <v>0</v>
      </c>
      <c r="P75" s="1" t="n">
        <v>0</v>
      </c>
      <c r="Q75" s="1" t="n">
        <v>0</v>
      </c>
    </row>
    <row r="76" customFormat="false" ht="15" hidden="false" customHeight="false" outlineLevel="0" collapsed="false">
      <c r="B76" s="30" t="s">
        <v>197</v>
      </c>
      <c r="C76" s="30" t="s">
        <v>197</v>
      </c>
      <c r="D76" s="30" t="n">
        <v>8</v>
      </c>
      <c r="E76" s="23" t="s">
        <v>116</v>
      </c>
      <c r="F76" s="23"/>
      <c r="G76" s="22" t="n">
        <v>0</v>
      </c>
      <c r="H76" s="22"/>
      <c r="I76" s="30" t="s">
        <v>132</v>
      </c>
      <c r="J76" s="28" t="n">
        <f aca="false">J75+D75</f>
        <v>384</v>
      </c>
      <c r="K76" s="27" t="n">
        <f aca="false">J76/8</f>
        <v>48</v>
      </c>
      <c r="L76" s="27" t="n">
        <f aca="false">J76/16</f>
        <v>24</v>
      </c>
      <c r="M76" s="27" t="n">
        <f aca="false">J76/32</f>
        <v>12</v>
      </c>
      <c r="N76" s="1" t="s">
        <v>28</v>
      </c>
      <c r="O76" s="24" t="n">
        <v>0</v>
      </c>
      <c r="P76" s="1" t="n">
        <v>0</v>
      </c>
      <c r="Q76" s="1" t="n">
        <v>0</v>
      </c>
    </row>
    <row r="77" customFormat="false" ht="15" hidden="false" customHeight="false" outlineLevel="0" collapsed="false">
      <c r="B77" s="30" t="s">
        <v>198</v>
      </c>
      <c r="C77" s="30" t="s">
        <v>198</v>
      </c>
      <c r="D77" s="30" t="n">
        <v>8</v>
      </c>
      <c r="E77" s="23" t="s">
        <v>116</v>
      </c>
      <c r="F77" s="23"/>
      <c r="G77" s="22" t="n">
        <v>0</v>
      </c>
      <c r="H77" s="22"/>
      <c r="I77" s="30" t="s">
        <v>132</v>
      </c>
      <c r="J77" s="28" t="n">
        <f aca="false">J76+D76</f>
        <v>392</v>
      </c>
      <c r="K77" s="27" t="n">
        <f aca="false">J77/8</f>
        <v>49</v>
      </c>
      <c r="L77" s="27" t="n">
        <f aca="false">J77/16</f>
        <v>24.5</v>
      </c>
      <c r="M77" s="27" t="n">
        <f aca="false">J77/32</f>
        <v>12.25</v>
      </c>
      <c r="N77" s="1" t="s">
        <v>28</v>
      </c>
      <c r="O77" s="24" t="n">
        <v>0</v>
      </c>
      <c r="P77" s="1" t="n">
        <v>0</v>
      </c>
      <c r="Q77" s="1" t="n">
        <v>0</v>
      </c>
    </row>
    <row r="78" customFormat="false" ht="15" hidden="false" customHeight="false" outlineLevel="0" collapsed="false">
      <c r="B78" s="30" t="s">
        <v>199</v>
      </c>
      <c r="C78" s="30" t="s">
        <v>199</v>
      </c>
      <c r="D78" s="30" t="n">
        <v>8</v>
      </c>
      <c r="E78" s="23" t="s">
        <v>116</v>
      </c>
      <c r="F78" s="23"/>
      <c r="G78" s="22" t="n">
        <v>0</v>
      </c>
      <c r="H78" s="22"/>
      <c r="I78" s="30" t="s">
        <v>132</v>
      </c>
      <c r="J78" s="28" t="n">
        <f aca="false">J77+D77</f>
        <v>400</v>
      </c>
      <c r="K78" s="27" t="n">
        <f aca="false">J78/8</f>
        <v>50</v>
      </c>
      <c r="L78" s="27" t="n">
        <f aca="false">J78/16</f>
        <v>25</v>
      </c>
      <c r="M78" s="27" t="n">
        <f aca="false">J78/32</f>
        <v>12.5</v>
      </c>
      <c r="N78" s="1" t="s">
        <v>28</v>
      </c>
      <c r="O78" s="24" t="n">
        <v>0</v>
      </c>
      <c r="P78" s="1" t="n">
        <v>0</v>
      </c>
      <c r="Q78" s="1" t="n">
        <v>0</v>
      </c>
    </row>
    <row r="79" customFormat="false" ht="15" hidden="false" customHeight="false" outlineLevel="0" collapsed="false">
      <c r="B79" s="30" t="s">
        <v>200</v>
      </c>
      <c r="C79" s="30" t="s">
        <v>200</v>
      </c>
      <c r="D79" s="30" t="n">
        <v>8</v>
      </c>
      <c r="E79" s="23" t="s">
        <v>116</v>
      </c>
      <c r="F79" s="23"/>
      <c r="G79" s="22" t="n">
        <v>0</v>
      </c>
      <c r="H79" s="22"/>
      <c r="I79" s="30" t="s">
        <v>132</v>
      </c>
      <c r="J79" s="28" t="n">
        <f aca="false">J78+D78</f>
        <v>408</v>
      </c>
      <c r="K79" s="27" t="n">
        <f aca="false">J79/8</f>
        <v>51</v>
      </c>
      <c r="L79" s="27" t="n">
        <f aca="false">J79/16</f>
        <v>25.5</v>
      </c>
      <c r="M79" s="27" t="n">
        <f aca="false">J79/32</f>
        <v>12.75</v>
      </c>
      <c r="N79" s="1" t="s">
        <v>28</v>
      </c>
      <c r="O79" s="24" t="n">
        <v>0</v>
      </c>
      <c r="P79" s="1" t="n">
        <v>0</v>
      </c>
      <c r="Q79" s="1" t="n">
        <v>0</v>
      </c>
    </row>
    <row r="80" customFormat="false" ht="15" hidden="false" customHeight="false" outlineLevel="0" collapsed="false">
      <c r="B80" s="30" t="s">
        <v>201</v>
      </c>
      <c r="C80" s="30" t="s">
        <v>201</v>
      </c>
      <c r="D80" s="30" t="n">
        <v>8</v>
      </c>
      <c r="E80" s="23" t="s">
        <v>116</v>
      </c>
      <c r="F80" s="23"/>
      <c r="G80" s="22" t="n">
        <v>0</v>
      </c>
      <c r="H80" s="22"/>
      <c r="I80" s="30" t="s">
        <v>132</v>
      </c>
      <c r="J80" s="28" t="n">
        <f aca="false">J79+D79</f>
        <v>416</v>
      </c>
      <c r="K80" s="27" t="n">
        <f aca="false">J80/8</f>
        <v>52</v>
      </c>
      <c r="L80" s="27" t="n">
        <f aca="false">J80/16</f>
        <v>26</v>
      </c>
      <c r="M80" s="27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0" t="s">
        <v>202</v>
      </c>
      <c r="C81" s="30" t="s">
        <v>202</v>
      </c>
      <c r="D81" s="30" t="n">
        <v>8</v>
      </c>
      <c r="E81" s="23" t="s">
        <v>116</v>
      </c>
      <c r="F81" s="23"/>
      <c r="G81" s="22" t="n">
        <v>0</v>
      </c>
      <c r="H81" s="22"/>
      <c r="I81" s="30" t="s">
        <v>132</v>
      </c>
      <c r="J81" s="28" t="n">
        <f aca="false">J80+D80</f>
        <v>424</v>
      </c>
      <c r="K81" s="27" t="n">
        <f aca="false">J81/8</f>
        <v>53</v>
      </c>
      <c r="L81" s="27" t="n">
        <f aca="false">J81/16</f>
        <v>26.5</v>
      </c>
      <c r="M81" s="27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0" t="s">
        <v>203</v>
      </c>
      <c r="C82" s="30" t="s">
        <v>203</v>
      </c>
      <c r="D82" s="30" t="n">
        <v>16</v>
      </c>
      <c r="E82" s="23" t="s">
        <v>26</v>
      </c>
      <c r="F82" s="23"/>
      <c r="G82" s="22" t="n">
        <v>0</v>
      </c>
      <c r="H82" s="22"/>
      <c r="I82" s="30" t="s">
        <v>132</v>
      </c>
      <c r="J82" s="28" t="n">
        <f aca="false">J81+D81</f>
        <v>432</v>
      </c>
      <c r="K82" s="27" t="n">
        <f aca="false">J82/8</f>
        <v>54</v>
      </c>
      <c r="L82" s="27" t="n">
        <f aca="false">J82/16</f>
        <v>27</v>
      </c>
      <c r="M82" s="27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0"/>
      <c r="C83" s="30"/>
      <c r="D83" s="30"/>
      <c r="E83" s="23"/>
      <c r="F83" s="23"/>
      <c r="G83" s="23"/>
      <c r="H83" s="23"/>
      <c r="I83" s="23" t="s">
        <v>204</v>
      </c>
      <c r="J83" s="28" t="n">
        <f aca="false">J82+D82</f>
        <v>448</v>
      </c>
      <c r="K83" s="27" t="n">
        <f aca="false">J83/8</f>
        <v>56</v>
      </c>
      <c r="L83" s="27" t="n">
        <f aca="false">J83/16</f>
        <v>28</v>
      </c>
      <c r="M83" s="27" t="n">
        <f aca="false">J83/32</f>
        <v>14</v>
      </c>
    </row>
    <row r="84" customFormat="false" ht="15" hidden="false" customHeight="false" outlineLevel="0" collapsed="false">
      <c r="B84" s="30"/>
      <c r="C84" s="30"/>
      <c r="D84" s="30"/>
      <c r="E84" s="23"/>
      <c r="F84" s="23"/>
      <c r="G84" s="23"/>
      <c r="H84" s="23"/>
      <c r="I84" s="23"/>
      <c r="J84" s="28"/>
      <c r="K84" s="27"/>
      <c r="L84" s="27"/>
      <c r="M84" s="27"/>
    </row>
    <row r="85" customFormat="false" ht="12.75" hidden="false" customHeight="true" outlineLevel="0" collapsed="false">
      <c r="A85" s="1" t="s">
        <v>0</v>
      </c>
      <c r="B85" s="8" t="s">
        <v>205</v>
      </c>
      <c r="C85" s="8"/>
      <c r="D85" s="8"/>
      <c r="E85" s="8"/>
      <c r="F85" s="8"/>
      <c r="G85" s="8"/>
      <c r="H85" s="8"/>
      <c r="I85" s="8"/>
    </row>
    <row r="86" customFormat="false" ht="15" hidden="false" customHeight="false" outlineLevel="0" collapsed="false">
      <c r="A86" s="1" t="s">
        <v>206</v>
      </c>
      <c r="B86" s="30"/>
      <c r="C86" s="30"/>
      <c r="D86" s="30"/>
      <c r="E86" s="23"/>
      <c r="F86" s="23"/>
      <c r="G86" s="23"/>
      <c r="H86" s="23"/>
      <c r="I86" s="23"/>
      <c r="J86" s="28"/>
      <c r="K86" s="27"/>
      <c r="L86" s="27"/>
      <c r="M86" s="27"/>
    </row>
    <row r="87" customFormat="false" ht="25.25" hidden="false" customHeight="false" outlineLevel="0" collapsed="false">
      <c r="B87" s="30" t="s">
        <v>207</v>
      </c>
      <c r="C87" s="30" t="s">
        <v>208</v>
      </c>
      <c r="D87" s="30" t="n">
        <v>8</v>
      </c>
      <c r="E87" s="23" t="s">
        <v>26</v>
      </c>
      <c r="F87" s="23" t="s">
        <v>209</v>
      </c>
      <c r="G87" s="22" t="n">
        <v>16</v>
      </c>
      <c r="H87" s="22" t="s">
        <v>27</v>
      </c>
      <c r="I87" s="23" t="s">
        <v>210</v>
      </c>
      <c r="J87" s="28" t="n">
        <f aca="false">J83</f>
        <v>448</v>
      </c>
      <c r="K87" s="27" t="n">
        <f aca="false">J87/8</f>
        <v>56</v>
      </c>
      <c r="L87" s="27" t="n">
        <f aca="false">J87/16</f>
        <v>28</v>
      </c>
      <c r="M87" s="27" t="n">
        <f aca="false">J87/32</f>
        <v>14</v>
      </c>
      <c r="N87" s="5" t="s">
        <v>182</v>
      </c>
      <c r="O87" s="24" t="n">
        <v>2</v>
      </c>
      <c r="P87" s="1" t="n">
        <v>2</v>
      </c>
      <c r="Q87" s="1" t="n">
        <v>0</v>
      </c>
    </row>
    <row r="88" customFormat="false" ht="25.25" hidden="false" customHeight="false" outlineLevel="0" collapsed="false">
      <c r="B88" s="30" t="s">
        <v>211</v>
      </c>
      <c r="C88" s="30" t="s">
        <v>212</v>
      </c>
      <c r="D88" s="30" t="n">
        <v>8</v>
      </c>
      <c r="E88" s="23" t="s">
        <v>26</v>
      </c>
      <c r="F88" s="23" t="s">
        <v>209</v>
      </c>
      <c r="G88" s="22" t="n">
        <v>16</v>
      </c>
      <c r="H88" s="22" t="s">
        <v>27</v>
      </c>
      <c r="I88" s="23" t="s">
        <v>210</v>
      </c>
      <c r="J88" s="28" t="n">
        <f aca="false">J87+D87</f>
        <v>456</v>
      </c>
      <c r="K88" s="27" t="n">
        <f aca="false">J88/8</f>
        <v>57</v>
      </c>
      <c r="L88" s="27" t="n">
        <f aca="false">J88/16</f>
        <v>28.5</v>
      </c>
      <c r="M88" s="27" t="n">
        <f aca="false">J88/32</f>
        <v>14.25</v>
      </c>
      <c r="N88" s="5" t="s">
        <v>182</v>
      </c>
      <c r="O88" s="24" t="n">
        <v>2</v>
      </c>
      <c r="P88" s="1" t="n">
        <v>3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0"/>
      <c r="C89" s="30"/>
      <c r="D89" s="30"/>
      <c r="E89" s="23" t="s">
        <v>213</v>
      </c>
      <c r="F89" s="23"/>
      <c r="G89" s="23"/>
      <c r="H89" s="23"/>
      <c r="I89" s="23"/>
      <c r="J89" s="28"/>
      <c r="K89" s="27"/>
      <c r="L89" s="27"/>
      <c r="M89" s="27"/>
    </row>
    <row r="90" customFormat="false" ht="15" hidden="false" customHeight="false" outlineLevel="0" collapsed="false">
      <c r="B90" s="30" t="s">
        <v>214</v>
      </c>
      <c r="C90" s="30" t="s">
        <v>214</v>
      </c>
      <c r="D90" s="30" t="n">
        <v>1</v>
      </c>
      <c r="E90" s="23" t="s">
        <v>116</v>
      </c>
      <c r="F90" s="23"/>
      <c r="G90" s="22" t="n">
        <v>0</v>
      </c>
      <c r="H90" s="22"/>
      <c r="I90" s="30" t="s">
        <v>132</v>
      </c>
      <c r="J90" s="28" t="n">
        <f aca="false">J88+D88</f>
        <v>464</v>
      </c>
      <c r="K90" s="27" t="n">
        <f aca="false">J90/8</f>
        <v>58</v>
      </c>
      <c r="L90" s="27" t="n">
        <f aca="false">J90/16</f>
        <v>29</v>
      </c>
      <c r="M90" s="27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25.25" hidden="false" customHeight="false" outlineLevel="0" collapsed="false">
      <c r="B91" s="30" t="s">
        <v>215</v>
      </c>
      <c r="C91" s="30" t="s">
        <v>216</v>
      </c>
      <c r="D91" s="30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217</v>
      </c>
      <c r="J91" s="28" t="n">
        <f aca="false">J90+D90</f>
        <v>465</v>
      </c>
      <c r="K91" s="27" t="n">
        <f aca="false">J91/8</f>
        <v>58.125</v>
      </c>
      <c r="L91" s="27" t="n">
        <f aca="false">J91/16</f>
        <v>29.0625</v>
      </c>
      <c r="M91" s="27" t="n">
        <f aca="false">J91/32</f>
        <v>14.53125</v>
      </c>
      <c r="N91" s="1" t="s">
        <v>182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0" t="s">
        <v>218</v>
      </c>
      <c r="C92" s="30" t="s">
        <v>219</v>
      </c>
      <c r="D92" s="30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220</v>
      </c>
      <c r="J92" s="28" t="n">
        <f aca="false">J91+D91</f>
        <v>466</v>
      </c>
      <c r="K92" s="27" t="n">
        <f aca="false">J92/8</f>
        <v>58.25</v>
      </c>
      <c r="L92" s="27" t="n">
        <f aca="false">J92/16</f>
        <v>29.125</v>
      </c>
      <c r="M92" s="27" t="n">
        <f aca="false">J92/32</f>
        <v>14.5625</v>
      </c>
      <c r="N92" s="1" t="s">
        <v>182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0" t="s">
        <v>221</v>
      </c>
      <c r="C93" s="30" t="s">
        <v>221</v>
      </c>
      <c r="D93" s="30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132</v>
      </c>
      <c r="J93" s="28" t="n">
        <f aca="false">J92+D92</f>
        <v>467</v>
      </c>
      <c r="K93" s="27" t="n">
        <f aca="false">J93/8</f>
        <v>58.375</v>
      </c>
      <c r="L93" s="27" t="n">
        <f aca="false">J93/16</f>
        <v>29.1875</v>
      </c>
      <c r="M93" s="27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0" t="s">
        <v>222</v>
      </c>
      <c r="C94" s="30" t="s">
        <v>222</v>
      </c>
      <c r="D94" s="30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132</v>
      </c>
      <c r="J94" s="28" t="n">
        <f aca="false">J93+D93</f>
        <v>468</v>
      </c>
      <c r="K94" s="27" t="n">
        <f aca="false">J94/8</f>
        <v>58.5</v>
      </c>
      <c r="L94" s="27" t="n">
        <f aca="false">J94/16</f>
        <v>29.25</v>
      </c>
      <c r="M94" s="27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0" t="s">
        <v>223</v>
      </c>
      <c r="C95" s="30" t="s">
        <v>224</v>
      </c>
      <c r="D95" s="30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8" t="n">
        <f aca="false">J94+D94</f>
        <v>469</v>
      </c>
      <c r="K95" s="27" t="n">
        <f aca="false">J95/8</f>
        <v>58.625</v>
      </c>
      <c r="L95" s="27" t="n">
        <f aca="false">J95/16</f>
        <v>29.3125</v>
      </c>
      <c r="M95" s="27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63.1" hidden="false" customHeight="false" outlineLevel="0" collapsed="false">
      <c r="B96" s="23" t="s">
        <v>225</v>
      </c>
      <c r="C96" s="30" t="s">
        <v>226</v>
      </c>
      <c r="D96" s="30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227</v>
      </c>
      <c r="J96" s="28" t="n">
        <f aca="false">J95+D95</f>
        <v>470</v>
      </c>
      <c r="K96" s="27" t="n">
        <f aca="false">J96/8</f>
        <v>58.75</v>
      </c>
      <c r="L96" s="27" t="n">
        <f aca="false">J96/16</f>
        <v>29.375</v>
      </c>
      <c r="M96" s="27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63.1" hidden="false" customHeight="false" outlineLevel="0" collapsed="false">
      <c r="B97" s="23" t="s">
        <v>228</v>
      </c>
      <c r="C97" s="30" t="s">
        <v>229</v>
      </c>
      <c r="D97" s="30" t="n">
        <v>1</v>
      </c>
      <c r="E97" s="23" t="s">
        <v>26</v>
      </c>
      <c r="F97" s="23"/>
      <c r="G97" s="23" t="n">
        <v>17</v>
      </c>
      <c r="H97" s="22" t="s">
        <v>27</v>
      </c>
      <c r="I97" s="23" t="s">
        <v>230</v>
      </c>
      <c r="J97" s="28" t="n">
        <f aca="false">J96+D96</f>
        <v>471</v>
      </c>
      <c r="K97" s="27" t="n">
        <f aca="false">J97/8</f>
        <v>58.875</v>
      </c>
      <c r="L97" s="27" t="n">
        <f aca="false">J97/16</f>
        <v>29.4375</v>
      </c>
      <c r="M97" s="27" t="n">
        <f aca="false">J97/32</f>
        <v>14.71875</v>
      </c>
      <c r="N97" s="1" t="s">
        <v>182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0"/>
      <c r="C98" s="30"/>
      <c r="D98" s="30"/>
      <c r="E98" s="23"/>
      <c r="F98" s="23"/>
      <c r="G98" s="23"/>
      <c r="H98" s="23"/>
      <c r="I98" s="23"/>
      <c r="J98" s="28" t="n">
        <f aca="false">J97+D97</f>
        <v>472</v>
      </c>
      <c r="K98" s="27"/>
      <c r="L98" s="27"/>
      <c r="M98" s="27"/>
    </row>
    <row r="99" customFormat="false" ht="75.75" hidden="false" customHeight="false" outlineLevel="0" collapsed="false">
      <c r="B99" s="30" t="s">
        <v>231</v>
      </c>
      <c r="C99" s="30" t="s">
        <v>232</v>
      </c>
      <c r="D99" s="30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233</v>
      </c>
      <c r="J99" s="28" t="n">
        <f aca="false">J97+D97</f>
        <v>472</v>
      </c>
      <c r="K99" s="27" t="n">
        <f aca="false">J99/8</f>
        <v>59</v>
      </c>
      <c r="L99" s="27" t="n">
        <f aca="false">J99/16</f>
        <v>29.5</v>
      </c>
      <c r="M99" s="27" t="n">
        <f aca="false">J99/32</f>
        <v>14.75</v>
      </c>
      <c r="N99" s="1" t="s">
        <v>182</v>
      </c>
      <c r="O99" s="3" t="n">
        <v>2</v>
      </c>
      <c r="P99" s="1" t="n">
        <v>7</v>
      </c>
      <c r="Q99" s="1" t="n">
        <v>0</v>
      </c>
    </row>
    <row r="100" customFormat="false" ht="113.65" hidden="false" customHeight="false" outlineLevel="0" collapsed="false">
      <c r="B100" s="30" t="s">
        <v>234</v>
      </c>
      <c r="C100" s="30" t="s">
        <v>235</v>
      </c>
      <c r="D100" s="30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236</v>
      </c>
      <c r="J100" s="28" t="n">
        <f aca="false">J99+D99</f>
        <v>480</v>
      </c>
      <c r="K100" s="27" t="n">
        <f aca="false">J100/8</f>
        <v>60</v>
      </c>
      <c r="L100" s="27" t="n">
        <f aca="false">J100/16</f>
        <v>30</v>
      </c>
      <c r="M100" s="27" t="n">
        <f aca="false">J100/32</f>
        <v>15</v>
      </c>
      <c r="N100" s="1" t="s">
        <v>182</v>
      </c>
      <c r="O100" s="3" t="n">
        <v>2</v>
      </c>
      <c r="P100" s="1" t="n">
        <v>8</v>
      </c>
      <c r="Q100" s="1" t="n">
        <v>0</v>
      </c>
    </row>
    <row r="101" customFormat="false" ht="37.85" hidden="false" customHeight="false" outlineLevel="0" collapsed="false">
      <c r="B101" s="30" t="s">
        <v>237</v>
      </c>
      <c r="C101" s="30" t="s">
        <v>238</v>
      </c>
      <c r="D101" s="30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239</v>
      </c>
      <c r="J101" s="28" t="n">
        <f aca="false">J100+D100</f>
        <v>488</v>
      </c>
      <c r="K101" s="27" t="n">
        <f aca="false">J101/8</f>
        <v>61</v>
      </c>
      <c r="L101" s="27" t="n">
        <f aca="false">J101/16</f>
        <v>30.5</v>
      </c>
      <c r="M101" s="27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63.1" hidden="false" customHeight="false" outlineLevel="0" collapsed="false">
      <c r="B102" s="30" t="s">
        <v>240</v>
      </c>
      <c r="C102" s="30" t="s">
        <v>241</v>
      </c>
      <c r="D102" s="30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242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63.1" hidden="false" customHeight="false" outlineLevel="0" collapsed="false">
      <c r="B103" s="30" t="s">
        <v>243</v>
      </c>
      <c r="C103" s="30" t="s">
        <v>244</v>
      </c>
      <c r="D103" s="30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245</v>
      </c>
      <c r="J103" s="28" t="n">
        <f aca="false">J102+D102</f>
        <v>528</v>
      </c>
      <c r="K103" s="27" t="n">
        <f aca="false">J103/8</f>
        <v>66</v>
      </c>
      <c r="L103" s="27" t="n">
        <f aca="false">J103/16</f>
        <v>33</v>
      </c>
      <c r="M103" s="27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0" t="s">
        <v>246</v>
      </c>
      <c r="C104" s="30" t="s">
        <v>247</v>
      </c>
      <c r="D104" s="30" t="n">
        <v>8</v>
      </c>
      <c r="E104" s="23" t="s">
        <v>116</v>
      </c>
      <c r="F104" s="23"/>
      <c r="G104" s="23" t="n">
        <v>1</v>
      </c>
      <c r="H104" s="22" t="s">
        <v>27</v>
      </c>
      <c r="I104" s="23" t="s">
        <v>248</v>
      </c>
      <c r="J104" s="28" t="n">
        <f aca="false">J103+D103</f>
        <v>536</v>
      </c>
      <c r="K104" s="27" t="n">
        <f aca="false">J104/8</f>
        <v>67</v>
      </c>
      <c r="L104" s="27" t="n">
        <f aca="false">J104/16</f>
        <v>33.5</v>
      </c>
      <c r="M104" s="27" t="n">
        <f aca="false">J104/32</f>
        <v>16.75</v>
      </c>
      <c r="N104" s="1" t="s">
        <v>118</v>
      </c>
      <c r="O104" s="3" t="n">
        <v>7</v>
      </c>
      <c r="P104" s="1" t="n">
        <v>6</v>
      </c>
      <c r="Q104" s="1" t="n">
        <v>0</v>
      </c>
    </row>
    <row r="105" customFormat="false" ht="15" hidden="false" customHeight="false" outlineLevel="0" collapsed="false">
      <c r="B105" s="30" t="s">
        <v>249</v>
      </c>
      <c r="C105" s="30" t="s">
        <v>249</v>
      </c>
      <c r="D105" s="30" t="n">
        <v>8</v>
      </c>
      <c r="E105" s="23" t="s">
        <v>26</v>
      </c>
      <c r="F105" s="23"/>
      <c r="G105" s="22" t="n">
        <v>0</v>
      </c>
      <c r="H105" s="22"/>
      <c r="I105" s="30" t="s">
        <v>132</v>
      </c>
      <c r="J105" s="28" t="n">
        <f aca="false">J104+D104</f>
        <v>544</v>
      </c>
      <c r="K105" s="27" t="n">
        <f aca="false">J105/8</f>
        <v>68</v>
      </c>
      <c r="L105" s="27" t="n">
        <f aca="false">J105/16</f>
        <v>34</v>
      </c>
      <c r="M105" s="27" t="n">
        <f aca="false">J105/32</f>
        <v>17</v>
      </c>
      <c r="N105" s="1" t="s">
        <v>28</v>
      </c>
      <c r="O105" s="24" t="n">
        <v>0</v>
      </c>
      <c r="P105" s="1" t="n">
        <v>0</v>
      </c>
      <c r="Q105" s="1" t="n">
        <v>0</v>
      </c>
    </row>
    <row r="106" customFormat="false" ht="15" hidden="false" customHeight="false" outlineLevel="0" collapsed="false">
      <c r="B106" s="30" t="s">
        <v>250</v>
      </c>
      <c r="C106" s="30" t="s">
        <v>250</v>
      </c>
      <c r="D106" s="30" t="n">
        <v>8</v>
      </c>
      <c r="E106" s="23" t="s">
        <v>26</v>
      </c>
      <c r="F106" s="23"/>
      <c r="G106" s="22" t="n">
        <v>0</v>
      </c>
      <c r="H106" s="22"/>
      <c r="I106" s="30" t="s">
        <v>132</v>
      </c>
      <c r="J106" s="28" t="n">
        <f aca="false">J105+D105</f>
        <v>552</v>
      </c>
      <c r="K106" s="27" t="n">
        <f aca="false">J106/8</f>
        <v>69</v>
      </c>
      <c r="L106" s="27" t="n">
        <f aca="false">J106/16</f>
        <v>34.5</v>
      </c>
      <c r="M106" s="27" t="n">
        <f aca="false">J106/32</f>
        <v>17.25</v>
      </c>
      <c r="N106" s="1" t="s">
        <v>28</v>
      </c>
      <c r="O106" s="24" t="n">
        <v>0</v>
      </c>
      <c r="P106" s="1" t="n">
        <v>0</v>
      </c>
      <c r="Q106" s="1" t="n">
        <v>0</v>
      </c>
    </row>
    <row r="107" customFormat="false" ht="15" hidden="false" customHeight="false" outlineLevel="0" collapsed="false">
      <c r="B107" s="30" t="s">
        <v>251</v>
      </c>
      <c r="C107" s="30" t="s">
        <v>252</v>
      </c>
      <c r="D107" s="30" t="n">
        <v>8</v>
      </c>
      <c r="E107" s="23" t="s">
        <v>116</v>
      </c>
      <c r="F107" s="23"/>
      <c r="G107" s="22" t="n">
        <v>1</v>
      </c>
      <c r="H107" s="22" t="s">
        <v>27</v>
      </c>
      <c r="I107" s="23" t="s">
        <v>210</v>
      </c>
      <c r="J107" s="28" t="n">
        <f aca="false">J106+D106</f>
        <v>560</v>
      </c>
      <c r="K107" s="27" t="n">
        <f aca="false">J107/8</f>
        <v>70</v>
      </c>
      <c r="L107" s="27" t="n">
        <f aca="false">J107/16</f>
        <v>35</v>
      </c>
      <c r="M107" s="27" t="n">
        <f aca="false">J107/32</f>
        <v>17.5</v>
      </c>
      <c r="N107" s="5" t="s">
        <v>182</v>
      </c>
      <c r="O107" s="24" t="n">
        <v>2</v>
      </c>
      <c r="P107" s="1" t="n">
        <v>9</v>
      </c>
      <c r="Q107" s="1" t="n">
        <v>0</v>
      </c>
    </row>
    <row r="108" customFormat="false" ht="15" hidden="false" customHeight="false" outlineLevel="0" collapsed="false">
      <c r="B108" s="30" t="s">
        <v>253</v>
      </c>
      <c r="C108" s="30" t="s">
        <v>253</v>
      </c>
      <c r="D108" s="30" t="n">
        <v>8</v>
      </c>
      <c r="E108" s="23" t="s">
        <v>26</v>
      </c>
      <c r="F108" s="23"/>
      <c r="G108" s="22" t="n">
        <v>0</v>
      </c>
      <c r="H108" s="22"/>
      <c r="I108" s="30" t="s">
        <v>132</v>
      </c>
      <c r="J108" s="28" t="n">
        <f aca="false">J107+D107</f>
        <v>568</v>
      </c>
      <c r="K108" s="27" t="n">
        <f aca="false">J108/8</f>
        <v>71</v>
      </c>
      <c r="L108" s="27" t="n">
        <f aca="false">J108/16</f>
        <v>35.5</v>
      </c>
      <c r="M108" s="27" t="n">
        <f aca="false">J108/32</f>
        <v>17.75</v>
      </c>
      <c r="N108" s="1" t="s">
        <v>28</v>
      </c>
      <c r="O108" s="24" t="n">
        <v>0</v>
      </c>
      <c r="P108" s="1" t="n">
        <v>0</v>
      </c>
      <c r="Q108" s="1" t="n">
        <v>0</v>
      </c>
    </row>
    <row r="109" customFormat="false" ht="15" hidden="false" customHeight="false" outlineLevel="0" collapsed="false">
      <c r="B109" s="30" t="s">
        <v>254</v>
      </c>
      <c r="C109" s="30" t="s">
        <v>254</v>
      </c>
      <c r="D109" s="30" t="n">
        <v>8</v>
      </c>
      <c r="E109" s="23" t="s">
        <v>26</v>
      </c>
      <c r="F109" s="23"/>
      <c r="G109" s="22" t="n">
        <v>0</v>
      </c>
      <c r="H109" s="22"/>
      <c r="I109" s="30" t="s">
        <v>132</v>
      </c>
      <c r="J109" s="28" t="n">
        <f aca="false">J108+D108</f>
        <v>576</v>
      </c>
      <c r="K109" s="27" t="n">
        <f aca="false">J109/8</f>
        <v>72</v>
      </c>
      <c r="L109" s="27" t="n">
        <f aca="false">J109/16</f>
        <v>36</v>
      </c>
      <c r="M109" s="27" t="n">
        <f aca="false">J109/32</f>
        <v>18</v>
      </c>
      <c r="N109" s="1" t="s">
        <v>28</v>
      </c>
      <c r="O109" s="24" t="n">
        <v>0</v>
      </c>
      <c r="P109" s="1" t="n">
        <v>0</v>
      </c>
      <c r="Q109" s="1" t="n">
        <v>0</v>
      </c>
    </row>
    <row r="110" customFormat="false" ht="52.2" hidden="false" customHeight="false" outlineLevel="0" collapsed="false">
      <c r="B110" s="30" t="s">
        <v>255</v>
      </c>
      <c r="C110" s="30" t="s">
        <v>256</v>
      </c>
      <c r="D110" s="30" t="n">
        <v>8</v>
      </c>
      <c r="E110" s="23" t="s">
        <v>116</v>
      </c>
      <c r="F110" s="23"/>
      <c r="G110" s="22" t="n">
        <v>1</v>
      </c>
      <c r="H110" s="22" t="s">
        <v>27</v>
      </c>
      <c r="I110" s="23" t="s">
        <v>257</v>
      </c>
      <c r="J110" s="28" t="n">
        <f aca="false">J109+D109</f>
        <v>584</v>
      </c>
      <c r="K110" s="27" t="n">
        <f aca="false">J110/8</f>
        <v>73</v>
      </c>
      <c r="L110" s="27" t="n">
        <f aca="false">J110/16</f>
        <v>36.5</v>
      </c>
      <c r="M110" s="27" t="n">
        <f aca="false">J110/32</f>
        <v>18.25</v>
      </c>
      <c r="N110" s="1" t="s">
        <v>67</v>
      </c>
      <c r="O110" s="3" t="n">
        <v>1</v>
      </c>
      <c r="P110" s="1" t="n">
        <v>9</v>
      </c>
      <c r="Q110" s="1" t="n">
        <v>0</v>
      </c>
    </row>
    <row r="111" customFormat="false" ht="39.55" hidden="false" customHeight="false" outlineLevel="0" collapsed="false">
      <c r="B111" s="30" t="s">
        <v>258</v>
      </c>
      <c r="C111" s="30" t="s">
        <v>259</v>
      </c>
      <c r="D111" s="30" t="n">
        <v>8</v>
      </c>
      <c r="E111" s="23" t="s">
        <v>116</v>
      </c>
      <c r="F111" s="23"/>
      <c r="G111" s="22" t="n">
        <v>1</v>
      </c>
      <c r="H111" s="22" t="s">
        <v>27</v>
      </c>
      <c r="I111" s="23" t="s">
        <v>260</v>
      </c>
      <c r="J111" s="28" t="n">
        <f aca="false">J110+D110</f>
        <v>592</v>
      </c>
      <c r="K111" s="27" t="n">
        <f aca="false">J111/8</f>
        <v>74</v>
      </c>
      <c r="L111" s="27" t="n">
        <f aca="false">J111/16</f>
        <v>37</v>
      </c>
      <c r="M111" s="27" t="n">
        <f aca="false">J111/32</f>
        <v>18.5</v>
      </c>
      <c r="N111" s="1" t="s">
        <v>67</v>
      </c>
      <c r="O111" s="3" t="n">
        <v>1</v>
      </c>
      <c r="P111" s="1" t="n">
        <v>10</v>
      </c>
      <c r="Q111" s="1" t="n">
        <v>0</v>
      </c>
    </row>
    <row r="112" customFormat="false" ht="39.55" hidden="false" customHeight="false" outlineLevel="0" collapsed="false">
      <c r="B112" s="30" t="s">
        <v>261</v>
      </c>
      <c r="C112" s="30" t="s">
        <v>262</v>
      </c>
      <c r="D112" s="30" t="n">
        <v>8</v>
      </c>
      <c r="E112" s="23" t="s">
        <v>116</v>
      </c>
      <c r="F112" s="23"/>
      <c r="G112" s="22" t="n">
        <v>1</v>
      </c>
      <c r="H112" s="22" t="s">
        <v>27</v>
      </c>
      <c r="I112" s="23" t="s">
        <v>263</v>
      </c>
      <c r="J112" s="28" t="n">
        <f aca="false">J111+D111</f>
        <v>600</v>
      </c>
      <c r="K112" s="27" t="n">
        <f aca="false">J112/8</f>
        <v>75</v>
      </c>
      <c r="L112" s="27" t="n">
        <f aca="false">J112/16</f>
        <v>37.5</v>
      </c>
      <c r="M112" s="27" t="n">
        <f aca="false">J112/32</f>
        <v>18.75</v>
      </c>
      <c r="N112" s="1" t="s">
        <v>67</v>
      </c>
      <c r="O112" s="3" t="n">
        <v>1</v>
      </c>
      <c r="P112" s="1" t="n">
        <v>11</v>
      </c>
      <c r="Q112" s="1" t="n">
        <v>0</v>
      </c>
    </row>
    <row r="113" customFormat="false" ht="39.55" hidden="false" customHeight="false" outlineLevel="0" collapsed="false">
      <c r="B113" s="30" t="s">
        <v>264</v>
      </c>
      <c r="C113" s="30" t="s">
        <v>265</v>
      </c>
      <c r="D113" s="30" t="n">
        <v>8</v>
      </c>
      <c r="E113" s="23" t="s">
        <v>116</v>
      </c>
      <c r="F113" s="23"/>
      <c r="G113" s="22" t="n">
        <v>1</v>
      </c>
      <c r="H113" s="22" t="s">
        <v>27</v>
      </c>
      <c r="I113" s="23" t="s">
        <v>266</v>
      </c>
      <c r="J113" s="28" t="n">
        <f aca="false">J112+D112</f>
        <v>608</v>
      </c>
      <c r="K113" s="27" t="n">
        <f aca="false">J113/8</f>
        <v>76</v>
      </c>
      <c r="L113" s="27" t="n">
        <f aca="false">J113/16</f>
        <v>38</v>
      </c>
      <c r="M113" s="27" t="n">
        <f aca="false">J113/32</f>
        <v>19</v>
      </c>
      <c r="N113" s="1" t="s">
        <v>67</v>
      </c>
      <c r="O113" s="3" t="n">
        <v>1</v>
      </c>
      <c r="P113" s="1" t="n">
        <v>12</v>
      </c>
      <c r="Q113" s="1" t="n">
        <v>0</v>
      </c>
    </row>
    <row r="114" customFormat="false" ht="15" hidden="false" customHeight="false" outlineLevel="0" collapsed="false">
      <c r="B114" s="30" t="s">
        <v>267</v>
      </c>
      <c r="C114" s="30" t="s">
        <v>267</v>
      </c>
      <c r="D114" s="30" t="n">
        <v>8</v>
      </c>
      <c r="E114" s="23" t="s">
        <v>26</v>
      </c>
      <c r="F114" s="23"/>
      <c r="G114" s="22" t="n">
        <v>0</v>
      </c>
      <c r="H114" s="22"/>
      <c r="I114" s="30" t="s">
        <v>132</v>
      </c>
      <c r="J114" s="28" t="n">
        <f aca="false">J113+D113</f>
        <v>616</v>
      </c>
      <c r="K114" s="27" t="n">
        <f aca="false">J114/8</f>
        <v>77</v>
      </c>
      <c r="L114" s="27" t="n">
        <f aca="false">J114/16</f>
        <v>38.5</v>
      </c>
      <c r="M114" s="27" t="n">
        <f aca="false">J114/32</f>
        <v>19.25</v>
      </c>
      <c r="N114" s="1" t="s">
        <v>28</v>
      </c>
      <c r="O114" s="24" t="n">
        <v>0</v>
      </c>
      <c r="P114" s="1" t="n">
        <v>0</v>
      </c>
      <c r="Q114" s="1" t="n">
        <v>0</v>
      </c>
    </row>
    <row r="115" customFormat="false" ht="15" hidden="false" customHeight="false" outlineLevel="0" collapsed="false">
      <c r="B115" s="30" t="s">
        <v>268</v>
      </c>
      <c r="C115" s="30" t="s">
        <v>268</v>
      </c>
      <c r="D115" s="30" t="n">
        <v>8</v>
      </c>
      <c r="E115" s="23" t="s">
        <v>26</v>
      </c>
      <c r="F115" s="23"/>
      <c r="G115" s="22" t="n">
        <v>0</v>
      </c>
      <c r="H115" s="22"/>
      <c r="I115" s="30" t="s">
        <v>132</v>
      </c>
      <c r="J115" s="28" t="n">
        <f aca="false">J114+D114</f>
        <v>624</v>
      </c>
      <c r="K115" s="27" t="n">
        <f aca="false">J115/8</f>
        <v>78</v>
      </c>
      <c r="L115" s="27" t="n">
        <f aca="false">J115/16</f>
        <v>39</v>
      </c>
      <c r="M115" s="27" t="n">
        <f aca="false">J115/32</f>
        <v>19.5</v>
      </c>
      <c r="N115" s="1" t="s">
        <v>28</v>
      </c>
      <c r="O115" s="24" t="n">
        <v>0</v>
      </c>
      <c r="P115" s="1" t="n">
        <v>0</v>
      </c>
      <c r="Q115" s="1" t="n">
        <v>0</v>
      </c>
    </row>
    <row r="116" customFormat="false" ht="15" hidden="false" customHeight="false" outlineLevel="0" collapsed="false">
      <c r="B116" s="30" t="s">
        <v>269</v>
      </c>
      <c r="C116" s="30" t="s">
        <v>269</v>
      </c>
      <c r="D116" s="30" t="n">
        <v>8</v>
      </c>
      <c r="E116" s="23" t="s">
        <v>26</v>
      </c>
      <c r="F116" s="23"/>
      <c r="G116" s="22" t="n">
        <v>0</v>
      </c>
      <c r="H116" s="22"/>
      <c r="I116" s="30" t="s">
        <v>132</v>
      </c>
      <c r="J116" s="28" t="n">
        <f aca="false">J115+D115</f>
        <v>632</v>
      </c>
      <c r="K116" s="27" t="n">
        <f aca="false">J116/8</f>
        <v>79</v>
      </c>
      <c r="L116" s="27" t="n">
        <f aca="false">J116/16</f>
        <v>39.5</v>
      </c>
      <c r="M116" s="27" t="n">
        <f aca="false">J116/32</f>
        <v>19.75</v>
      </c>
      <c r="N116" s="1" t="s">
        <v>28</v>
      </c>
      <c r="O116" s="24" t="n">
        <v>0</v>
      </c>
      <c r="P116" s="1" t="n">
        <v>0</v>
      </c>
      <c r="Q116" s="1" t="n">
        <v>0</v>
      </c>
    </row>
    <row r="117" customFormat="false" ht="15" hidden="false" customHeight="false" outlineLevel="0" collapsed="false">
      <c r="B117" s="30" t="s">
        <v>270</v>
      </c>
      <c r="C117" s="30" t="s">
        <v>270</v>
      </c>
      <c r="D117" s="30" t="n">
        <v>8</v>
      </c>
      <c r="E117" s="23" t="s">
        <v>26</v>
      </c>
      <c r="F117" s="23"/>
      <c r="G117" s="22" t="n">
        <v>0</v>
      </c>
      <c r="H117" s="22"/>
      <c r="I117" s="30" t="s">
        <v>132</v>
      </c>
      <c r="J117" s="28" t="n">
        <f aca="false">J116+D116</f>
        <v>640</v>
      </c>
      <c r="K117" s="27" t="n">
        <f aca="false">J117/8</f>
        <v>80</v>
      </c>
      <c r="L117" s="27" t="n">
        <f aca="false">J117/16</f>
        <v>40</v>
      </c>
      <c r="M117" s="27" t="n">
        <f aca="false">J117/32</f>
        <v>20</v>
      </c>
      <c r="N117" s="1" t="s">
        <v>28</v>
      </c>
      <c r="O117" s="24" t="n">
        <v>0</v>
      </c>
      <c r="P117" s="1" t="n">
        <v>0</v>
      </c>
      <c r="Q117" s="1" t="n">
        <v>0</v>
      </c>
    </row>
    <row r="118" customFormat="false" ht="15" hidden="false" customHeight="false" outlineLevel="0" collapsed="false">
      <c r="B118" s="30" t="s">
        <v>271</v>
      </c>
      <c r="C118" s="30" t="s">
        <v>271</v>
      </c>
      <c r="D118" s="30" t="n">
        <v>8</v>
      </c>
      <c r="E118" s="23" t="s">
        <v>26</v>
      </c>
      <c r="F118" s="23"/>
      <c r="G118" s="22" t="n">
        <v>0</v>
      </c>
      <c r="H118" s="22"/>
      <c r="I118" s="30" t="s">
        <v>132</v>
      </c>
      <c r="J118" s="28" t="n">
        <f aca="false">J117+D117</f>
        <v>648</v>
      </c>
      <c r="K118" s="27" t="n">
        <f aca="false">J118/8</f>
        <v>81</v>
      </c>
      <c r="L118" s="27" t="n">
        <f aca="false">J118/16</f>
        <v>40.5</v>
      </c>
      <c r="M118" s="27" t="n">
        <f aca="false">J118/32</f>
        <v>20.25</v>
      </c>
      <c r="N118" s="1" t="s">
        <v>28</v>
      </c>
      <c r="O118" s="24" t="n">
        <v>0</v>
      </c>
      <c r="P118" s="1" t="n">
        <v>0</v>
      </c>
      <c r="Q118" s="1" t="n">
        <v>0</v>
      </c>
    </row>
    <row r="119" customFormat="false" ht="15" hidden="false" customHeight="false" outlineLevel="0" collapsed="false">
      <c r="B119" s="30" t="s">
        <v>272</v>
      </c>
      <c r="C119" s="30" t="s">
        <v>272</v>
      </c>
      <c r="D119" s="30" t="n">
        <v>8</v>
      </c>
      <c r="E119" s="23" t="s">
        <v>26</v>
      </c>
      <c r="F119" s="23"/>
      <c r="G119" s="22" t="n">
        <v>0</v>
      </c>
      <c r="H119" s="22"/>
      <c r="I119" s="30" t="s">
        <v>132</v>
      </c>
      <c r="J119" s="28" t="n">
        <f aca="false">J118+D118</f>
        <v>656</v>
      </c>
      <c r="K119" s="27" t="n">
        <f aca="false">J119/8</f>
        <v>82</v>
      </c>
      <c r="L119" s="27" t="n">
        <f aca="false">J119/16</f>
        <v>41</v>
      </c>
      <c r="M119" s="27" t="n">
        <f aca="false">J119/32</f>
        <v>20.5</v>
      </c>
      <c r="N119" s="1" t="s">
        <v>28</v>
      </c>
      <c r="O119" s="24" t="n">
        <v>0</v>
      </c>
      <c r="P119" s="1" t="n">
        <v>0</v>
      </c>
      <c r="Q119" s="1" t="n">
        <v>0</v>
      </c>
    </row>
    <row r="120" customFormat="false" ht="15" hidden="false" customHeight="false" outlineLevel="0" collapsed="false">
      <c r="A120" s="1" t="s">
        <v>45</v>
      </c>
      <c r="B120" s="30"/>
      <c r="C120" s="30"/>
      <c r="D120" s="30"/>
      <c r="E120" s="23"/>
      <c r="F120" s="23"/>
      <c r="G120" s="23"/>
      <c r="H120" s="22"/>
      <c r="I120" s="23"/>
      <c r="J120" s="28"/>
      <c r="K120" s="27"/>
      <c r="L120" s="27"/>
      <c r="M120" s="27"/>
      <c r="N120" s="5"/>
      <c r="O120" s="24"/>
    </row>
    <row r="121" customFormat="false" ht="15" hidden="false" customHeight="false" outlineLevel="0" collapsed="false">
      <c r="B121" s="30" t="s">
        <v>214</v>
      </c>
      <c r="C121" s="30" t="s">
        <v>273</v>
      </c>
      <c r="D121" s="30" t="n">
        <v>1</v>
      </c>
      <c r="E121" s="23" t="s">
        <v>116</v>
      </c>
      <c r="F121" s="23"/>
      <c r="G121" s="23" t="n">
        <v>0</v>
      </c>
      <c r="H121" s="22" t="s">
        <v>27</v>
      </c>
      <c r="I121" s="23" t="s">
        <v>132</v>
      </c>
      <c r="J121" s="28" t="n">
        <f aca="false">J119+D119</f>
        <v>664</v>
      </c>
      <c r="K121" s="27" t="n">
        <f aca="false">J121/8</f>
        <v>83</v>
      </c>
      <c r="L121" s="27"/>
      <c r="M121" s="27" t="n">
        <f aca="false">J121/32</f>
        <v>20.75</v>
      </c>
      <c r="N121" s="1" t="s">
        <v>28</v>
      </c>
      <c r="O121" s="3" t="n">
        <v>0</v>
      </c>
      <c r="P121" s="1" t="n">
        <v>0</v>
      </c>
      <c r="Q121" s="1" t="n">
        <v>0</v>
      </c>
    </row>
    <row r="122" customFormat="false" ht="75.75" hidden="false" customHeight="false" outlineLevel="0" collapsed="false">
      <c r="B122" s="30" t="s">
        <v>274</v>
      </c>
      <c r="C122" s="30" t="s">
        <v>275</v>
      </c>
      <c r="D122" s="30" t="n">
        <v>1</v>
      </c>
      <c r="E122" s="23" t="s">
        <v>116</v>
      </c>
      <c r="F122" s="23"/>
      <c r="G122" s="23" t="n">
        <v>21</v>
      </c>
      <c r="H122" s="22" t="s">
        <v>27</v>
      </c>
      <c r="I122" s="23" t="s">
        <v>276</v>
      </c>
      <c r="J122" s="28" t="n">
        <f aca="false">J121+D121</f>
        <v>665</v>
      </c>
      <c r="K122" s="27" t="n">
        <f aca="false">J122/8</f>
        <v>83.125</v>
      </c>
      <c r="L122" s="27" t="n">
        <f aca="false">J122/16</f>
        <v>41.5625</v>
      </c>
      <c r="M122" s="27" t="n">
        <f aca="false">J122/32</f>
        <v>20.78125</v>
      </c>
      <c r="N122" s="1" t="s">
        <v>67</v>
      </c>
      <c r="O122" s="3" t="n">
        <v>1</v>
      </c>
      <c r="P122" s="1" t="n">
        <v>8</v>
      </c>
      <c r="Q122" s="1" t="n">
        <v>0</v>
      </c>
    </row>
    <row r="123" customFormat="false" ht="39.55" hidden="false" customHeight="false" outlineLevel="0" collapsed="false">
      <c r="B123" s="30" t="s">
        <v>277</v>
      </c>
      <c r="C123" s="30" t="s">
        <v>278</v>
      </c>
      <c r="D123" s="30" t="n">
        <v>3</v>
      </c>
      <c r="E123" s="23" t="s">
        <v>116</v>
      </c>
      <c r="F123" s="23"/>
      <c r="G123" s="23" t="s">
        <v>279</v>
      </c>
      <c r="H123" s="22" t="s">
        <v>27</v>
      </c>
      <c r="I123" s="23"/>
      <c r="J123" s="28" t="n">
        <f aca="false">J122+D122</f>
        <v>666</v>
      </c>
      <c r="K123" s="27" t="n">
        <f aca="false">J123/8</f>
        <v>83.25</v>
      </c>
      <c r="L123" s="27" t="n">
        <f aca="false">J123/16</f>
        <v>41.625</v>
      </c>
      <c r="M123" s="27" t="n">
        <f aca="false">J123/32</f>
        <v>20.8125</v>
      </c>
      <c r="N123" s="1" t="s">
        <v>182</v>
      </c>
      <c r="O123" s="3" t="n">
        <v>2</v>
      </c>
      <c r="P123" s="1" t="n">
        <v>10</v>
      </c>
      <c r="Q123" s="1" t="n">
        <v>0</v>
      </c>
    </row>
    <row r="124" customFormat="false" ht="15" hidden="false" customHeight="false" outlineLevel="0" collapsed="false">
      <c r="B124" s="30" t="s">
        <v>280</v>
      </c>
      <c r="C124" s="30" t="s">
        <v>281</v>
      </c>
      <c r="D124" s="30" t="n">
        <v>1</v>
      </c>
      <c r="E124" s="23" t="s">
        <v>116</v>
      </c>
      <c r="F124" s="23"/>
      <c r="G124" s="23" t="n">
        <v>21</v>
      </c>
      <c r="H124" s="22" t="s">
        <v>27</v>
      </c>
      <c r="I124" s="23"/>
      <c r="J124" s="28" t="n">
        <f aca="false">J123+D123</f>
        <v>669</v>
      </c>
      <c r="K124" s="27" t="n">
        <f aca="false">J124/8</f>
        <v>83.625</v>
      </c>
      <c r="L124" s="27" t="n">
        <f aca="false">J124/16</f>
        <v>41.8125</v>
      </c>
      <c r="M124" s="27" t="n">
        <f aca="false">J124/32</f>
        <v>20.90625</v>
      </c>
      <c r="N124" s="1" t="s">
        <v>182</v>
      </c>
      <c r="O124" s="3" t="n">
        <v>2</v>
      </c>
      <c r="P124" s="1" t="n">
        <v>11</v>
      </c>
      <c r="Q124" s="1" t="n">
        <v>0</v>
      </c>
    </row>
    <row r="125" customFormat="false" ht="25.25" hidden="false" customHeight="false" outlineLevel="0" collapsed="false">
      <c r="B125" s="30" t="s">
        <v>282</v>
      </c>
      <c r="C125" s="30" t="s">
        <v>283</v>
      </c>
      <c r="D125" s="30" t="n">
        <v>1</v>
      </c>
      <c r="E125" s="23" t="s">
        <v>116</v>
      </c>
      <c r="F125" s="23"/>
      <c r="G125" s="23" t="n">
        <v>1</v>
      </c>
      <c r="H125" s="22" t="s">
        <v>27</v>
      </c>
      <c r="I125" s="23" t="s">
        <v>284</v>
      </c>
      <c r="J125" s="28" t="n">
        <f aca="false">J124+D124</f>
        <v>670</v>
      </c>
      <c r="K125" s="27" t="n">
        <f aca="false">J125/8</f>
        <v>83.75</v>
      </c>
      <c r="L125" s="27" t="n">
        <f aca="false">J125/16</f>
        <v>41.875</v>
      </c>
      <c r="M125" s="27" t="n">
        <f aca="false">J125/32</f>
        <v>20.9375</v>
      </c>
      <c r="N125" s="5" t="s">
        <v>73</v>
      </c>
      <c r="O125" s="24" t="n">
        <v>3</v>
      </c>
      <c r="P125" s="1" t="n">
        <v>2</v>
      </c>
      <c r="Q125" s="1" t="n">
        <v>0</v>
      </c>
    </row>
    <row r="126" customFormat="false" ht="37.85" hidden="false" customHeight="false" outlineLevel="0" collapsed="false">
      <c r="B126" s="30" t="s">
        <v>285</v>
      </c>
      <c r="C126" s="30" t="s">
        <v>286</v>
      </c>
      <c r="D126" s="30" t="n">
        <v>1</v>
      </c>
      <c r="E126" s="23" t="s">
        <v>116</v>
      </c>
      <c r="F126" s="23"/>
      <c r="G126" s="23" t="n">
        <v>1</v>
      </c>
      <c r="H126" s="22" t="s">
        <v>27</v>
      </c>
      <c r="I126" s="23" t="s">
        <v>287</v>
      </c>
      <c r="J126" s="28" t="n">
        <f aca="false">J125+D125</f>
        <v>671</v>
      </c>
      <c r="K126" s="27" t="n">
        <f aca="false">J126/8</f>
        <v>83.875</v>
      </c>
      <c r="L126" s="27" t="n">
        <f aca="false">J126/16</f>
        <v>41.9375</v>
      </c>
      <c r="M126" s="27" t="n">
        <f aca="false">J126/32</f>
        <v>20.96875</v>
      </c>
      <c r="N126" s="5" t="s">
        <v>73</v>
      </c>
      <c r="O126" s="24" t="n">
        <v>3</v>
      </c>
      <c r="P126" s="1" t="n">
        <v>9</v>
      </c>
      <c r="Q126" s="1" t="n">
        <v>0</v>
      </c>
    </row>
    <row r="127" customFormat="false" ht="15" hidden="false" customHeight="false" outlineLevel="0" collapsed="false">
      <c r="A127" s="1" t="s">
        <v>58</v>
      </c>
      <c r="B127" s="30"/>
      <c r="C127" s="30"/>
      <c r="D127" s="30"/>
      <c r="E127" s="23"/>
      <c r="F127" s="23"/>
      <c r="G127" s="23"/>
      <c r="H127" s="22"/>
      <c r="I127" s="23"/>
      <c r="J127" s="28"/>
      <c r="K127" s="27"/>
      <c r="L127" s="27"/>
      <c r="M127" s="27"/>
    </row>
    <row r="128" customFormat="false" ht="15" hidden="false" customHeight="false" outlineLevel="0" collapsed="false">
      <c r="B128" s="30" t="s">
        <v>288</v>
      </c>
      <c r="C128" s="30" t="s">
        <v>288</v>
      </c>
      <c r="D128" s="30" t="n">
        <v>8</v>
      </c>
      <c r="E128" s="23" t="s">
        <v>26</v>
      </c>
      <c r="F128" s="23"/>
      <c r="G128" s="22" t="n">
        <v>0</v>
      </c>
      <c r="H128" s="22"/>
      <c r="I128" s="30" t="s">
        <v>132</v>
      </c>
      <c r="J128" s="28" t="n">
        <f aca="false">J126+D126</f>
        <v>672</v>
      </c>
      <c r="K128" s="27" t="n">
        <f aca="false">J128/8</f>
        <v>84</v>
      </c>
      <c r="L128" s="27" t="n">
        <f aca="false">J128/16</f>
        <v>42</v>
      </c>
      <c r="M128" s="27" t="n">
        <f aca="false">J128/32</f>
        <v>21</v>
      </c>
      <c r="N128" s="1" t="s">
        <v>28</v>
      </c>
      <c r="O128" s="24" t="n">
        <v>0</v>
      </c>
      <c r="P128" s="1" t="n">
        <v>0</v>
      </c>
      <c r="Q128" s="1" t="n">
        <v>0</v>
      </c>
    </row>
    <row r="129" customFormat="false" ht="15" hidden="false" customHeight="false" outlineLevel="0" collapsed="false">
      <c r="B129" s="30" t="s">
        <v>289</v>
      </c>
      <c r="C129" s="30" t="s">
        <v>289</v>
      </c>
      <c r="D129" s="30" t="n">
        <v>8</v>
      </c>
      <c r="E129" s="23" t="s">
        <v>26</v>
      </c>
      <c r="F129" s="23"/>
      <c r="G129" s="22" t="n">
        <v>0</v>
      </c>
      <c r="H129" s="22"/>
      <c r="I129" s="30" t="s">
        <v>132</v>
      </c>
      <c r="J129" s="28" t="n">
        <f aca="false">J128+D128</f>
        <v>680</v>
      </c>
      <c r="K129" s="27" t="n">
        <f aca="false">J129/8</f>
        <v>85</v>
      </c>
      <c r="L129" s="27" t="n">
        <f aca="false">J129/16</f>
        <v>42.5</v>
      </c>
      <c r="M129" s="27" t="n">
        <f aca="false">J129/32</f>
        <v>21.25</v>
      </c>
      <c r="N129" s="1" t="s">
        <v>28</v>
      </c>
      <c r="O129" s="24" t="n">
        <v>0</v>
      </c>
      <c r="P129" s="1" t="n">
        <v>0</v>
      </c>
      <c r="Q129" s="1" t="n">
        <v>0</v>
      </c>
    </row>
    <row r="130" customFormat="false" ht="15" hidden="false" customHeight="false" outlineLevel="0" collapsed="false">
      <c r="B130" s="30" t="s">
        <v>290</v>
      </c>
      <c r="C130" s="30" t="s">
        <v>290</v>
      </c>
      <c r="D130" s="30" t="n">
        <v>8</v>
      </c>
      <c r="E130" s="23" t="s">
        <v>26</v>
      </c>
      <c r="F130" s="23"/>
      <c r="G130" s="22" t="n">
        <v>0</v>
      </c>
      <c r="H130" s="22"/>
      <c r="I130" s="30" t="s">
        <v>132</v>
      </c>
      <c r="J130" s="28" t="n">
        <f aca="false">J129+D129</f>
        <v>688</v>
      </c>
      <c r="K130" s="27" t="n">
        <f aca="false">J130/8</f>
        <v>86</v>
      </c>
      <c r="L130" s="27" t="n">
        <f aca="false">J130/16</f>
        <v>43</v>
      </c>
      <c r="M130" s="27" t="n">
        <f aca="false">J130/32</f>
        <v>21.5</v>
      </c>
      <c r="N130" s="1" t="s">
        <v>28</v>
      </c>
      <c r="O130" s="24" t="n">
        <v>0</v>
      </c>
      <c r="P130" s="1" t="n">
        <v>0</v>
      </c>
      <c r="Q130" s="1" t="n">
        <v>0</v>
      </c>
    </row>
    <row r="131" customFormat="false" ht="15" hidden="false" customHeight="false" outlineLevel="0" collapsed="false">
      <c r="B131" s="30" t="s">
        <v>291</v>
      </c>
      <c r="C131" s="30" t="s">
        <v>291</v>
      </c>
      <c r="D131" s="30" t="n">
        <v>8</v>
      </c>
      <c r="E131" s="23" t="s">
        <v>26</v>
      </c>
      <c r="F131" s="23"/>
      <c r="G131" s="22" t="n">
        <v>0</v>
      </c>
      <c r="H131" s="22"/>
      <c r="I131" s="30" t="s">
        <v>132</v>
      </c>
      <c r="J131" s="28" t="n">
        <f aca="false">J130+D130</f>
        <v>696</v>
      </c>
      <c r="K131" s="27" t="n">
        <f aca="false">J131/8</f>
        <v>87</v>
      </c>
      <c r="L131" s="27" t="n">
        <f aca="false">J131/16</f>
        <v>43.5</v>
      </c>
      <c r="M131" s="27" t="n">
        <f aca="false">J131/32</f>
        <v>21.75</v>
      </c>
      <c r="N131" s="1" t="s">
        <v>28</v>
      </c>
      <c r="O131" s="24" t="n">
        <v>0</v>
      </c>
      <c r="P131" s="1" t="n">
        <v>0</v>
      </c>
      <c r="Q131" s="1" t="n">
        <v>0</v>
      </c>
    </row>
    <row r="132" s="15" customFormat="true" ht="27.75" hidden="false" customHeight="true" outlineLevel="0" collapsed="false">
      <c r="A132" s="15" t="s">
        <v>59</v>
      </c>
      <c r="B132" s="31"/>
      <c r="C132" s="32"/>
      <c r="D132" s="33"/>
      <c r="E132" s="33"/>
      <c r="F132" s="33"/>
      <c r="G132" s="33"/>
      <c r="H132" s="32"/>
      <c r="I132" s="33" t="s">
        <v>292</v>
      </c>
      <c r="J132" s="28" t="n">
        <f aca="false">J131+D131</f>
        <v>704</v>
      </c>
      <c r="K132" s="27" t="n">
        <f aca="false">J132/8</f>
        <v>88</v>
      </c>
      <c r="L132" s="27" t="n">
        <f aca="false">J132/16</f>
        <v>44</v>
      </c>
      <c r="M132" s="27" t="n">
        <f aca="false">J132/32</f>
        <v>22</v>
      </c>
      <c r="O132" s="34"/>
    </row>
    <row r="133" customFormat="false" ht="15" hidden="false" customHeight="false" outlineLevel="0" collapsed="false">
      <c r="B133" s="25"/>
    </row>
    <row r="134" customFormat="false" ht="15" hidden="false" customHeight="false" outlineLevel="0" collapsed="false">
      <c r="A134" s="1" t="s">
        <v>0</v>
      </c>
    </row>
    <row r="135" customFormat="false" ht="15" hidden="false" customHeight="false" outlineLevel="0" collapsed="false">
      <c r="A135" s="1" t="s">
        <v>293</v>
      </c>
      <c r="B135" s="30"/>
      <c r="C135" s="30"/>
      <c r="D135" s="30"/>
      <c r="E135" s="23"/>
      <c r="F135" s="23"/>
      <c r="G135" s="23"/>
      <c r="H135" s="23"/>
      <c r="I135" s="23"/>
      <c r="J135" s="28"/>
      <c r="K135" s="27"/>
      <c r="L135" s="27"/>
      <c r="M135" s="27"/>
    </row>
    <row r="136" customFormat="false" ht="15" hidden="false" customHeight="false" outlineLevel="0" collapsed="false">
      <c r="B136" s="30" t="s">
        <v>57</v>
      </c>
      <c r="C136" s="30" t="s">
        <v>294</v>
      </c>
      <c r="D136" s="30" t="n">
        <v>32</v>
      </c>
      <c r="E136" s="23" t="s">
        <v>116</v>
      </c>
      <c r="F136" s="23"/>
      <c r="G136" s="23" t="n">
        <v>0</v>
      </c>
      <c r="H136" s="22" t="s">
        <v>27</v>
      </c>
      <c r="I136" s="23" t="s">
        <v>57</v>
      </c>
      <c r="J136" s="28" t="n">
        <v>672</v>
      </c>
      <c r="K136" s="27" t="n">
        <f aca="false">J136/8</f>
        <v>84</v>
      </c>
      <c r="L136" s="27" t="n">
        <f aca="false">J136/16</f>
        <v>42</v>
      </c>
      <c r="M136" s="27" t="n">
        <f aca="false">J136/32</f>
        <v>21</v>
      </c>
      <c r="N136" s="5" t="s">
        <v>28</v>
      </c>
      <c r="O136" s="24" t="n">
        <v>0</v>
      </c>
      <c r="P136" s="1" t="n">
        <v>0</v>
      </c>
      <c r="Q136" s="1" t="n">
        <v>0</v>
      </c>
    </row>
    <row r="137" s="15" customFormat="true" ht="15" hidden="false" customHeight="false" outlineLevel="0" collapsed="false">
      <c r="A137" s="15" t="s">
        <v>59</v>
      </c>
      <c r="B137" s="31"/>
      <c r="C137" s="32"/>
      <c r="D137" s="33"/>
      <c r="E137" s="33"/>
      <c r="F137" s="33"/>
      <c r="G137" s="33"/>
      <c r="H137" s="32"/>
      <c r="I137" s="33" t="s">
        <v>292</v>
      </c>
      <c r="J137" s="28" t="n">
        <f aca="false">J136+D136</f>
        <v>704</v>
      </c>
      <c r="K137" s="27" t="n">
        <f aca="false">J137/8</f>
        <v>88</v>
      </c>
      <c r="L137" s="27" t="n">
        <f aca="false">J137/16</f>
        <v>44</v>
      </c>
      <c r="M137" s="27" t="n">
        <f aca="false">J137/32</f>
        <v>22</v>
      </c>
      <c r="O137" s="34"/>
    </row>
    <row r="138" s="15" customFormat="true" ht="15" hidden="false" customHeight="false" outlineLevel="0" collapsed="false">
      <c r="B138" s="31"/>
      <c r="C138" s="32"/>
      <c r="D138" s="33"/>
      <c r="E138" s="33"/>
      <c r="F138" s="33"/>
      <c r="G138" s="33"/>
      <c r="H138" s="32"/>
      <c r="I138" s="33"/>
      <c r="J138" s="28"/>
      <c r="K138" s="27"/>
      <c r="L138" s="27"/>
      <c r="M138" s="27"/>
      <c r="O138" s="34"/>
    </row>
    <row r="139" customFormat="false" ht="15" hidden="false" customHeight="false" outlineLevel="0" collapsed="false">
      <c r="A139" s="1" t="s">
        <v>295</v>
      </c>
      <c r="B139" s="25"/>
    </row>
    <row r="140" customFormat="false" ht="15" hidden="false" customHeight="false" outlineLevel="0" collapsed="false">
      <c r="B140" s="30" t="s">
        <v>296</v>
      </c>
      <c r="C140" s="30" t="s">
        <v>297</v>
      </c>
      <c r="D140" s="26" t="n">
        <v>32</v>
      </c>
      <c r="E140" s="35" t="s">
        <v>298</v>
      </c>
      <c r="F140" s="23"/>
      <c r="G140" s="36" t="n">
        <v>1</v>
      </c>
      <c r="H140" s="3" t="s">
        <v>299</v>
      </c>
      <c r="I140" s="27" t="s">
        <v>300</v>
      </c>
      <c r="J140" s="28" t="n">
        <f aca="false">J83</f>
        <v>448</v>
      </c>
      <c r="K140" s="27" t="n">
        <f aca="false">J140/8</f>
        <v>56</v>
      </c>
      <c r="L140" s="27" t="n">
        <f aca="false">J140/16</f>
        <v>28</v>
      </c>
      <c r="M140" s="27" t="n">
        <f aca="false">J140/32</f>
        <v>14</v>
      </c>
      <c r="N140" s="1" t="s">
        <v>301</v>
      </c>
      <c r="O140" s="3" t="n">
        <v>6</v>
      </c>
      <c r="P140" s="1" t="n">
        <v>2</v>
      </c>
      <c r="Q140" s="1" t="n">
        <v>0</v>
      </c>
    </row>
    <row r="141" customFormat="false" ht="15" hidden="false" customHeight="false" outlineLevel="0" collapsed="false">
      <c r="B141" s="30" t="s">
        <v>302</v>
      </c>
      <c r="C141" s="30" t="s">
        <v>303</v>
      </c>
      <c r="D141" s="26" t="n">
        <v>16</v>
      </c>
      <c r="E141" s="35" t="s">
        <v>26</v>
      </c>
      <c r="F141" s="23"/>
      <c r="G141" s="36" t="n">
        <v>1</v>
      </c>
      <c r="H141" s="3" t="s">
        <v>299</v>
      </c>
      <c r="I141" s="27" t="s">
        <v>304</v>
      </c>
      <c r="J141" s="28" t="n">
        <f aca="false">J140+D140</f>
        <v>480</v>
      </c>
      <c r="K141" s="27" t="n">
        <f aca="false">J141/8</f>
        <v>60</v>
      </c>
      <c r="L141" s="27" t="n">
        <f aca="false">J141/16</f>
        <v>30</v>
      </c>
      <c r="M141" s="27" t="n">
        <f aca="false">J141/32</f>
        <v>15</v>
      </c>
      <c r="N141" s="1" t="s">
        <v>301</v>
      </c>
      <c r="O141" s="3" t="n">
        <v>6</v>
      </c>
      <c r="P141" s="1" t="n">
        <v>1</v>
      </c>
      <c r="Q141" s="1" t="n">
        <v>0</v>
      </c>
    </row>
    <row r="142" customFormat="false" ht="15" hidden="false" customHeight="false" outlineLevel="0" collapsed="false">
      <c r="B142" s="30" t="s">
        <v>305</v>
      </c>
      <c r="C142" s="30" t="s">
        <v>306</v>
      </c>
      <c r="D142" s="26" t="n">
        <v>8</v>
      </c>
      <c r="E142" s="35" t="s">
        <v>298</v>
      </c>
      <c r="F142" s="23"/>
      <c r="G142" s="22" t="n">
        <v>1</v>
      </c>
      <c r="H142" s="22" t="s">
        <v>27</v>
      </c>
      <c r="I142" s="27" t="s">
        <v>307</v>
      </c>
      <c r="J142" s="28" t="n">
        <f aca="false">J141+D141</f>
        <v>496</v>
      </c>
      <c r="K142" s="27" t="n">
        <f aca="false">J142/8</f>
        <v>62</v>
      </c>
      <c r="L142" s="27" t="n">
        <f aca="false">J142/16</f>
        <v>31</v>
      </c>
      <c r="M142" s="27" t="n">
        <f aca="false">J142/32</f>
        <v>15.5</v>
      </c>
      <c r="N142" s="1" t="s">
        <v>301</v>
      </c>
      <c r="O142" s="3" t="n">
        <v>6</v>
      </c>
      <c r="P142" s="1" t="n">
        <v>3</v>
      </c>
      <c r="Q142" s="1" t="n">
        <v>0</v>
      </c>
    </row>
    <row r="143" customFormat="false" ht="15" hidden="false" customHeight="false" outlineLevel="0" collapsed="false">
      <c r="B143" s="30" t="s">
        <v>308</v>
      </c>
      <c r="C143" s="30" t="s">
        <v>309</v>
      </c>
      <c r="D143" s="26" t="n">
        <v>8</v>
      </c>
      <c r="E143" s="35"/>
      <c r="F143" s="23"/>
      <c r="G143" s="22" t="n">
        <v>0</v>
      </c>
      <c r="H143" s="22" t="s">
        <v>27</v>
      </c>
      <c r="I143" s="27" t="s">
        <v>310</v>
      </c>
      <c r="J143" s="28" t="n">
        <f aca="false">J142+D142</f>
        <v>504</v>
      </c>
      <c r="K143" s="27" t="n">
        <f aca="false">J143/8</f>
        <v>63</v>
      </c>
      <c r="L143" s="27" t="n">
        <f aca="false">J143/16</f>
        <v>31.5</v>
      </c>
      <c r="M143" s="27" t="n">
        <f aca="false">J143/32</f>
        <v>15.75</v>
      </c>
      <c r="N143" s="5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A144" s="1" t="s">
        <v>59</v>
      </c>
      <c r="B144" s="25"/>
      <c r="C144" s="32"/>
      <c r="D144" s="33"/>
      <c r="E144" s="33"/>
      <c r="F144" s="33"/>
      <c r="G144" s="33"/>
      <c r="H144" s="32"/>
      <c r="I144" s="33" t="s">
        <v>292</v>
      </c>
      <c r="J144" s="28" t="n">
        <f aca="false">J143+D143</f>
        <v>512</v>
      </c>
      <c r="K144" s="27" t="n">
        <f aca="false">J144/8</f>
        <v>64</v>
      </c>
      <c r="L144" s="27" t="n">
        <f aca="false">J144/16</f>
        <v>32</v>
      </c>
      <c r="M144" s="27" t="n">
        <f aca="false">J144/32</f>
        <v>16</v>
      </c>
    </row>
    <row r="145" customFormat="false" ht="15" hidden="false" customHeight="false" outlineLevel="0" collapsed="false">
      <c r="B145" s="25"/>
    </row>
    <row r="146" customFormat="false" ht="15" hidden="false" customHeight="false" outlineLevel="0" collapsed="false">
      <c r="B146" s="25"/>
    </row>
    <row r="147" customFormat="false" ht="15" hidden="false" customHeight="false" outlineLevel="0" collapsed="false">
      <c r="A147" s="1" t="s">
        <v>311</v>
      </c>
      <c r="B147" s="25"/>
    </row>
    <row r="148" customFormat="false" ht="15" hidden="false" customHeight="false" outlineLevel="0" collapsed="false">
      <c r="B148" s="30" t="s">
        <v>312</v>
      </c>
      <c r="C148" s="30" t="s">
        <v>313</v>
      </c>
      <c r="D148" s="26" t="n">
        <v>32</v>
      </c>
      <c r="E148" s="35"/>
      <c r="F148" s="23"/>
      <c r="G148" s="36" t="n">
        <v>1</v>
      </c>
      <c r="H148" s="3" t="s">
        <v>299</v>
      </c>
      <c r="I148" s="27" t="s">
        <v>314</v>
      </c>
      <c r="J148" s="28" t="n">
        <f aca="false">J83</f>
        <v>448</v>
      </c>
      <c r="K148" s="27" t="n">
        <f aca="false">J148/8</f>
        <v>56</v>
      </c>
      <c r="L148" s="27" t="n">
        <f aca="false">J148/16</f>
        <v>28</v>
      </c>
      <c r="M148" s="27" t="n">
        <f aca="false">J148/32</f>
        <v>14</v>
      </c>
      <c r="N148" s="1" t="s">
        <v>301</v>
      </c>
      <c r="O148" s="3" t="n">
        <v>6</v>
      </c>
      <c r="P148" s="1" t="n">
        <v>5</v>
      </c>
      <c r="Q148" s="1" t="n">
        <v>0</v>
      </c>
    </row>
    <row r="149" customFormat="false" ht="15" hidden="false" customHeight="false" outlineLevel="0" collapsed="false">
      <c r="B149" s="30" t="s">
        <v>302</v>
      </c>
      <c r="C149" s="30" t="s">
        <v>315</v>
      </c>
      <c r="D149" s="26" t="n">
        <v>16</v>
      </c>
      <c r="E149" s="35" t="s">
        <v>26</v>
      </c>
      <c r="F149" s="23"/>
      <c r="G149" s="36" t="n">
        <v>1</v>
      </c>
      <c r="H149" s="3" t="s">
        <v>299</v>
      </c>
      <c r="I149" s="27" t="s">
        <v>316</v>
      </c>
      <c r="J149" s="28" t="n">
        <f aca="false">J148+D148</f>
        <v>480</v>
      </c>
      <c r="K149" s="27" t="n">
        <f aca="false">J149/8</f>
        <v>60</v>
      </c>
      <c r="L149" s="27" t="n">
        <f aca="false">J149/16</f>
        <v>30</v>
      </c>
      <c r="M149" s="27" t="n">
        <f aca="false">J149/32</f>
        <v>15</v>
      </c>
      <c r="N149" s="1" t="s">
        <v>301</v>
      </c>
      <c r="O149" s="3" t="n">
        <v>6</v>
      </c>
      <c r="P149" s="1" t="n">
        <v>4</v>
      </c>
      <c r="Q149" s="1" t="n">
        <v>0</v>
      </c>
    </row>
    <row r="150" customFormat="false" ht="15" hidden="false" customHeight="false" outlineLevel="0" collapsed="false">
      <c r="B150" s="30" t="s">
        <v>317</v>
      </c>
      <c r="C150" s="30" t="s">
        <v>318</v>
      </c>
      <c r="D150" s="26" t="n">
        <v>16</v>
      </c>
      <c r="E150" s="35"/>
      <c r="F150" s="23"/>
      <c r="G150" s="36" t="n">
        <v>1</v>
      </c>
      <c r="I150" s="27" t="s">
        <v>319</v>
      </c>
      <c r="J150" s="28" t="n">
        <f aca="false">J149+D149</f>
        <v>496</v>
      </c>
      <c r="K150" s="27" t="n">
        <f aca="false">J150/8</f>
        <v>62</v>
      </c>
      <c r="L150" s="27" t="n">
        <f aca="false">J150/16</f>
        <v>31</v>
      </c>
      <c r="M150" s="27" t="n">
        <f aca="false">J150/32</f>
        <v>15.5</v>
      </c>
      <c r="N150" s="1" t="s">
        <v>301</v>
      </c>
      <c r="O150" s="3" t="n">
        <v>6</v>
      </c>
      <c r="P150" s="1" t="n">
        <v>7</v>
      </c>
      <c r="Q150" s="1" t="n">
        <v>0</v>
      </c>
    </row>
    <row r="151" customFormat="false" ht="15" hidden="false" customHeight="false" outlineLevel="0" collapsed="false">
      <c r="B151" s="30" t="s">
        <v>320</v>
      </c>
      <c r="C151" s="30" t="s">
        <v>321</v>
      </c>
      <c r="D151" s="26" t="n">
        <v>32</v>
      </c>
      <c r="E151" s="35"/>
      <c r="F151" s="23"/>
      <c r="G151" s="36" t="n">
        <v>1</v>
      </c>
      <c r="I151" s="27" t="s">
        <v>322</v>
      </c>
      <c r="J151" s="28" t="n">
        <f aca="false">J150+D150</f>
        <v>512</v>
      </c>
      <c r="K151" s="27" t="n">
        <f aca="false">J151/8</f>
        <v>64</v>
      </c>
      <c r="L151" s="27" t="n">
        <f aca="false">J151/16</f>
        <v>32</v>
      </c>
      <c r="M151" s="27" t="n">
        <f aca="false">J151/32</f>
        <v>16</v>
      </c>
      <c r="N151" s="1" t="s">
        <v>301</v>
      </c>
      <c r="O151" s="3" t="n">
        <v>6</v>
      </c>
      <c r="P151" s="1" t="n">
        <v>8</v>
      </c>
      <c r="Q151" s="1" t="n">
        <v>0</v>
      </c>
    </row>
    <row r="152" customFormat="false" ht="15" hidden="false" customHeight="false" outlineLevel="0" collapsed="false">
      <c r="B152" s="30" t="s">
        <v>323</v>
      </c>
      <c r="C152" s="30" t="s">
        <v>324</v>
      </c>
      <c r="D152" s="26" t="n">
        <v>8</v>
      </c>
      <c r="E152" s="35" t="s">
        <v>298</v>
      </c>
      <c r="F152" s="23"/>
      <c r="G152" s="22" t="n">
        <v>1</v>
      </c>
      <c r="H152" s="22" t="s">
        <v>27</v>
      </c>
      <c r="I152" s="27" t="s">
        <v>325</v>
      </c>
      <c r="J152" s="28" t="n">
        <f aca="false">J151+D151</f>
        <v>544</v>
      </c>
      <c r="K152" s="27" t="n">
        <f aca="false">J152/8</f>
        <v>68</v>
      </c>
      <c r="L152" s="27" t="n">
        <f aca="false">J152/16</f>
        <v>34</v>
      </c>
      <c r="M152" s="27" t="n">
        <f aca="false">J152/32</f>
        <v>17</v>
      </c>
      <c r="N152" s="1" t="s">
        <v>301</v>
      </c>
      <c r="O152" s="3" t="n">
        <v>6</v>
      </c>
      <c r="P152" s="1" t="n">
        <v>6</v>
      </c>
      <c r="Q152" s="1" t="n">
        <v>0</v>
      </c>
    </row>
    <row r="153" customFormat="false" ht="15" hidden="false" customHeight="false" outlineLevel="0" collapsed="false">
      <c r="B153" s="30" t="s">
        <v>308</v>
      </c>
      <c r="C153" s="30" t="s">
        <v>326</v>
      </c>
      <c r="D153" s="26" t="n">
        <v>24</v>
      </c>
      <c r="E153" s="35" t="s">
        <v>116</v>
      </c>
      <c r="F153" s="23"/>
      <c r="G153" s="22" t="n">
        <v>0</v>
      </c>
      <c r="H153" s="22" t="s">
        <v>27</v>
      </c>
      <c r="I153" s="27"/>
      <c r="J153" s="28" t="n">
        <f aca="false">J152+D152</f>
        <v>552</v>
      </c>
      <c r="K153" s="27" t="n">
        <f aca="false">J153/8</f>
        <v>69</v>
      </c>
      <c r="L153" s="27" t="n">
        <f aca="false">J153/16</f>
        <v>34.5</v>
      </c>
      <c r="M153" s="27" t="n">
        <f aca="false">J153/32</f>
        <v>17.25</v>
      </c>
      <c r="N153" s="5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A154" s="1" t="s">
        <v>59</v>
      </c>
      <c r="B154" s="31"/>
      <c r="C154" s="32"/>
      <c r="D154" s="33"/>
      <c r="E154" s="33"/>
      <c r="F154" s="33"/>
      <c r="G154" s="33"/>
      <c r="H154" s="32"/>
      <c r="I154" s="33" t="s">
        <v>292</v>
      </c>
      <c r="J154" s="28" t="n">
        <f aca="false">J153+D153</f>
        <v>576</v>
      </c>
      <c r="K154" s="27" t="n">
        <f aca="false">J154/8</f>
        <v>72</v>
      </c>
      <c r="L154" s="27" t="n">
        <f aca="false">J154/16</f>
        <v>36</v>
      </c>
      <c r="M154" s="27" t="n">
        <f aca="false">J154/32</f>
        <v>18</v>
      </c>
    </row>
    <row r="155" customFormat="false" ht="15" hidden="false" customHeight="false" outlineLevel="0" collapsed="false">
      <c r="B155" s="25"/>
    </row>
    <row r="156" customFormat="false" ht="15" hidden="false" customHeight="false" outlineLevel="0" collapsed="false">
      <c r="B156" s="25"/>
    </row>
    <row r="157" customFormat="false" ht="15" hidden="false" customHeight="false" outlineLevel="0" collapsed="false">
      <c r="A157" s="1" t="s">
        <v>0</v>
      </c>
      <c r="B157" s="25"/>
    </row>
    <row r="158" customFormat="false" ht="15" hidden="false" customHeight="false" outlineLevel="0" collapsed="false">
      <c r="A158" s="1" t="s">
        <v>327</v>
      </c>
      <c r="B158" s="25"/>
    </row>
    <row r="159" customFormat="false" ht="15" hidden="false" customHeight="false" outlineLevel="0" collapsed="false">
      <c r="B159" s="30" t="s">
        <v>328</v>
      </c>
      <c r="C159" s="30" t="s">
        <v>329</v>
      </c>
      <c r="D159" s="26" t="n">
        <v>32</v>
      </c>
      <c r="E159" s="35" t="s">
        <v>26</v>
      </c>
      <c r="F159" s="23"/>
      <c r="G159" s="36" t="n">
        <v>1</v>
      </c>
      <c r="H159" s="36" t="s">
        <v>299</v>
      </c>
      <c r="I159" s="27" t="s">
        <v>330</v>
      </c>
      <c r="J159" s="28" t="n">
        <f aca="false">J132</f>
        <v>704</v>
      </c>
      <c r="K159" s="27" t="n">
        <f aca="false">J159/8</f>
        <v>88</v>
      </c>
      <c r="L159" s="27" t="n">
        <f aca="false">J159/16</f>
        <v>44</v>
      </c>
      <c r="M159" s="27" t="n">
        <f aca="false">J159/32</f>
        <v>22</v>
      </c>
      <c r="N159" s="1" t="s">
        <v>331</v>
      </c>
      <c r="O159" s="3" t="n">
        <v>10</v>
      </c>
      <c r="P159" s="1" t="n">
        <v>1</v>
      </c>
      <c r="Q159" s="1" t="n">
        <v>0</v>
      </c>
    </row>
    <row r="160" customFormat="false" ht="15" hidden="false" customHeight="false" outlineLevel="0" collapsed="false">
      <c r="B160" s="30" t="s">
        <v>332</v>
      </c>
      <c r="C160" s="30" t="s">
        <v>333</v>
      </c>
      <c r="D160" s="26" t="n">
        <v>16</v>
      </c>
      <c r="E160" s="35" t="s">
        <v>26</v>
      </c>
      <c r="F160" s="23"/>
      <c r="G160" s="36" t="n">
        <v>1</v>
      </c>
      <c r="H160" s="36" t="s">
        <v>27</v>
      </c>
      <c r="I160" s="27" t="s">
        <v>330</v>
      </c>
      <c r="J160" s="28" t="n">
        <f aca="false">J159+D159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331</v>
      </c>
      <c r="O160" s="3" t="n">
        <v>10</v>
      </c>
      <c r="P160" s="1" t="n">
        <v>2</v>
      </c>
      <c r="Q160" s="1" t="n">
        <v>0</v>
      </c>
    </row>
    <row r="161" customFormat="false" ht="15" hidden="false" customHeight="false" outlineLevel="0" collapsed="false">
      <c r="B161" s="30" t="s">
        <v>334</v>
      </c>
      <c r="C161" s="30" t="s">
        <v>335</v>
      </c>
      <c r="D161" s="26" t="n">
        <v>8</v>
      </c>
      <c r="E161" s="35" t="s">
        <v>26</v>
      </c>
      <c r="F161" s="23"/>
      <c r="G161" s="22" t="n">
        <v>1</v>
      </c>
      <c r="H161" s="22" t="s">
        <v>27</v>
      </c>
      <c r="I161" s="27" t="s">
        <v>336</v>
      </c>
      <c r="J161" s="28" t="n">
        <f aca="false">J160+D160</f>
        <v>752</v>
      </c>
      <c r="K161" s="27" t="n">
        <f aca="false">J161/8</f>
        <v>94</v>
      </c>
      <c r="L161" s="27" t="n">
        <f aca="false">J161/16</f>
        <v>47</v>
      </c>
      <c r="M161" s="27" t="n">
        <f aca="false">J161/32</f>
        <v>23.5</v>
      </c>
      <c r="N161" s="5" t="s">
        <v>331</v>
      </c>
      <c r="O161" s="24" t="n">
        <v>10</v>
      </c>
      <c r="P161" s="1" t="n">
        <v>3</v>
      </c>
      <c r="Q161" s="1" t="n">
        <v>0</v>
      </c>
    </row>
    <row r="162" customFormat="false" ht="37.65" hidden="false" customHeight="true" outlineLevel="0" collapsed="false">
      <c r="A162" s="1" t="s">
        <v>45</v>
      </c>
      <c r="B162" s="22"/>
      <c r="C162" s="22"/>
      <c r="D162" s="22"/>
      <c r="E162" s="22"/>
      <c r="F162" s="22"/>
      <c r="G162" s="22"/>
      <c r="H162" s="22" t="s">
        <v>27</v>
      </c>
      <c r="I162" s="23"/>
      <c r="N162" s="5"/>
      <c r="O162" s="24"/>
    </row>
    <row r="163" customFormat="false" ht="37.65" hidden="false" customHeight="true" outlineLevel="0" collapsed="false">
      <c r="B163" s="22" t="s">
        <v>46</v>
      </c>
      <c r="C163" s="22" t="s">
        <v>47</v>
      </c>
      <c r="D163" s="22" t="n">
        <v>1</v>
      </c>
      <c r="E163" s="22" t="s">
        <v>26</v>
      </c>
      <c r="F163" s="22"/>
      <c r="G163" s="22" t="n">
        <v>21</v>
      </c>
      <c r="H163" s="22" t="s">
        <v>27</v>
      </c>
      <c r="I163" s="23" t="s">
        <v>48</v>
      </c>
      <c r="J163" s="4" t="n">
        <f aca="false">J161+D161</f>
        <v>760</v>
      </c>
      <c r="K163" s="5" t="n">
        <f aca="false">J163/8</f>
        <v>95</v>
      </c>
      <c r="L163" s="5" t="n">
        <f aca="false">J163/16</f>
        <v>47.5</v>
      </c>
      <c r="M163" s="5" t="n">
        <f aca="false">J163/32</f>
        <v>23.75</v>
      </c>
      <c r="N163" s="1" t="s">
        <v>182</v>
      </c>
      <c r="O163" s="24" t="n">
        <v>2</v>
      </c>
      <c r="P163" s="1" t="n">
        <v>12</v>
      </c>
      <c r="Q163" s="1" t="n">
        <v>0</v>
      </c>
    </row>
    <row r="164" customFormat="false" ht="37.65" hidden="false" customHeight="true" outlineLevel="0" collapsed="false">
      <c r="B164" s="22" t="s">
        <v>49</v>
      </c>
      <c r="C164" s="22" t="s">
        <v>50</v>
      </c>
      <c r="D164" s="22" t="n">
        <v>1</v>
      </c>
      <c r="E164" s="22" t="s">
        <v>26</v>
      </c>
      <c r="F164" s="22"/>
      <c r="G164" s="22" t="n">
        <v>21</v>
      </c>
      <c r="H164" s="22" t="s">
        <v>27</v>
      </c>
      <c r="I164" s="23" t="s">
        <v>51</v>
      </c>
      <c r="J164" s="4" t="n">
        <f aca="false">J163+D163</f>
        <v>761</v>
      </c>
      <c r="K164" s="5" t="n">
        <f aca="false">J164/8</f>
        <v>95.125</v>
      </c>
      <c r="L164" s="5" t="n">
        <f aca="false">J164/16</f>
        <v>47.5625</v>
      </c>
      <c r="M164" s="5" t="n">
        <f aca="false">J164/32</f>
        <v>23.78125</v>
      </c>
      <c r="N164" s="1" t="s">
        <v>182</v>
      </c>
      <c r="O164" s="24" t="n">
        <v>2</v>
      </c>
      <c r="P164" s="1" t="n">
        <v>13</v>
      </c>
      <c r="Q164" s="1" t="n">
        <v>0</v>
      </c>
    </row>
    <row r="165" customFormat="false" ht="37.65" hidden="false" customHeight="true" outlineLevel="0" collapsed="false">
      <c r="B165" s="22" t="s">
        <v>52</v>
      </c>
      <c r="C165" s="22" t="s">
        <v>53</v>
      </c>
      <c r="D165" s="22" t="n">
        <v>1</v>
      </c>
      <c r="E165" s="22" t="s">
        <v>26</v>
      </c>
      <c r="F165" s="22"/>
      <c r="G165" s="22" t="n">
        <v>21</v>
      </c>
      <c r="H165" s="22" t="s">
        <v>27</v>
      </c>
      <c r="I165" s="23" t="s">
        <v>54</v>
      </c>
      <c r="J165" s="4" t="n">
        <f aca="false">J164+D164</f>
        <v>762</v>
      </c>
      <c r="K165" s="5" t="n">
        <f aca="false">J165/8</f>
        <v>95.25</v>
      </c>
      <c r="L165" s="5" t="n">
        <f aca="false">J165/16</f>
        <v>47.625</v>
      </c>
      <c r="M165" s="5" t="n">
        <f aca="false">J165/32</f>
        <v>23.8125</v>
      </c>
      <c r="N165" s="1" t="s">
        <v>182</v>
      </c>
      <c r="O165" s="24" t="n">
        <v>2</v>
      </c>
      <c r="P165" s="1" t="n">
        <v>14</v>
      </c>
      <c r="Q165" s="1" t="n">
        <v>0</v>
      </c>
    </row>
    <row r="166" customFormat="false" ht="37.65" hidden="false" customHeight="true" outlineLevel="0" collapsed="false">
      <c r="B166" s="22" t="s">
        <v>55</v>
      </c>
      <c r="C166" s="22" t="s">
        <v>56</v>
      </c>
      <c r="D166" s="22" t="n">
        <v>5</v>
      </c>
      <c r="E166" s="22" t="s">
        <v>26</v>
      </c>
      <c r="F166" s="22"/>
      <c r="G166" s="22" t="n">
        <v>0</v>
      </c>
      <c r="H166" s="22" t="s">
        <v>27</v>
      </c>
      <c r="I166" s="23" t="s">
        <v>57</v>
      </c>
      <c r="J166" s="4" t="n">
        <f aca="false">J165+D165</f>
        <v>763</v>
      </c>
      <c r="K166" s="5" t="n">
        <f aca="false">J166/8</f>
        <v>95.375</v>
      </c>
      <c r="L166" s="5" t="n">
        <f aca="false">J166/16</f>
        <v>47.6875</v>
      </c>
      <c r="M166" s="5" t="n">
        <f aca="false">J166/32</f>
        <v>23.84375</v>
      </c>
      <c r="N166" s="5" t="s">
        <v>28</v>
      </c>
      <c r="O166" s="24" t="n">
        <v>0</v>
      </c>
      <c r="P166" s="1" t="n">
        <v>0</v>
      </c>
      <c r="Q166" s="1" t="n">
        <v>0</v>
      </c>
    </row>
    <row r="167" customFormat="false" ht="37.65" hidden="false" customHeight="true" outlineLevel="0" collapsed="false">
      <c r="A167" s="1" t="s">
        <v>58</v>
      </c>
      <c r="B167" s="22"/>
      <c r="C167" s="22"/>
      <c r="D167" s="22"/>
      <c r="E167" s="22"/>
      <c r="F167" s="22"/>
      <c r="G167" s="22"/>
      <c r="H167" s="22"/>
      <c r="I167" s="23"/>
      <c r="N167" s="5"/>
      <c r="O167" s="24"/>
    </row>
    <row r="168" customFormat="false" ht="15" hidden="false" customHeight="false" outlineLevel="0" collapsed="false">
      <c r="A168" s="1" t="s">
        <v>59</v>
      </c>
      <c r="B168" s="30"/>
      <c r="I168" s="1" t="s">
        <v>204</v>
      </c>
      <c r="J168" s="28" t="n">
        <f aca="false">J166+D166</f>
        <v>768</v>
      </c>
      <c r="K168" s="27" t="n">
        <f aca="false">J168/8</f>
        <v>96</v>
      </c>
      <c r="L168" s="27" t="n">
        <f aca="false">J168/16</f>
        <v>48</v>
      </c>
      <c r="M168" s="27" t="n">
        <f aca="false">J168/32</f>
        <v>24</v>
      </c>
    </row>
    <row r="169" customFormat="false" ht="15" hidden="false" customHeight="false" outlineLevel="0" collapsed="false">
      <c r="A169" s="0" t="s">
        <v>337</v>
      </c>
      <c r="B169" s="12"/>
      <c r="C169" s="37"/>
      <c r="D169" s="13"/>
      <c r="E169" s="13"/>
      <c r="F169" s="13"/>
      <c r="G169" s="13"/>
      <c r="H169" s="13"/>
      <c r="I169" s="14"/>
    </row>
    <row r="170" s="15" customFormat="true" ht="15" hidden="false" customHeight="false" outlineLevel="0" collapsed="false">
      <c r="A170" s="15" t="s">
        <v>0</v>
      </c>
      <c r="B170" s="16" t="s">
        <v>8</v>
      </c>
      <c r="C170" s="13" t="s">
        <v>9</v>
      </c>
      <c r="D170" s="13" t="s">
        <v>10</v>
      </c>
      <c r="E170" s="13" t="s">
        <v>11</v>
      </c>
      <c r="F170" s="13" t="s">
        <v>12</v>
      </c>
      <c r="G170" s="13" t="s">
        <v>13</v>
      </c>
      <c r="H170" s="13" t="s">
        <v>14</v>
      </c>
      <c r="I170" s="14" t="s">
        <v>15</v>
      </c>
      <c r="J170" s="29" t="s">
        <v>16</v>
      </c>
      <c r="K170" s="15" t="s">
        <v>17</v>
      </c>
      <c r="L170" s="15" t="s">
        <v>18</v>
      </c>
      <c r="M170" s="15" t="s">
        <v>19</v>
      </c>
      <c r="N170" s="20" t="s">
        <v>20</v>
      </c>
      <c r="O170" s="21" t="s">
        <v>21</v>
      </c>
      <c r="P170" s="15" t="s">
        <v>22</v>
      </c>
      <c r="Q170" s="15" t="s">
        <v>23</v>
      </c>
    </row>
    <row r="171" customFormat="false" ht="39.55" hidden="false" customHeight="false" outlineLevel="0" collapsed="false">
      <c r="B171" s="30" t="s">
        <v>338</v>
      </c>
      <c r="C171" s="22" t="s">
        <v>339</v>
      </c>
      <c r="D171" s="22" t="n">
        <v>5248</v>
      </c>
      <c r="E171" s="22" t="s">
        <v>26</v>
      </c>
      <c r="F171" s="22" t="s">
        <v>116</v>
      </c>
      <c r="G171" s="22" t="n">
        <v>0</v>
      </c>
      <c r="H171" s="22" t="s">
        <v>27</v>
      </c>
      <c r="I171" s="23" t="s">
        <v>340</v>
      </c>
      <c r="J171" s="4" t="n">
        <v>0</v>
      </c>
      <c r="K171" s="27" t="n">
        <f aca="false">J171/8</f>
        <v>0</v>
      </c>
      <c r="L171" s="27" t="n">
        <f aca="false">J171/16</f>
        <v>0</v>
      </c>
      <c r="M171" s="27" t="n">
        <f aca="false">J171/32</f>
        <v>0</v>
      </c>
      <c r="N171" s="1" t="s">
        <v>28</v>
      </c>
      <c r="O171" s="3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B172" s="30" t="s">
        <v>341</v>
      </c>
      <c r="C172" s="22" t="s">
        <v>342</v>
      </c>
      <c r="D172" s="22" t="n">
        <v>7</v>
      </c>
      <c r="E172" s="22" t="s">
        <v>26</v>
      </c>
      <c r="F172" s="22"/>
      <c r="G172" s="22" t="n">
        <v>0</v>
      </c>
      <c r="H172" s="22" t="s">
        <v>27</v>
      </c>
      <c r="I172" s="23" t="s">
        <v>57</v>
      </c>
      <c r="J172" s="4" t="n">
        <f aca="false">J171+D171</f>
        <v>5248</v>
      </c>
      <c r="K172" s="27" t="n">
        <f aca="false">J172/8</f>
        <v>656</v>
      </c>
      <c r="L172" s="27" t="n">
        <f aca="false">J172/16</f>
        <v>328</v>
      </c>
      <c r="M172" s="27" t="n">
        <f aca="false">J172/32</f>
        <v>164</v>
      </c>
    </row>
    <row r="173" customFormat="false" ht="25.25" hidden="false" customHeight="false" outlineLevel="0" collapsed="false">
      <c r="B173" s="30" t="s">
        <v>343</v>
      </c>
      <c r="C173" s="22" t="s">
        <v>344</v>
      </c>
      <c r="D173" s="22" t="n">
        <v>1</v>
      </c>
      <c r="E173" s="23" t="s">
        <v>116</v>
      </c>
      <c r="F173" s="23"/>
      <c r="G173" s="23" t="n">
        <v>21</v>
      </c>
      <c r="H173" s="22"/>
      <c r="I173" s="23" t="s">
        <v>345</v>
      </c>
      <c r="J173" s="4" t="n">
        <f aca="false">J172+D172</f>
        <v>5255</v>
      </c>
      <c r="K173" s="27" t="n">
        <f aca="false">J173/8</f>
        <v>656.875</v>
      </c>
      <c r="L173" s="27" t="n">
        <f aca="false">J173/16</f>
        <v>328.4375</v>
      </c>
      <c r="M173" s="27" t="n">
        <f aca="false">J173/32</f>
        <v>164.21875</v>
      </c>
      <c r="N173" s="1" t="s">
        <v>28</v>
      </c>
      <c r="O173" s="3" t="n">
        <v>0</v>
      </c>
      <c r="P173" s="1" t="n">
        <v>0</v>
      </c>
      <c r="Q173" s="1" t="n">
        <v>0</v>
      </c>
    </row>
    <row r="174" customFormat="false" ht="15" hidden="false" customHeight="false" outlineLevel="0" collapsed="false">
      <c r="A174" s="1" t="s">
        <v>59</v>
      </c>
      <c r="B174" s="25"/>
      <c r="I174" s="1" t="s">
        <v>204</v>
      </c>
      <c r="J174" s="4" t="n">
        <f aca="false">J173+D173</f>
        <v>5256</v>
      </c>
      <c r="K174" s="27" t="n">
        <f aca="false">J174/8</f>
        <v>657</v>
      </c>
      <c r="L174" s="27" t="n">
        <f aca="false">J174/16</f>
        <v>328.5</v>
      </c>
      <c r="M174" s="27" t="n">
        <f aca="false">J174/32</f>
        <v>164.25</v>
      </c>
    </row>
    <row r="175" customFormat="false" ht="15" hidden="false" customHeight="false" outlineLevel="0" collapsed="false">
      <c r="B175" s="30"/>
      <c r="J175" s="28"/>
      <c r="K175" s="27"/>
      <c r="L175" s="27"/>
      <c r="M175" s="27"/>
    </row>
    <row r="176" customFormat="false" ht="15" hidden="false" customHeight="false" outlineLevel="0" collapsed="false">
      <c r="A176" s="38" t="s">
        <v>346</v>
      </c>
      <c r="B176" s="12"/>
      <c r="C176" s="37"/>
      <c r="D176" s="13"/>
      <c r="E176" s="13"/>
      <c r="F176" s="13"/>
      <c r="G176" s="13"/>
      <c r="H176" s="13"/>
      <c r="I176" s="14"/>
    </row>
    <row r="177" s="15" customFormat="true" ht="15" hidden="false" customHeight="false" outlineLevel="0" collapsed="false">
      <c r="A177" s="15" t="s">
        <v>0</v>
      </c>
      <c r="B177" s="16" t="s">
        <v>8</v>
      </c>
      <c r="C177" s="13" t="s">
        <v>9</v>
      </c>
      <c r="D177" s="13" t="s">
        <v>10</v>
      </c>
      <c r="E177" s="13" t="s">
        <v>11</v>
      </c>
      <c r="F177" s="13" t="s">
        <v>12</v>
      </c>
      <c r="G177" s="13" t="s">
        <v>13</v>
      </c>
      <c r="H177" s="13" t="s">
        <v>14</v>
      </c>
      <c r="I177" s="14" t="s">
        <v>15</v>
      </c>
      <c r="J177" s="29" t="s">
        <v>16</v>
      </c>
      <c r="K177" s="15" t="s">
        <v>17</v>
      </c>
      <c r="L177" s="15" t="s">
        <v>18</v>
      </c>
      <c r="M177" s="15" t="s">
        <v>19</v>
      </c>
      <c r="N177" s="20" t="s">
        <v>20</v>
      </c>
      <c r="O177" s="21" t="s">
        <v>21</v>
      </c>
      <c r="P177" s="15" t="s">
        <v>22</v>
      </c>
      <c r="Q177" s="15" t="s">
        <v>23</v>
      </c>
    </row>
    <row r="178" customFormat="false" ht="39.55" hidden="false" customHeight="false" outlineLevel="0" collapsed="false">
      <c r="B178" s="30" t="s">
        <v>338</v>
      </c>
      <c r="C178" s="22" t="s">
        <v>339</v>
      </c>
      <c r="D178" s="22" t="n">
        <v>664</v>
      </c>
      <c r="E178" s="22" t="s">
        <v>26</v>
      </c>
      <c r="F178" s="22" t="s">
        <v>116</v>
      </c>
      <c r="G178" s="22" t="n">
        <v>0</v>
      </c>
      <c r="H178" s="22" t="s">
        <v>27</v>
      </c>
      <c r="I178" s="23" t="s">
        <v>340</v>
      </c>
      <c r="J178" s="4" t="n">
        <v>0</v>
      </c>
      <c r="K178" s="27" t="n">
        <f aca="false">J178/8</f>
        <v>0</v>
      </c>
      <c r="L178" s="27" t="n">
        <f aca="false">J178/16</f>
        <v>0</v>
      </c>
      <c r="M178" s="27" t="n">
        <f aca="false">J178/32</f>
        <v>0</v>
      </c>
      <c r="N178" s="1" t="s">
        <v>28</v>
      </c>
      <c r="O178" s="3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B179" s="30" t="s">
        <v>341</v>
      </c>
      <c r="C179" s="22" t="s">
        <v>342</v>
      </c>
      <c r="D179" s="22" t="n">
        <v>7</v>
      </c>
      <c r="E179" s="22" t="s">
        <v>26</v>
      </c>
      <c r="F179" s="22"/>
      <c r="G179" s="22" t="n">
        <v>0</v>
      </c>
      <c r="H179" s="22" t="s">
        <v>27</v>
      </c>
      <c r="I179" s="23" t="s">
        <v>57</v>
      </c>
      <c r="J179" s="4" t="n">
        <f aca="false">J178+D178</f>
        <v>664</v>
      </c>
      <c r="K179" s="27" t="n">
        <f aca="false">J179/8</f>
        <v>83</v>
      </c>
      <c r="L179" s="27" t="n">
        <f aca="false">J179/16</f>
        <v>41.5</v>
      </c>
      <c r="M179" s="27" t="n">
        <f aca="false">J179/32</f>
        <v>20.75</v>
      </c>
      <c r="N179" s="1" t="s">
        <v>28</v>
      </c>
      <c r="O179" s="3" t="n">
        <v>0</v>
      </c>
      <c r="P179" s="1" t="n">
        <v>0</v>
      </c>
      <c r="Q179" s="1" t="n">
        <v>0</v>
      </c>
    </row>
    <row r="180" customFormat="false" ht="26.85" hidden="false" customHeight="false" outlineLevel="0" collapsed="false">
      <c r="B180" s="30" t="s">
        <v>343</v>
      </c>
      <c r="C180" s="22" t="s">
        <v>344</v>
      </c>
      <c r="D180" s="22" t="n">
        <v>1</v>
      </c>
      <c r="E180" s="23" t="s">
        <v>116</v>
      </c>
      <c r="F180" s="23"/>
      <c r="G180" s="23" t="n">
        <v>21</v>
      </c>
      <c r="H180" s="22"/>
      <c r="I180" s="23" t="s">
        <v>345</v>
      </c>
      <c r="J180" s="4" t="n">
        <f aca="false">J179+D179</f>
        <v>671</v>
      </c>
      <c r="K180" s="27" t="n">
        <f aca="false">J180/8</f>
        <v>83.875</v>
      </c>
      <c r="L180" s="27" t="n">
        <f aca="false">J180/16</f>
        <v>41.9375</v>
      </c>
      <c r="M180" s="27" t="n">
        <f aca="false">J180/32</f>
        <v>20.96875</v>
      </c>
      <c r="N180" s="1" t="s">
        <v>28</v>
      </c>
      <c r="O180" s="3" t="n">
        <v>0</v>
      </c>
      <c r="P180" s="1" t="n">
        <v>0</v>
      </c>
      <c r="Q180" s="1" t="n">
        <v>0</v>
      </c>
    </row>
    <row r="181" customFormat="false" ht="15" hidden="false" customHeight="false" outlineLevel="0" collapsed="false">
      <c r="A181" s="1" t="s">
        <v>59</v>
      </c>
      <c r="B181" s="25"/>
      <c r="I181" s="1" t="s">
        <v>204</v>
      </c>
      <c r="J181" s="4" t="n">
        <f aca="false">J180+D180</f>
        <v>672</v>
      </c>
      <c r="K181" s="27" t="n">
        <f aca="false">J181/8</f>
        <v>84</v>
      </c>
      <c r="L181" s="27" t="n">
        <f aca="false">J181/16</f>
        <v>42</v>
      </c>
      <c r="M181" s="27" t="n">
        <f aca="false">J181/32</f>
        <v>21</v>
      </c>
    </row>
    <row r="185" customFormat="false" ht="15" hidden="false" customHeight="false" outlineLevel="0" collapsed="false">
      <c r="A185" s="38" t="s">
        <v>347</v>
      </c>
      <c r="B185" s="12"/>
      <c r="C185" s="37"/>
      <c r="D185" s="13"/>
      <c r="E185" s="13"/>
      <c r="F185" s="13"/>
      <c r="G185" s="13"/>
      <c r="H185" s="13"/>
      <c r="I185" s="14"/>
    </row>
    <row r="186" s="15" customFormat="true" ht="15" hidden="false" customHeight="false" outlineLevel="0" collapsed="false">
      <c r="A186" s="15" t="s">
        <v>0</v>
      </c>
      <c r="B186" s="16" t="s">
        <v>8</v>
      </c>
      <c r="C186" s="13" t="s">
        <v>9</v>
      </c>
      <c r="D186" s="13" t="s">
        <v>10</v>
      </c>
      <c r="E186" s="13" t="s">
        <v>11</v>
      </c>
      <c r="F186" s="13" t="s">
        <v>12</v>
      </c>
      <c r="G186" s="13" t="s">
        <v>13</v>
      </c>
      <c r="H186" s="13" t="s">
        <v>14</v>
      </c>
      <c r="I186" s="14" t="s">
        <v>15</v>
      </c>
      <c r="J186" s="29" t="s">
        <v>16</v>
      </c>
      <c r="K186" s="15" t="s">
        <v>17</v>
      </c>
      <c r="L186" s="15" t="s">
        <v>18</v>
      </c>
      <c r="M186" s="15" t="s">
        <v>19</v>
      </c>
      <c r="N186" s="20" t="s">
        <v>20</v>
      </c>
      <c r="O186" s="21" t="s">
        <v>21</v>
      </c>
      <c r="P186" s="15" t="s">
        <v>22</v>
      </c>
      <c r="Q186" s="15" t="s">
        <v>23</v>
      </c>
    </row>
    <row r="187" customFormat="false" ht="15" hidden="false" customHeight="false" outlineLevel="0" collapsed="false">
      <c r="B187" s="30" t="s">
        <v>328</v>
      </c>
      <c r="C187" s="30" t="s">
        <v>329</v>
      </c>
      <c r="D187" s="26" t="n">
        <v>32</v>
      </c>
      <c r="E187" s="35" t="s">
        <v>26</v>
      </c>
      <c r="F187" s="23"/>
      <c r="G187" s="36" t="n">
        <v>1</v>
      </c>
      <c r="H187" s="36" t="s">
        <v>348</v>
      </c>
      <c r="I187" s="27" t="s">
        <v>330</v>
      </c>
      <c r="J187" s="4" t="n">
        <f aca="false">J181</f>
        <v>672</v>
      </c>
      <c r="K187" s="27" t="n">
        <f aca="false">J187/8</f>
        <v>84</v>
      </c>
      <c r="L187" s="27" t="n">
        <f aca="false">J187/16</f>
        <v>42</v>
      </c>
      <c r="M187" s="27" t="n">
        <f aca="false">J187/32</f>
        <v>21</v>
      </c>
      <c r="N187" s="1" t="s">
        <v>331</v>
      </c>
      <c r="O187" s="3" t="n">
        <v>8</v>
      </c>
      <c r="P187" s="1" t="n">
        <v>2</v>
      </c>
      <c r="Q187" s="1" t="n">
        <v>0</v>
      </c>
    </row>
    <row r="188" customFormat="false" ht="15" hidden="false" customHeight="false" outlineLevel="0" collapsed="false">
      <c r="B188" s="30" t="s">
        <v>349</v>
      </c>
      <c r="C188" s="30" t="s">
        <v>333</v>
      </c>
      <c r="D188" s="26" t="n">
        <v>16</v>
      </c>
      <c r="E188" s="35" t="s">
        <v>26</v>
      </c>
      <c r="F188" s="23" t="s">
        <v>350</v>
      </c>
      <c r="G188" s="36" t="n">
        <v>1</v>
      </c>
      <c r="H188" s="36" t="s">
        <v>27</v>
      </c>
      <c r="I188" s="27" t="s">
        <v>330</v>
      </c>
      <c r="J188" s="4" t="n">
        <f aca="false">J187+D187</f>
        <v>704</v>
      </c>
      <c r="K188" s="27" t="n">
        <f aca="false">J188/8</f>
        <v>88</v>
      </c>
      <c r="L188" s="27" t="n">
        <f aca="false">J188/16</f>
        <v>44</v>
      </c>
      <c r="M188" s="27" t="n">
        <f aca="false">J188/32</f>
        <v>22</v>
      </c>
      <c r="N188" s="1" t="s">
        <v>331</v>
      </c>
      <c r="O188" s="3" t="n">
        <v>8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0" t="s">
        <v>28</v>
      </c>
      <c r="C189" s="30" t="s">
        <v>335</v>
      </c>
      <c r="D189" s="26" t="n">
        <v>8</v>
      </c>
      <c r="E189" s="35"/>
      <c r="F189" s="23"/>
      <c r="G189" s="36" t="n">
        <v>1</v>
      </c>
      <c r="H189" s="36" t="s">
        <v>27</v>
      </c>
      <c r="I189" s="27" t="s">
        <v>351</v>
      </c>
      <c r="J189" s="4" t="n">
        <f aca="false">J188+D188</f>
        <v>720</v>
      </c>
      <c r="K189" s="27" t="n">
        <f aca="false">J189/8</f>
        <v>90</v>
      </c>
      <c r="L189" s="27" t="n">
        <f aca="false">J189/16</f>
        <v>45</v>
      </c>
      <c r="M189" s="27" t="n">
        <f aca="false">J189/32</f>
        <v>22.5</v>
      </c>
      <c r="N189" s="5" t="s">
        <v>331</v>
      </c>
      <c r="O189" s="24" t="n">
        <v>8</v>
      </c>
      <c r="P189" s="1" t="n">
        <v>3</v>
      </c>
      <c r="Q189" s="1" t="n">
        <v>0</v>
      </c>
    </row>
    <row r="190" customFormat="false" ht="15" hidden="false" customHeight="false" outlineLevel="0" collapsed="false">
      <c r="B190" s="30" t="s">
        <v>28</v>
      </c>
      <c r="C190" s="30" t="s">
        <v>309</v>
      </c>
      <c r="D190" s="26" t="n">
        <v>8</v>
      </c>
      <c r="E190" s="35"/>
      <c r="F190" s="23"/>
      <c r="G190" s="22" t="n">
        <v>0</v>
      </c>
      <c r="H190" s="22" t="s">
        <v>27</v>
      </c>
      <c r="I190" s="27" t="s">
        <v>210</v>
      </c>
      <c r="J190" s="4" t="n">
        <f aca="false">J189+D189</f>
        <v>728</v>
      </c>
      <c r="K190" s="27" t="n">
        <f aca="false">J190/8</f>
        <v>91</v>
      </c>
      <c r="L190" s="27" t="n">
        <f aca="false">J190/16</f>
        <v>45.5</v>
      </c>
      <c r="M190" s="27" t="n">
        <f aca="false">J190/32</f>
        <v>22.75</v>
      </c>
      <c r="N190" s="5" t="s">
        <v>28</v>
      </c>
      <c r="O190" s="24" t="n">
        <v>0</v>
      </c>
      <c r="P190" s="1" t="n">
        <v>0</v>
      </c>
      <c r="Q190" s="1" t="n">
        <v>0</v>
      </c>
    </row>
    <row r="191" customFormat="false" ht="15" hidden="false" customHeight="false" outlineLevel="0" collapsed="false">
      <c r="A191" s="1" t="s">
        <v>59</v>
      </c>
      <c r="B191" s="25"/>
      <c r="I191" s="1" t="s">
        <v>204</v>
      </c>
      <c r="J191" s="4" t="n">
        <f aca="false">J190+D190</f>
        <v>736</v>
      </c>
      <c r="K191" s="27" t="n">
        <f aca="false">J191/8</f>
        <v>92</v>
      </c>
      <c r="L191" s="27" t="n">
        <f aca="false">J191/16</f>
        <v>46</v>
      </c>
      <c r="M191" s="27" t="n">
        <f aca="false">J191/32</f>
        <v>23</v>
      </c>
      <c r="N191" s="1" t="s">
        <v>28</v>
      </c>
      <c r="O191" s="3" t="n">
        <v>0</v>
      </c>
      <c r="P191" s="1" t="n">
        <v>0</v>
      </c>
      <c r="Q191" s="1" t="n">
        <v>0</v>
      </c>
    </row>
    <row r="193" customFormat="false" ht="15" hidden="false" customHeight="false" outlineLevel="0" collapsed="false">
      <c r="A193" s="38" t="s">
        <v>352</v>
      </c>
    </row>
    <row r="194" s="15" customFormat="true" ht="15" hidden="false" customHeight="false" outlineLevel="0" collapsed="false">
      <c r="A194" s="15" t="s">
        <v>0</v>
      </c>
      <c r="B194" s="16" t="s">
        <v>8</v>
      </c>
      <c r="C194" s="13" t="s">
        <v>9</v>
      </c>
      <c r="D194" s="13" t="s">
        <v>10</v>
      </c>
      <c r="E194" s="13" t="s">
        <v>11</v>
      </c>
      <c r="F194" s="13" t="s">
        <v>12</v>
      </c>
      <c r="G194" s="13" t="s">
        <v>13</v>
      </c>
      <c r="H194" s="13" t="s">
        <v>14</v>
      </c>
      <c r="I194" s="14" t="s">
        <v>15</v>
      </c>
      <c r="J194" s="29" t="s">
        <v>16</v>
      </c>
      <c r="K194" s="15" t="s">
        <v>17</v>
      </c>
      <c r="L194" s="15" t="s">
        <v>18</v>
      </c>
      <c r="M194" s="15" t="s">
        <v>19</v>
      </c>
      <c r="N194" s="20" t="s">
        <v>20</v>
      </c>
      <c r="O194" s="21" t="s">
        <v>21</v>
      </c>
      <c r="P194" s="15" t="s">
        <v>22</v>
      </c>
      <c r="Q194" s="15" t="s">
        <v>23</v>
      </c>
    </row>
    <row r="195" customFormat="false" ht="15" hidden="false" customHeight="false" outlineLevel="0" collapsed="false">
      <c r="B195" s="35" t="s">
        <v>328</v>
      </c>
      <c r="C195" s="35" t="s">
        <v>328</v>
      </c>
      <c r="D195" s="35" t="n">
        <v>32</v>
      </c>
      <c r="E195" s="35" t="s">
        <v>26</v>
      </c>
      <c r="F195" s="35"/>
      <c r="G195" s="35" t="n">
        <v>1</v>
      </c>
      <c r="H195" s="35" t="s">
        <v>27</v>
      </c>
      <c r="I195" s="35" t="s">
        <v>353</v>
      </c>
      <c r="J195" s="39" t="n">
        <v>0</v>
      </c>
      <c r="K195" s="35" t="n">
        <f aca="false">J195/8</f>
        <v>0</v>
      </c>
      <c r="L195" s="27" t="n">
        <f aca="false">J195/16</f>
        <v>0</v>
      </c>
      <c r="M195" s="27" t="n">
        <f aca="false">J195/32</f>
        <v>0</v>
      </c>
      <c r="N195" s="1" t="s">
        <v>354</v>
      </c>
      <c r="O195" s="3" t="n">
        <v>1</v>
      </c>
      <c r="P195" s="1" t="n">
        <v>2</v>
      </c>
      <c r="Q195" s="1" t="n">
        <v>0</v>
      </c>
    </row>
    <row r="196" customFormat="false" ht="15" hidden="false" customHeight="false" outlineLevel="0" collapsed="false">
      <c r="A196" s="1" t="s">
        <v>355</v>
      </c>
      <c r="B196" s="35"/>
      <c r="C196" s="35"/>
      <c r="D196" s="35"/>
      <c r="E196" s="35"/>
      <c r="F196" s="35"/>
      <c r="G196" s="35"/>
      <c r="H196" s="35"/>
      <c r="I196" s="35"/>
      <c r="J196" s="39"/>
      <c r="K196" s="35"/>
      <c r="L196" s="27"/>
      <c r="M196" s="27"/>
    </row>
    <row r="197" customFormat="false" ht="15" hidden="false" customHeight="false" outlineLevel="0" collapsed="false">
      <c r="B197" s="35" t="s">
        <v>356</v>
      </c>
      <c r="C197" s="35" t="s">
        <v>356</v>
      </c>
      <c r="D197" s="35" t="n">
        <v>1</v>
      </c>
      <c r="E197" s="35" t="s">
        <v>26</v>
      </c>
      <c r="F197" s="35"/>
      <c r="G197" s="35" t="n">
        <v>0</v>
      </c>
      <c r="H197" s="35" t="s">
        <v>27</v>
      </c>
      <c r="I197" s="35" t="s">
        <v>357</v>
      </c>
      <c r="J197" s="39" t="n">
        <f aca="false">J195+D195</f>
        <v>32</v>
      </c>
      <c r="K197" s="35" t="n">
        <f aca="false">J197/8</f>
        <v>4</v>
      </c>
      <c r="L197" s="27" t="n">
        <f aca="false">J197/16</f>
        <v>2</v>
      </c>
      <c r="M197" s="27" t="n">
        <f aca="false">J197/32</f>
        <v>1</v>
      </c>
      <c r="N197" s="1" t="s">
        <v>354</v>
      </c>
      <c r="O197" s="3" t="n">
        <v>1</v>
      </c>
      <c r="P197" s="1" t="n">
        <v>9</v>
      </c>
      <c r="Q197" s="1" t="n">
        <v>0</v>
      </c>
    </row>
    <row r="198" customFormat="false" ht="15" hidden="false" customHeight="false" outlineLevel="0" collapsed="false">
      <c r="B198" s="35" t="s">
        <v>358</v>
      </c>
      <c r="C198" s="35" t="s">
        <v>358</v>
      </c>
      <c r="D198" s="35" t="n">
        <v>5</v>
      </c>
      <c r="E198" s="35" t="s">
        <v>26</v>
      </c>
      <c r="F198" s="35"/>
      <c r="G198" s="35" t="n">
        <v>0</v>
      </c>
      <c r="H198" s="35" t="s">
        <v>27</v>
      </c>
      <c r="I198" s="35" t="s">
        <v>359</v>
      </c>
      <c r="J198" s="39" t="n">
        <f aca="false">J197+D197</f>
        <v>33</v>
      </c>
      <c r="K198" s="35" t="n">
        <f aca="false">J198/8</f>
        <v>4.125</v>
      </c>
      <c r="L198" s="27" t="n">
        <f aca="false">J198/16</f>
        <v>2.0625</v>
      </c>
      <c r="M198" s="27" t="n">
        <f aca="false">J198/32</f>
        <v>1.03125</v>
      </c>
      <c r="N198" s="1" t="s">
        <v>354</v>
      </c>
      <c r="O198" s="3" t="n">
        <v>1</v>
      </c>
      <c r="P198" s="1" t="n">
        <v>8</v>
      </c>
      <c r="Q198" s="1" t="n">
        <v>0</v>
      </c>
    </row>
    <row r="199" customFormat="false" ht="15" hidden="false" customHeight="false" outlineLevel="0" collapsed="false">
      <c r="B199" s="35" t="s">
        <v>360</v>
      </c>
      <c r="C199" s="35" t="s">
        <v>360</v>
      </c>
      <c r="D199" s="35" t="n">
        <v>4</v>
      </c>
      <c r="E199" s="35" t="s">
        <v>26</v>
      </c>
      <c r="F199" s="35"/>
      <c r="G199" s="35" t="n">
        <v>0</v>
      </c>
      <c r="H199" s="35" t="s">
        <v>27</v>
      </c>
      <c r="I199" s="35" t="s">
        <v>357</v>
      </c>
      <c r="J199" s="39" t="n">
        <f aca="false">J198+D198</f>
        <v>38</v>
      </c>
      <c r="K199" s="35" t="n">
        <f aca="false">J199/8</f>
        <v>4.75</v>
      </c>
      <c r="L199" s="27" t="n">
        <f aca="false">J199/16</f>
        <v>2.375</v>
      </c>
      <c r="M199" s="27" t="n">
        <f aca="false">J199/32</f>
        <v>1.1875</v>
      </c>
      <c r="N199" s="1" t="s">
        <v>354</v>
      </c>
      <c r="O199" s="3" t="n">
        <v>1</v>
      </c>
      <c r="P199" s="1" t="n">
        <v>7</v>
      </c>
      <c r="Q199" s="1" t="n">
        <v>0</v>
      </c>
    </row>
    <row r="200" customFormat="false" ht="15" hidden="false" customHeight="false" outlineLevel="0" collapsed="false">
      <c r="B200" s="35" t="s">
        <v>361</v>
      </c>
      <c r="C200" s="35" t="s">
        <v>361</v>
      </c>
      <c r="D200" s="35" t="n">
        <v>5</v>
      </c>
      <c r="E200" s="35" t="s">
        <v>26</v>
      </c>
      <c r="F200" s="35"/>
      <c r="G200" s="35" t="n">
        <v>0</v>
      </c>
      <c r="H200" s="35" t="s">
        <v>27</v>
      </c>
      <c r="I200" s="35" t="s">
        <v>357</v>
      </c>
      <c r="J200" s="39" t="n">
        <f aca="false">J199+D199</f>
        <v>42</v>
      </c>
      <c r="K200" s="35" t="n">
        <f aca="false">J200/8</f>
        <v>5.25</v>
      </c>
      <c r="L200" s="27" t="n">
        <f aca="false">J200/16</f>
        <v>2.625</v>
      </c>
      <c r="M200" s="27" t="n">
        <f aca="false">J200/32</f>
        <v>1.3125</v>
      </c>
      <c r="N200" s="1" t="s">
        <v>354</v>
      </c>
      <c r="O200" s="3" t="n">
        <v>1</v>
      </c>
      <c r="P200" s="1" t="n">
        <v>7</v>
      </c>
      <c r="Q200" s="1" t="n">
        <v>0</v>
      </c>
    </row>
    <row r="201" customFormat="false" ht="15" hidden="false" customHeight="false" outlineLevel="0" collapsed="false">
      <c r="B201" s="35" t="s">
        <v>362</v>
      </c>
      <c r="C201" s="35" t="s">
        <v>362</v>
      </c>
      <c r="D201" s="35" t="n">
        <v>6</v>
      </c>
      <c r="E201" s="35" t="s">
        <v>26</v>
      </c>
      <c r="F201" s="35"/>
      <c r="G201" s="35" t="n">
        <v>0</v>
      </c>
      <c r="H201" s="35" t="s">
        <v>27</v>
      </c>
      <c r="I201" s="35" t="s">
        <v>357</v>
      </c>
      <c r="J201" s="39" t="n">
        <f aca="false">J200+D200</f>
        <v>47</v>
      </c>
      <c r="K201" s="35" t="n">
        <f aca="false">J201/8</f>
        <v>5.875</v>
      </c>
      <c r="L201" s="27" t="n">
        <f aca="false">J201/16</f>
        <v>2.9375</v>
      </c>
      <c r="M201" s="27" t="n">
        <f aca="false">J201/32</f>
        <v>1.46875</v>
      </c>
      <c r="N201" s="1" t="s">
        <v>354</v>
      </c>
      <c r="O201" s="3" t="n">
        <v>1</v>
      </c>
      <c r="P201" s="1" t="n">
        <v>5</v>
      </c>
      <c r="Q201" s="1" t="n">
        <v>0</v>
      </c>
    </row>
    <row r="202" customFormat="false" ht="15" hidden="false" customHeight="false" outlineLevel="0" collapsed="false">
      <c r="B202" s="35" t="s">
        <v>363</v>
      </c>
      <c r="C202" s="35" t="s">
        <v>363</v>
      </c>
      <c r="D202" s="35" t="n">
        <v>6</v>
      </c>
      <c r="E202" s="35" t="s">
        <v>26</v>
      </c>
      <c r="F202" s="35"/>
      <c r="G202" s="35" t="n">
        <v>0</v>
      </c>
      <c r="H202" s="35" t="s">
        <v>27</v>
      </c>
      <c r="I202" s="35" t="s">
        <v>357</v>
      </c>
      <c r="J202" s="39" t="n">
        <f aca="false">J201+D201</f>
        <v>53</v>
      </c>
      <c r="K202" s="35" t="n">
        <f aca="false">J202/8</f>
        <v>6.625</v>
      </c>
      <c r="L202" s="27" t="n">
        <f aca="false">J202/16</f>
        <v>3.3125</v>
      </c>
      <c r="M202" s="27" t="n">
        <f aca="false">J202/32</f>
        <v>1.65625</v>
      </c>
      <c r="N202" s="1" t="s">
        <v>354</v>
      </c>
      <c r="O202" s="3" t="n">
        <v>1</v>
      </c>
      <c r="P202" s="1" t="n">
        <v>4</v>
      </c>
      <c r="Q202" s="1" t="n">
        <v>0</v>
      </c>
    </row>
    <row r="203" customFormat="false" ht="15" hidden="false" customHeight="false" outlineLevel="0" collapsed="false">
      <c r="B203" s="35" t="s">
        <v>364</v>
      </c>
      <c r="C203" s="35" t="s">
        <v>364</v>
      </c>
      <c r="D203" s="35" t="n">
        <v>5</v>
      </c>
      <c r="E203" s="35" t="s">
        <v>26</v>
      </c>
      <c r="F203" s="35"/>
      <c r="G203" s="35" t="n">
        <v>0</v>
      </c>
      <c r="H203" s="35" t="s">
        <v>27</v>
      </c>
      <c r="I203" s="35" t="s">
        <v>357</v>
      </c>
      <c r="J203" s="39" t="n">
        <f aca="false">J202+D202</f>
        <v>59</v>
      </c>
      <c r="K203" s="35" t="n">
        <f aca="false">J203/8</f>
        <v>7.375</v>
      </c>
      <c r="L203" s="27" t="n">
        <f aca="false">J203/16</f>
        <v>3.6875</v>
      </c>
      <c r="M203" s="27" t="n">
        <f aca="false">J203/32</f>
        <v>1.84375</v>
      </c>
      <c r="N203" s="1" t="s">
        <v>354</v>
      </c>
      <c r="O203" s="3" t="n">
        <v>1</v>
      </c>
      <c r="P203" s="1" t="n">
        <v>3</v>
      </c>
      <c r="Q203" s="1" t="n">
        <v>0</v>
      </c>
    </row>
    <row r="204" customFormat="false" ht="15" hidden="false" customHeight="false" outlineLevel="0" collapsed="false">
      <c r="A204" s="1" t="s">
        <v>365</v>
      </c>
      <c r="B204" s="35"/>
      <c r="C204" s="35"/>
      <c r="D204" s="35"/>
      <c r="E204" s="35"/>
      <c r="F204" s="35"/>
      <c r="G204" s="35"/>
      <c r="H204" s="35"/>
      <c r="I204" s="35"/>
      <c r="J204" s="39"/>
      <c r="K204" s="35"/>
      <c r="L204" s="27"/>
      <c r="M204" s="27"/>
    </row>
    <row r="205" customFormat="false" ht="15" hidden="false" customHeight="false" outlineLevel="0" collapsed="false">
      <c r="B205" s="35" t="s">
        <v>366</v>
      </c>
      <c r="C205" s="35" t="s">
        <v>366</v>
      </c>
      <c r="D205" s="35" t="n">
        <v>8</v>
      </c>
      <c r="E205" s="35" t="s">
        <v>26</v>
      </c>
      <c r="F205" s="35"/>
      <c r="G205" s="35" t="n">
        <v>0</v>
      </c>
      <c r="H205" s="35" t="s">
        <v>27</v>
      </c>
      <c r="I205" s="35" t="s">
        <v>357</v>
      </c>
      <c r="J205" s="39" t="n">
        <f aca="false">J203+D203</f>
        <v>64</v>
      </c>
      <c r="K205" s="35" t="n">
        <f aca="false">J205/8</f>
        <v>8</v>
      </c>
      <c r="L205" s="27" t="n">
        <f aca="false">J205/16</f>
        <v>4</v>
      </c>
      <c r="M205" s="27" t="n">
        <f aca="false">J205/32</f>
        <v>2</v>
      </c>
      <c r="N205" s="1" t="s">
        <v>354</v>
      </c>
      <c r="O205" s="3" t="n">
        <v>1</v>
      </c>
      <c r="P205" s="1" t="n">
        <v>10</v>
      </c>
      <c r="Q205" s="1" t="n">
        <v>0</v>
      </c>
    </row>
    <row r="206" customFormat="false" ht="15" hidden="false" customHeight="false" outlineLevel="0" collapsed="false">
      <c r="B206" s="35" t="s">
        <v>367</v>
      </c>
      <c r="C206" s="35" t="s">
        <v>367</v>
      </c>
      <c r="D206" s="35" t="n">
        <v>8</v>
      </c>
      <c r="E206" s="35" t="s">
        <v>26</v>
      </c>
      <c r="F206" s="35"/>
      <c r="G206" s="35" t="n">
        <v>0</v>
      </c>
      <c r="H206" s="35" t="s">
        <v>27</v>
      </c>
      <c r="I206" s="35" t="s">
        <v>357</v>
      </c>
      <c r="J206" s="39" t="n">
        <f aca="false">J205+D205</f>
        <v>72</v>
      </c>
      <c r="K206" s="35" t="n">
        <f aca="false">J206/8</f>
        <v>9</v>
      </c>
      <c r="L206" s="27" t="n">
        <f aca="false">J206/16</f>
        <v>4.5</v>
      </c>
      <c r="M206" s="27" t="n">
        <f aca="false">J206/32</f>
        <v>2.25</v>
      </c>
      <c r="N206" s="1" t="s">
        <v>354</v>
      </c>
      <c r="O206" s="3" t="n">
        <v>1</v>
      </c>
      <c r="P206" s="1" t="n">
        <v>11</v>
      </c>
      <c r="Q206" s="1" t="n">
        <v>0</v>
      </c>
    </row>
    <row r="207" customFormat="false" ht="15" hidden="false" customHeight="false" outlineLevel="0" collapsed="false">
      <c r="B207" s="35" t="s">
        <v>368</v>
      </c>
      <c r="C207" s="35" t="s">
        <v>369</v>
      </c>
      <c r="D207" s="35" t="n">
        <v>16</v>
      </c>
      <c r="E207" s="35" t="s">
        <v>26</v>
      </c>
      <c r="F207" s="35"/>
      <c r="G207" s="35" t="n">
        <v>0</v>
      </c>
      <c r="H207" s="35" t="s">
        <v>27</v>
      </c>
      <c r="I207" s="35" t="s">
        <v>357</v>
      </c>
      <c r="J207" s="39" t="n">
        <f aca="false">J206+D206</f>
        <v>80</v>
      </c>
      <c r="K207" s="35" t="n">
        <f aca="false">J207/8</f>
        <v>10</v>
      </c>
      <c r="L207" s="27" t="n">
        <f aca="false">J207/16</f>
        <v>5</v>
      </c>
      <c r="M207" s="27" t="n">
        <f aca="false">J207/32</f>
        <v>2.5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15" hidden="false" customHeight="false" outlineLevel="0" collapsed="false">
      <c r="A208" s="1" t="s">
        <v>59</v>
      </c>
      <c r="B208" s="35"/>
      <c r="C208" s="35"/>
      <c r="D208" s="35"/>
      <c r="F208" s="35"/>
      <c r="G208" s="35"/>
      <c r="H208" s="35"/>
      <c r="I208" s="35" t="s">
        <v>204</v>
      </c>
      <c r="J208" s="39" t="n">
        <f aca="false">J207+D207</f>
        <v>96</v>
      </c>
      <c r="K208" s="35" t="n">
        <f aca="false">J208/8</f>
        <v>12</v>
      </c>
      <c r="L208" s="27" t="n">
        <f aca="false">J208/16</f>
        <v>6</v>
      </c>
      <c r="M208" s="27" t="n">
        <f aca="false">J208/32</f>
        <v>3</v>
      </c>
    </row>
    <row r="209" customFormat="false" ht="15" hidden="false" customHeight="false" outlineLevel="0" collapsed="false">
      <c r="A209" s="38" t="s">
        <v>370</v>
      </c>
      <c r="F209" s="35"/>
      <c r="G209" s="35"/>
      <c r="H209" s="35"/>
      <c r="I209" s="35"/>
      <c r="J209" s="39"/>
      <c r="K209" s="35"/>
      <c r="L209" s="27"/>
      <c r="M209" s="27"/>
    </row>
    <row r="210" s="15" customFormat="true" ht="15" hidden="false" customHeight="false" outlineLevel="0" collapsed="false">
      <c r="A210" s="15" t="s">
        <v>0</v>
      </c>
      <c r="B210" s="16" t="s">
        <v>8</v>
      </c>
      <c r="C210" s="13" t="s">
        <v>9</v>
      </c>
      <c r="D210" s="13" t="s">
        <v>10</v>
      </c>
      <c r="E210" s="13" t="s">
        <v>11</v>
      </c>
      <c r="F210" s="13" t="s">
        <v>12</v>
      </c>
      <c r="G210" s="13" t="s">
        <v>13</v>
      </c>
      <c r="H210" s="13" t="s">
        <v>14</v>
      </c>
      <c r="I210" s="14" t="s">
        <v>15</v>
      </c>
      <c r="J210" s="29" t="s">
        <v>16</v>
      </c>
      <c r="K210" s="15" t="s">
        <v>17</v>
      </c>
      <c r="L210" s="15" t="s">
        <v>18</v>
      </c>
      <c r="M210" s="15" t="s">
        <v>19</v>
      </c>
      <c r="N210" s="20" t="s">
        <v>20</v>
      </c>
      <c r="O210" s="21" t="s">
        <v>21</v>
      </c>
      <c r="P210" s="15" t="s">
        <v>22</v>
      </c>
      <c r="Q210" s="15" t="s">
        <v>23</v>
      </c>
    </row>
    <row r="211" s="42" customFormat="true" ht="15" hidden="false" customHeight="false" outlineLevel="0" collapsed="false">
      <c r="A211" s="1" t="s">
        <v>45</v>
      </c>
      <c r="B211" s="22"/>
      <c r="C211" s="40"/>
      <c r="D211" s="1"/>
      <c r="E211" s="35"/>
      <c r="F211" s="41"/>
      <c r="G211" s="35"/>
      <c r="H211" s="35"/>
      <c r="I211" s="35"/>
      <c r="J211" s="39"/>
      <c r="K211" s="27"/>
      <c r="L211" s="27"/>
      <c r="M211" s="27"/>
      <c r="O211" s="3"/>
    </row>
    <row r="212" s="42" customFormat="true" ht="15" hidden="false" customHeight="false" outlineLevel="0" collapsed="false">
      <c r="B212" s="22" t="s">
        <v>371</v>
      </c>
      <c r="C212" s="40" t="s">
        <v>372</v>
      </c>
      <c r="D212" s="1" t="n">
        <v>5</v>
      </c>
      <c r="E212" s="35" t="s">
        <v>26</v>
      </c>
      <c r="F212" s="41"/>
      <c r="G212" s="35" t="n">
        <v>0</v>
      </c>
      <c r="H212" s="35" t="s">
        <v>27</v>
      </c>
      <c r="I212" s="35" t="s">
        <v>357</v>
      </c>
      <c r="J212" s="39" t="n">
        <f aca="false">J208</f>
        <v>96</v>
      </c>
      <c r="K212" s="27" t="n">
        <f aca="false">J212/8</f>
        <v>12</v>
      </c>
      <c r="L212" s="27" t="n">
        <f aca="false">J212/16</f>
        <v>6</v>
      </c>
      <c r="M212" s="27" t="n">
        <f aca="false">J212/32</f>
        <v>3</v>
      </c>
      <c r="N212" s="42" t="s">
        <v>28</v>
      </c>
      <c r="O212" s="3" t="n">
        <v>0</v>
      </c>
      <c r="P212" s="42" t="n">
        <v>0</v>
      </c>
      <c r="Q212" s="42" t="n">
        <v>0</v>
      </c>
    </row>
    <row r="213" s="42" customFormat="true" ht="15" hidden="false" customHeight="false" outlineLevel="0" collapsed="false">
      <c r="B213" s="22" t="s">
        <v>373</v>
      </c>
      <c r="C213" s="40" t="s">
        <v>374</v>
      </c>
      <c r="D213" s="1" t="n">
        <v>1</v>
      </c>
      <c r="E213" s="35" t="s">
        <v>26</v>
      </c>
      <c r="F213" s="41"/>
      <c r="G213" s="35" t="s">
        <v>375</v>
      </c>
      <c r="H213" s="35" t="s">
        <v>27</v>
      </c>
      <c r="I213" s="35" t="s">
        <v>357</v>
      </c>
      <c r="J213" s="39" t="n">
        <f aca="false">J212+D212</f>
        <v>101</v>
      </c>
      <c r="K213" s="27" t="n">
        <f aca="false">J213/8</f>
        <v>12.625</v>
      </c>
      <c r="L213" s="27" t="n">
        <f aca="false">J213/16</f>
        <v>6.3125</v>
      </c>
      <c r="M213" s="27" t="n">
        <f aca="false">J213/32</f>
        <v>3.15625</v>
      </c>
      <c r="N213" s="1" t="s">
        <v>354</v>
      </c>
      <c r="O213" s="3" t="n">
        <v>1</v>
      </c>
      <c r="P213" s="42" t="n">
        <v>1</v>
      </c>
      <c r="Q213" s="42" t="n">
        <v>0</v>
      </c>
    </row>
    <row r="214" s="42" customFormat="true" ht="15" hidden="false" customHeight="false" outlineLevel="0" collapsed="false">
      <c r="B214" s="22" t="s">
        <v>376</v>
      </c>
      <c r="C214" s="40" t="s">
        <v>377</v>
      </c>
      <c r="D214" s="1" t="n">
        <v>1</v>
      </c>
      <c r="E214" s="35" t="s">
        <v>26</v>
      </c>
      <c r="F214" s="41"/>
      <c r="G214" s="35" t="s">
        <v>375</v>
      </c>
      <c r="H214" s="35" t="s">
        <v>27</v>
      </c>
      <c r="I214" s="35" t="s">
        <v>357</v>
      </c>
      <c r="J214" s="39" t="n">
        <f aca="false">J213+D213</f>
        <v>102</v>
      </c>
      <c r="K214" s="27" t="n">
        <f aca="false">J214/8</f>
        <v>12.75</v>
      </c>
      <c r="L214" s="27" t="n">
        <f aca="false">J214/16</f>
        <v>6.375</v>
      </c>
      <c r="M214" s="27" t="n">
        <f aca="false">J214/32</f>
        <v>3.1875</v>
      </c>
      <c r="N214" s="1" t="s">
        <v>378</v>
      </c>
      <c r="O214" s="3" t="n">
        <v>2</v>
      </c>
      <c r="P214" s="42" t="n">
        <v>7</v>
      </c>
      <c r="Q214" s="42" t="n">
        <v>0</v>
      </c>
    </row>
    <row r="215" s="42" customFormat="true" ht="15" hidden="false" customHeight="false" outlineLevel="0" collapsed="false">
      <c r="B215" s="22" t="s">
        <v>379</v>
      </c>
      <c r="C215" s="40" t="s">
        <v>380</v>
      </c>
      <c r="D215" s="1" t="n">
        <v>3</v>
      </c>
      <c r="E215" s="35" t="s">
        <v>26</v>
      </c>
      <c r="F215" s="41"/>
      <c r="G215" s="35" t="s">
        <v>381</v>
      </c>
      <c r="H215" s="35" t="s">
        <v>27</v>
      </c>
      <c r="I215" s="35" t="s">
        <v>357</v>
      </c>
      <c r="J215" s="39" t="n">
        <f aca="false">J214+D214</f>
        <v>103</v>
      </c>
      <c r="K215" s="27" t="n">
        <f aca="false">J215/8</f>
        <v>12.875</v>
      </c>
      <c r="L215" s="27" t="n">
        <f aca="false">J215/16</f>
        <v>6.4375</v>
      </c>
      <c r="M215" s="27" t="n">
        <f aca="false">J215/32</f>
        <v>3.21875</v>
      </c>
      <c r="N215" s="1" t="s">
        <v>378</v>
      </c>
      <c r="O215" s="3" t="n">
        <v>2</v>
      </c>
      <c r="P215" s="42" t="n">
        <v>6</v>
      </c>
      <c r="Q215" s="42" t="n">
        <v>0</v>
      </c>
    </row>
    <row r="216" s="42" customFormat="true" ht="15" hidden="false" customHeight="false" outlineLevel="0" collapsed="false">
      <c r="B216" s="22" t="s">
        <v>382</v>
      </c>
      <c r="C216" s="40" t="s">
        <v>383</v>
      </c>
      <c r="D216" s="1" t="n">
        <v>4</v>
      </c>
      <c r="E216" s="35" t="s">
        <v>26</v>
      </c>
      <c r="F216" s="41"/>
      <c r="G216" s="35" t="s">
        <v>384</v>
      </c>
      <c r="H216" s="35" t="s">
        <v>27</v>
      </c>
      <c r="I216" s="35" t="s">
        <v>357</v>
      </c>
      <c r="J216" s="39" t="n">
        <f aca="false">J215+D215</f>
        <v>106</v>
      </c>
      <c r="K216" s="27" t="n">
        <f aca="false">J216/8</f>
        <v>13.25</v>
      </c>
      <c r="L216" s="27" t="n">
        <f aca="false">J216/16</f>
        <v>6.625</v>
      </c>
      <c r="M216" s="27" t="n">
        <f aca="false">J216/32</f>
        <v>3.3125</v>
      </c>
      <c r="N216" s="1" t="s">
        <v>378</v>
      </c>
      <c r="O216" s="3" t="n">
        <v>2</v>
      </c>
      <c r="P216" s="42" t="n">
        <v>5</v>
      </c>
      <c r="Q216" s="42" t="n">
        <v>0</v>
      </c>
    </row>
    <row r="217" s="42" customFormat="true" ht="15" hidden="false" customHeight="false" outlineLevel="0" collapsed="false">
      <c r="B217" s="22" t="s">
        <v>385</v>
      </c>
      <c r="C217" s="40" t="s">
        <v>386</v>
      </c>
      <c r="D217" s="1" t="n">
        <v>4</v>
      </c>
      <c r="E217" s="35" t="s">
        <v>26</v>
      </c>
      <c r="F217" s="41"/>
      <c r="G217" s="35" t="s">
        <v>384</v>
      </c>
      <c r="H217" s="35" t="s">
        <v>27</v>
      </c>
      <c r="I217" s="35" t="s">
        <v>357</v>
      </c>
      <c r="J217" s="39" t="n">
        <f aca="false">J216+D216</f>
        <v>110</v>
      </c>
      <c r="K217" s="27" t="n">
        <f aca="false">J217/8</f>
        <v>13.75</v>
      </c>
      <c r="L217" s="27" t="n">
        <f aca="false">J217/16</f>
        <v>6.875</v>
      </c>
      <c r="M217" s="27" t="n">
        <f aca="false">J217/32</f>
        <v>3.4375</v>
      </c>
      <c r="N217" s="1" t="s">
        <v>378</v>
      </c>
      <c r="O217" s="3" t="n">
        <v>2</v>
      </c>
      <c r="P217" s="42" t="n">
        <v>4</v>
      </c>
      <c r="Q217" s="42" t="n">
        <v>0</v>
      </c>
    </row>
    <row r="218" s="42" customFormat="true" ht="15" hidden="false" customHeight="false" outlineLevel="0" collapsed="false">
      <c r="B218" s="22" t="s">
        <v>387</v>
      </c>
      <c r="C218" s="40" t="s">
        <v>388</v>
      </c>
      <c r="D218" s="1" t="n">
        <v>5</v>
      </c>
      <c r="E218" s="35" t="s">
        <v>26</v>
      </c>
      <c r="F218" s="41"/>
      <c r="G218" s="35" t="s">
        <v>389</v>
      </c>
      <c r="H218" s="35" t="s">
        <v>27</v>
      </c>
      <c r="I218" s="35" t="s">
        <v>357</v>
      </c>
      <c r="J218" s="39" t="n">
        <f aca="false">J217+D217</f>
        <v>114</v>
      </c>
      <c r="K218" s="27" t="n">
        <f aca="false">J218/8</f>
        <v>14.25</v>
      </c>
      <c r="L218" s="27" t="n">
        <f aca="false">J218/16</f>
        <v>7.125</v>
      </c>
      <c r="M218" s="27" t="n">
        <f aca="false">J218/32</f>
        <v>3.5625</v>
      </c>
      <c r="N218" s="1" t="s">
        <v>378</v>
      </c>
      <c r="O218" s="3" t="n">
        <v>2</v>
      </c>
      <c r="P218" s="42" t="n">
        <v>2</v>
      </c>
      <c r="Q218" s="42" t="n">
        <v>0</v>
      </c>
    </row>
    <row r="219" s="42" customFormat="true" ht="15" hidden="false" customHeight="false" outlineLevel="0" collapsed="false">
      <c r="B219" s="22" t="s">
        <v>390</v>
      </c>
      <c r="C219" s="40" t="s">
        <v>391</v>
      </c>
      <c r="D219" s="1" t="n">
        <v>9</v>
      </c>
      <c r="E219" s="35" t="s">
        <v>26</v>
      </c>
      <c r="F219" s="41"/>
      <c r="G219" s="35" t="s">
        <v>381</v>
      </c>
      <c r="H219" s="35" t="s">
        <v>27</v>
      </c>
      <c r="I219" s="35" t="s">
        <v>357</v>
      </c>
      <c r="J219" s="39" t="n">
        <f aca="false">J218+D218</f>
        <v>119</v>
      </c>
      <c r="K219" s="27" t="n">
        <f aca="false">J219/8</f>
        <v>14.875</v>
      </c>
      <c r="L219" s="27" t="n">
        <f aca="false">J219/16</f>
        <v>7.4375</v>
      </c>
      <c r="M219" s="27" t="n">
        <f aca="false">J219/32</f>
        <v>3.71875</v>
      </c>
      <c r="N219" s="1" t="s">
        <v>378</v>
      </c>
      <c r="O219" s="3" t="n">
        <v>2</v>
      </c>
      <c r="P219" s="42" t="n">
        <v>1</v>
      </c>
      <c r="Q219" s="42" t="n">
        <v>0</v>
      </c>
    </row>
    <row r="220" s="42" customFormat="true" ht="15" hidden="false" customHeight="false" outlineLevel="0" collapsed="false">
      <c r="A220" s="42" t="s">
        <v>58</v>
      </c>
      <c r="B220" s="22"/>
      <c r="C220" s="40"/>
      <c r="D220" s="1"/>
      <c r="E220" s="35"/>
      <c r="F220" s="41"/>
      <c r="G220" s="35"/>
      <c r="H220" s="35"/>
      <c r="I220" s="35"/>
      <c r="J220" s="39"/>
      <c r="K220" s="27"/>
      <c r="L220" s="27"/>
      <c r="M220" s="27"/>
      <c r="N220" s="0"/>
      <c r="O220" s="3"/>
    </row>
    <row r="221" customFormat="false" ht="15" hidden="false" customHeight="false" outlineLevel="0" collapsed="false">
      <c r="B221" s="3" t="s">
        <v>392</v>
      </c>
      <c r="C221" s="3" t="s">
        <v>393</v>
      </c>
      <c r="D221" s="1" t="n">
        <v>8</v>
      </c>
      <c r="E221" s="35" t="s">
        <v>26</v>
      </c>
      <c r="F221" s="35"/>
      <c r="G221" s="35" t="s">
        <v>381</v>
      </c>
      <c r="H221" s="35" t="s">
        <v>27</v>
      </c>
      <c r="I221" s="35" t="s">
        <v>357</v>
      </c>
      <c r="J221" s="39" t="n">
        <f aca="false">J219+D219</f>
        <v>128</v>
      </c>
      <c r="K221" s="27" t="n">
        <f aca="false">J221/8</f>
        <v>16</v>
      </c>
      <c r="L221" s="27" t="n">
        <f aca="false">J221/16</f>
        <v>8</v>
      </c>
      <c r="M221" s="27" t="n">
        <f aca="false">J221/32</f>
        <v>4</v>
      </c>
      <c r="N221" s="1" t="s">
        <v>394</v>
      </c>
      <c r="O221" s="3" t="n">
        <v>3</v>
      </c>
      <c r="P221" s="1" t="n">
        <v>1</v>
      </c>
      <c r="Q221" s="1" t="n">
        <v>0</v>
      </c>
    </row>
    <row r="222" customFormat="false" ht="15" hidden="false" customHeight="false" outlineLevel="0" collapsed="false">
      <c r="B222" s="3" t="s">
        <v>395</v>
      </c>
      <c r="C222" s="3" t="s">
        <v>396</v>
      </c>
      <c r="D222" s="1" t="n">
        <v>8</v>
      </c>
      <c r="E222" s="35" t="s">
        <v>26</v>
      </c>
      <c r="F222" s="35"/>
      <c r="G222" s="35" t="s">
        <v>381</v>
      </c>
      <c r="H222" s="35" t="s">
        <v>27</v>
      </c>
      <c r="I222" s="35" t="s">
        <v>357</v>
      </c>
      <c r="J222" s="39" t="n">
        <f aca="false">J221+D221</f>
        <v>136</v>
      </c>
      <c r="K222" s="27" t="n">
        <f aca="false">J222/8</f>
        <v>17</v>
      </c>
      <c r="L222" s="27" t="n">
        <f aca="false">J222/16</f>
        <v>8.5</v>
      </c>
      <c r="M222" s="27" t="n">
        <f aca="false">J222/32</f>
        <v>4.25</v>
      </c>
      <c r="N222" s="1" t="s">
        <v>394</v>
      </c>
      <c r="O222" s="3" t="n">
        <v>3</v>
      </c>
      <c r="P222" s="1" t="n">
        <v>2</v>
      </c>
      <c r="Q222" s="1" t="n">
        <v>0</v>
      </c>
    </row>
    <row r="223" customFormat="false" ht="15" hidden="false" customHeight="false" outlineLevel="0" collapsed="false">
      <c r="B223" s="3" t="s">
        <v>397</v>
      </c>
      <c r="C223" s="3" t="s">
        <v>398</v>
      </c>
      <c r="D223" s="1" t="n">
        <v>8</v>
      </c>
      <c r="E223" s="35" t="s">
        <v>26</v>
      </c>
      <c r="F223" s="35"/>
      <c r="G223" s="35" t="s">
        <v>381</v>
      </c>
      <c r="H223" s="35" t="s">
        <v>27</v>
      </c>
      <c r="I223" s="35" t="s">
        <v>357</v>
      </c>
      <c r="J223" s="39" t="n">
        <f aca="false">J222+D222</f>
        <v>144</v>
      </c>
      <c r="K223" s="27" t="n">
        <f aca="false">J223/8</f>
        <v>18</v>
      </c>
      <c r="L223" s="27" t="n">
        <f aca="false">J223/16</f>
        <v>9</v>
      </c>
      <c r="M223" s="27" t="n">
        <f aca="false">J223/32</f>
        <v>4.5</v>
      </c>
      <c r="N223" s="1" t="s">
        <v>394</v>
      </c>
      <c r="O223" s="3" t="n">
        <v>3</v>
      </c>
      <c r="P223" s="1" t="n">
        <v>3</v>
      </c>
      <c r="Q223" s="1" t="n">
        <v>0</v>
      </c>
    </row>
    <row r="224" customFormat="false" ht="15" hidden="false" customHeight="false" outlineLevel="0" collapsed="false">
      <c r="B224" s="3" t="s">
        <v>399</v>
      </c>
      <c r="C224" s="3" t="s">
        <v>400</v>
      </c>
      <c r="D224" s="1" t="n">
        <v>8</v>
      </c>
      <c r="E224" s="35" t="s">
        <v>26</v>
      </c>
      <c r="F224" s="35"/>
      <c r="G224" s="35" t="s">
        <v>381</v>
      </c>
      <c r="H224" s="35" t="s">
        <v>27</v>
      </c>
      <c r="I224" s="35" t="s">
        <v>357</v>
      </c>
      <c r="J224" s="39" t="n">
        <f aca="false">J223+D223</f>
        <v>152</v>
      </c>
      <c r="K224" s="27" t="n">
        <f aca="false">J224/8</f>
        <v>19</v>
      </c>
      <c r="L224" s="27" t="n">
        <f aca="false">J224/16</f>
        <v>9.5</v>
      </c>
      <c r="M224" s="27" t="n">
        <f aca="false">J224/32</f>
        <v>4.75</v>
      </c>
      <c r="N224" s="1" t="s">
        <v>394</v>
      </c>
      <c r="O224" s="3" t="n">
        <v>3</v>
      </c>
      <c r="P224" s="1" t="n">
        <v>4</v>
      </c>
      <c r="Q224" s="1" t="n">
        <v>0</v>
      </c>
    </row>
    <row r="225" customFormat="false" ht="15" hidden="false" customHeight="false" outlineLevel="0" collapsed="false">
      <c r="B225" s="3" t="s">
        <v>401</v>
      </c>
      <c r="C225" s="3" t="s">
        <v>402</v>
      </c>
      <c r="D225" s="1" t="n">
        <v>8</v>
      </c>
      <c r="E225" s="35" t="s">
        <v>26</v>
      </c>
      <c r="F225" s="35"/>
      <c r="G225" s="35" t="s">
        <v>381</v>
      </c>
      <c r="H225" s="35" t="s">
        <v>27</v>
      </c>
      <c r="I225" s="35" t="s">
        <v>357</v>
      </c>
      <c r="J225" s="39" t="n">
        <f aca="false">J224+D224</f>
        <v>160</v>
      </c>
      <c r="K225" s="27" t="n">
        <f aca="false">J225/8</f>
        <v>20</v>
      </c>
      <c r="L225" s="27" t="n">
        <f aca="false">J225/16</f>
        <v>10</v>
      </c>
      <c r="M225" s="27" t="n">
        <f aca="false">J225/32</f>
        <v>5</v>
      </c>
      <c r="N225" s="1" t="s">
        <v>394</v>
      </c>
      <c r="O225" s="3" t="n">
        <v>3</v>
      </c>
      <c r="P225" s="1" t="n">
        <v>5</v>
      </c>
      <c r="Q225" s="1" t="n">
        <v>0</v>
      </c>
    </row>
    <row r="226" customFormat="false" ht="15" hidden="false" customHeight="false" outlineLevel="0" collapsed="false">
      <c r="B226" s="3" t="s">
        <v>403</v>
      </c>
      <c r="C226" s="3" t="s">
        <v>404</v>
      </c>
      <c r="D226" s="1" t="n">
        <v>8</v>
      </c>
      <c r="E226" s="35" t="s">
        <v>26</v>
      </c>
      <c r="F226" s="35"/>
      <c r="G226" s="35" t="s">
        <v>381</v>
      </c>
      <c r="H226" s="35" t="s">
        <v>27</v>
      </c>
      <c r="I226" s="35" t="s">
        <v>357</v>
      </c>
      <c r="J226" s="39" t="n">
        <f aca="false">J225+D225</f>
        <v>168</v>
      </c>
      <c r="K226" s="27" t="n">
        <f aca="false">J226/8</f>
        <v>21</v>
      </c>
      <c r="L226" s="27" t="n">
        <f aca="false">J226/16</f>
        <v>10.5</v>
      </c>
      <c r="M226" s="27" t="n">
        <f aca="false">J226/32</f>
        <v>5.25</v>
      </c>
      <c r="N226" s="1" t="s">
        <v>394</v>
      </c>
      <c r="O226" s="3" t="n">
        <v>3</v>
      </c>
      <c r="P226" s="1" t="n">
        <v>6</v>
      </c>
      <c r="Q226" s="1" t="n">
        <v>0</v>
      </c>
    </row>
    <row r="227" customFormat="false" ht="15" hidden="false" customHeight="false" outlineLevel="0" collapsed="false">
      <c r="B227" s="3" t="s">
        <v>405</v>
      </c>
      <c r="C227" s="3" t="s">
        <v>406</v>
      </c>
      <c r="D227" s="1" t="n">
        <v>8</v>
      </c>
      <c r="E227" s="35" t="s">
        <v>26</v>
      </c>
      <c r="F227" s="35"/>
      <c r="G227" s="35" t="s">
        <v>381</v>
      </c>
      <c r="H227" s="35" t="s">
        <v>27</v>
      </c>
      <c r="I227" s="35" t="s">
        <v>357</v>
      </c>
      <c r="J227" s="39" t="n">
        <f aca="false">J226+D226</f>
        <v>176</v>
      </c>
      <c r="K227" s="27" t="n">
        <f aca="false">J227/8</f>
        <v>22</v>
      </c>
      <c r="L227" s="27" t="n">
        <f aca="false">J227/16</f>
        <v>11</v>
      </c>
      <c r="M227" s="27" t="n">
        <f aca="false">J227/32</f>
        <v>5.5</v>
      </c>
      <c r="N227" s="1" t="s">
        <v>394</v>
      </c>
      <c r="O227" s="3" t="n">
        <v>3</v>
      </c>
      <c r="P227" s="1" t="n">
        <v>7</v>
      </c>
      <c r="Q227" s="1" t="n">
        <v>0</v>
      </c>
    </row>
    <row r="228" customFormat="false" ht="15" hidden="false" customHeight="false" outlineLevel="0" collapsed="false">
      <c r="B228" s="3" t="s">
        <v>407</v>
      </c>
      <c r="C228" s="3" t="s">
        <v>408</v>
      </c>
      <c r="D228" s="1" t="n">
        <v>8</v>
      </c>
      <c r="E228" s="35" t="s">
        <v>26</v>
      </c>
      <c r="F228" s="35"/>
      <c r="G228" s="35" t="s">
        <v>381</v>
      </c>
      <c r="H228" s="35" t="s">
        <v>27</v>
      </c>
      <c r="I228" s="35" t="s">
        <v>357</v>
      </c>
      <c r="J228" s="39" t="n">
        <f aca="false">J227+D227</f>
        <v>184</v>
      </c>
      <c r="K228" s="27" t="n">
        <f aca="false">J228/8</f>
        <v>23</v>
      </c>
      <c r="L228" s="27" t="n">
        <f aca="false">J228/16</f>
        <v>11.5</v>
      </c>
      <c r="M228" s="27" t="n">
        <f aca="false">J228/32</f>
        <v>5.75</v>
      </c>
      <c r="N228" s="1" t="s">
        <v>394</v>
      </c>
      <c r="O228" s="3" t="n">
        <v>3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3" t="s">
        <v>409</v>
      </c>
      <c r="C229" s="3" t="s">
        <v>409</v>
      </c>
      <c r="D229" s="1" t="n">
        <v>8</v>
      </c>
      <c r="E229" s="35" t="s">
        <v>26</v>
      </c>
      <c r="F229" s="35"/>
      <c r="G229" s="35" t="s">
        <v>381</v>
      </c>
      <c r="H229" s="35" t="s">
        <v>27</v>
      </c>
      <c r="I229" s="35" t="s">
        <v>357</v>
      </c>
      <c r="J229" s="39" t="n">
        <f aca="false">J228+D228</f>
        <v>192</v>
      </c>
      <c r="K229" s="27" t="n">
        <f aca="false">J229/8</f>
        <v>24</v>
      </c>
      <c r="L229" s="27" t="n">
        <f aca="false">J229/16</f>
        <v>12</v>
      </c>
      <c r="M229" s="27" t="n">
        <f aca="false">J229/32</f>
        <v>6</v>
      </c>
      <c r="N229" s="1" t="s">
        <v>394</v>
      </c>
      <c r="O229" s="3" t="n">
        <v>3</v>
      </c>
      <c r="P229" s="1" t="n">
        <v>9</v>
      </c>
      <c r="Q229" s="1" t="n">
        <v>0</v>
      </c>
    </row>
    <row r="230" customFormat="false" ht="15" hidden="false" customHeight="false" outlineLevel="0" collapsed="false">
      <c r="B230" s="3" t="s">
        <v>410</v>
      </c>
      <c r="C230" s="3" t="s">
        <v>410</v>
      </c>
      <c r="D230" s="1" t="n">
        <v>8</v>
      </c>
      <c r="E230" s="35" t="s">
        <v>26</v>
      </c>
      <c r="F230" s="35"/>
      <c r="G230" s="35" t="s">
        <v>381</v>
      </c>
      <c r="H230" s="35" t="s">
        <v>27</v>
      </c>
      <c r="I230" s="35" t="s">
        <v>357</v>
      </c>
      <c r="J230" s="39" t="n">
        <f aca="false">J229+D229</f>
        <v>200</v>
      </c>
      <c r="K230" s="27" t="n">
        <f aca="false">J230/8</f>
        <v>25</v>
      </c>
      <c r="L230" s="27" t="n">
        <f aca="false">J230/16</f>
        <v>12.5</v>
      </c>
      <c r="M230" s="27" t="n">
        <f aca="false">J230/32</f>
        <v>6.25</v>
      </c>
      <c r="N230" s="1" t="s">
        <v>394</v>
      </c>
      <c r="O230" s="3" t="n">
        <v>3</v>
      </c>
      <c r="P230" s="1" t="n">
        <v>10</v>
      </c>
      <c r="Q230" s="1" t="n">
        <v>0</v>
      </c>
    </row>
    <row r="231" customFormat="false" ht="15" hidden="false" customHeight="false" outlineLevel="0" collapsed="false">
      <c r="B231" s="3" t="s">
        <v>411</v>
      </c>
      <c r="C231" s="3" t="s">
        <v>411</v>
      </c>
      <c r="D231" s="1" t="n">
        <v>8</v>
      </c>
      <c r="E231" s="35" t="s">
        <v>26</v>
      </c>
      <c r="F231" s="35"/>
      <c r="G231" s="35" t="s">
        <v>381</v>
      </c>
      <c r="H231" s="35" t="s">
        <v>27</v>
      </c>
      <c r="I231" s="35" t="s">
        <v>357</v>
      </c>
      <c r="J231" s="39" t="n">
        <f aca="false">J230+D230</f>
        <v>208</v>
      </c>
      <c r="K231" s="27" t="n">
        <f aca="false">J231/8</f>
        <v>26</v>
      </c>
      <c r="L231" s="27" t="n">
        <f aca="false">J231/16</f>
        <v>13</v>
      </c>
      <c r="M231" s="27" t="n">
        <f aca="false">J231/32</f>
        <v>6.5</v>
      </c>
      <c r="N231" s="1" t="s">
        <v>394</v>
      </c>
      <c r="O231" s="3" t="n">
        <v>3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3" t="s">
        <v>412</v>
      </c>
      <c r="C232" s="3" t="s">
        <v>412</v>
      </c>
      <c r="D232" s="1" t="n">
        <v>8</v>
      </c>
      <c r="E232" s="35" t="s">
        <v>26</v>
      </c>
      <c r="F232" s="35"/>
      <c r="G232" s="35" t="s">
        <v>381</v>
      </c>
      <c r="H232" s="35" t="s">
        <v>27</v>
      </c>
      <c r="I232" s="35" t="s">
        <v>357</v>
      </c>
      <c r="J232" s="39" t="n">
        <f aca="false">J231+D231</f>
        <v>216</v>
      </c>
      <c r="K232" s="27" t="n">
        <f aca="false">J232/8</f>
        <v>27</v>
      </c>
      <c r="L232" s="27" t="n">
        <f aca="false">J232/16</f>
        <v>13.5</v>
      </c>
      <c r="M232" s="27" t="n">
        <f aca="false">J232/32</f>
        <v>6.75</v>
      </c>
      <c r="N232" s="1" t="s">
        <v>394</v>
      </c>
      <c r="O232" s="3" t="n">
        <v>3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3" t="s">
        <v>413</v>
      </c>
      <c r="C233" s="3" t="s">
        <v>413</v>
      </c>
      <c r="D233" s="1" t="n">
        <v>8</v>
      </c>
      <c r="E233" s="35" t="s">
        <v>26</v>
      </c>
      <c r="F233" s="35"/>
      <c r="G233" s="35" t="s">
        <v>381</v>
      </c>
      <c r="H233" s="35" t="s">
        <v>27</v>
      </c>
      <c r="I233" s="35" t="s">
        <v>357</v>
      </c>
      <c r="J233" s="39" t="n">
        <f aca="false">J232+D232</f>
        <v>224</v>
      </c>
      <c r="K233" s="27" t="n">
        <f aca="false">J233/8</f>
        <v>28</v>
      </c>
      <c r="L233" s="27" t="n">
        <f aca="false">J233/16</f>
        <v>14</v>
      </c>
      <c r="M233" s="27" t="n">
        <f aca="false">J233/32</f>
        <v>7</v>
      </c>
      <c r="N233" s="1" t="s">
        <v>394</v>
      </c>
      <c r="O233" s="3" t="n">
        <v>3</v>
      </c>
      <c r="P233" s="1" t="n">
        <v>13</v>
      </c>
      <c r="Q233" s="1" t="n">
        <v>0</v>
      </c>
    </row>
    <row r="234" customFormat="false" ht="15" hidden="false" customHeight="false" outlineLevel="0" collapsed="false">
      <c r="B234" s="3" t="s">
        <v>414</v>
      </c>
      <c r="C234" s="3" t="s">
        <v>415</v>
      </c>
      <c r="D234" s="1" t="n">
        <v>16</v>
      </c>
      <c r="E234" s="35" t="s">
        <v>26</v>
      </c>
      <c r="F234" s="35" t="s">
        <v>116</v>
      </c>
      <c r="G234" s="35" t="s">
        <v>381</v>
      </c>
      <c r="H234" s="35" t="s">
        <v>27</v>
      </c>
      <c r="I234" s="35" t="s">
        <v>357</v>
      </c>
      <c r="J234" s="39" t="n">
        <f aca="false">J233+D233</f>
        <v>232</v>
      </c>
      <c r="K234" s="27" t="n">
        <f aca="false">J234/8</f>
        <v>29</v>
      </c>
      <c r="L234" s="27" t="n">
        <f aca="false">J234/16</f>
        <v>14.5</v>
      </c>
      <c r="M234" s="27" t="n">
        <f aca="false">J234/32</f>
        <v>7.25</v>
      </c>
      <c r="N234" s="1" t="s">
        <v>354</v>
      </c>
      <c r="O234" s="3" t="n">
        <v>1</v>
      </c>
      <c r="P234" s="1" t="n">
        <v>12</v>
      </c>
      <c r="Q234" s="1" t="n">
        <v>0</v>
      </c>
    </row>
    <row r="235" customFormat="false" ht="15" hidden="false" customHeight="false" outlineLevel="0" collapsed="false">
      <c r="B235" s="3" t="s">
        <v>416</v>
      </c>
      <c r="C235" s="3" t="s">
        <v>417</v>
      </c>
      <c r="D235" s="1" t="n">
        <v>8</v>
      </c>
      <c r="E235" s="35" t="s">
        <v>26</v>
      </c>
      <c r="F235" s="35"/>
      <c r="G235" s="35" t="s">
        <v>381</v>
      </c>
      <c r="H235" s="35" t="s">
        <v>27</v>
      </c>
      <c r="I235" s="35" t="s">
        <v>357</v>
      </c>
      <c r="J235" s="39" t="n">
        <f aca="false">J234+D234</f>
        <v>248</v>
      </c>
      <c r="K235" s="27" t="n">
        <f aca="false">J235/8</f>
        <v>31</v>
      </c>
      <c r="L235" s="27" t="n">
        <f aca="false">J235/16</f>
        <v>15.5</v>
      </c>
      <c r="M235" s="27" t="n">
        <f aca="false">J235/32</f>
        <v>7.75</v>
      </c>
      <c r="N235" s="1" t="s">
        <v>378</v>
      </c>
      <c r="O235" s="3" t="n">
        <v>2</v>
      </c>
      <c r="P235" s="1" t="n">
        <v>3</v>
      </c>
      <c r="Q235" s="1" t="n">
        <v>0</v>
      </c>
    </row>
    <row r="236" customFormat="false" ht="15" hidden="false" customHeight="false" outlineLevel="0" collapsed="false">
      <c r="A236" s="1" t="s">
        <v>59</v>
      </c>
      <c r="F236" s="35"/>
      <c r="G236" s="35"/>
      <c r="H236" s="35"/>
      <c r="I236" s="35"/>
      <c r="J236" s="39" t="n">
        <f aca="false">J235+D235</f>
        <v>256</v>
      </c>
      <c r="K236" s="27" t="n">
        <f aca="false">J236/8</f>
        <v>32</v>
      </c>
      <c r="L236" s="27" t="n">
        <f aca="false">J236/16</f>
        <v>16</v>
      </c>
      <c r="M236" s="27" t="n">
        <f aca="false">J236/32</f>
        <v>8</v>
      </c>
    </row>
    <row r="237" customFormat="false" ht="15" hidden="false" customHeight="false" outlineLevel="0" collapsed="false">
      <c r="F237" s="35"/>
      <c r="G237" s="35"/>
      <c r="H237" s="35"/>
      <c r="I237" s="35"/>
      <c r="J237" s="39"/>
      <c r="K237" s="27"/>
      <c r="L237" s="27"/>
      <c r="M237" s="27"/>
    </row>
    <row r="238" s="1" customFormat="true" ht="15" hidden="false" customHeight="false" outlineLevel="0" collapsed="false">
      <c r="C238" s="3"/>
      <c r="H238" s="3"/>
      <c r="J238" s="43"/>
      <c r="O238" s="3"/>
    </row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69" r:id="rId1" display="file:sciLongDownlink"/>
    <hyperlink ref="A176" r:id="rId2" display="Structure:science_t, file:sciDownlink.h"/>
    <hyperlink ref="A185" r:id="rId3" display="Structure:sciWodSpecific_t,file:sciWodSpecificDownlink.h"/>
    <hyperlink ref="A193" r:id="rId4" display="Structure:infrequentDownlink_t,file:infrequentDownlink.h"/>
    <hyperlink ref="A209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00390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5" min="5" style="0" width="19.03"/>
    <col collapsed="false" customWidth="true" hidden="false" outlineLevel="0" max="6" min="6" style="0" width="13.66"/>
  </cols>
  <sheetData>
    <row r="6" s="44" customFormat="true" ht="34.95" hidden="false" customHeight="true" outlineLevel="0" collapsed="false">
      <c r="B6" s="45"/>
      <c r="C6" s="45" t="s">
        <v>418</v>
      </c>
      <c r="D6" s="45" t="s">
        <v>419</v>
      </c>
      <c r="E6" s="45" t="s">
        <v>420</v>
      </c>
      <c r="F6" s="45" t="s">
        <v>421</v>
      </c>
      <c r="G6" s="45" t="s">
        <v>422</v>
      </c>
      <c r="H6" s="45" t="s">
        <v>423</v>
      </c>
      <c r="I6" s="45"/>
    </row>
    <row r="7" customFormat="false" ht="13.2" hidden="false" customHeight="false" outlineLevel="0" collapsed="false">
      <c r="B7" s="46"/>
      <c r="C7" s="46" t="n">
        <v>1</v>
      </c>
      <c r="D7" s="46" t="n">
        <f aca="false">C7*64+8</f>
        <v>72</v>
      </c>
      <c r="E7" s="46" t="n">
        <v>1</v>
      </c>
      <c r="F7" s="46" t="n">
        <f aca="false">(D7+(E7*32))</f>
        <v>104</v>
      </c>
      <c r="G7" s="46" t="n">
        <f aca="false">(D7+(E7*32))*10</f>
        <v>1040</v>
      </c>
      <c r="H7" s="46" t="n">
        <f aca="false">G7/1200</f>
        <v>0.866666666666667</v>
      </c>
      <c r="I7" s="46"/>
    </row>
    <row r="8" customFormat="false" ht="13.2" hidden="false" customHeight="false" outlineLevel="0" collapsed="false">
      <c r="B8" s="46"/>
      <c r="C8" s="46" t="n">
        <v>6</v>
      </c>
      <c r="D8" s="46" t="n">
        <f aca="false">C8*64+8</f>
        <v>392</v>
      </c>
      <c r="E8" s="46" t="n">
        <v>2</v>
      </c>
      <c r="F8" s="46" t="n">
        <f aca="false">(D8+(E8*32))</f>
        <v>456</v>
      </c>
      <c r="G8" s="46" t="n">
        <f aca="false">(D8+(E8*32))*10</f>
        <v>4560</v>
      </c>
      <c r="H8" s="46" t="n">
        <f aca="false">G8/1200</f>
        <v>3.8</v>
      </c>
      <c r="I8" s="46"/>
    </row>
    <row r="9" customFormat="false" ht="13.2" hidden="false" customHeight="false" outlineLevel="0" collapsed="false">
      <c r="B9" s="46"/>
      <c r="C9" s="46" t="n">
        <v>7</v>
      </c>
      <c r="D9" s="46" t="n">
        <f aca="false">C9*64+8</f>
        <v>456</v>
      </c>
      <c r="E9" s="46" t="n">
        <v>3</v>
      </c>
      <c r="F9" s="46" t="n">
        <f aca="false">(D9+(E9*32))</f>
        <v>552</v>
      </c>
      <c r="G9" s="46" t="n">
        <f aca="false">(D9+(E9*32))*10</f>
        <v>5520</v>
      </c>
      <c r="H9" s="46" t="n">
        <f aca="false">G9/1200</f>
        <v>4.6</v>
      </c>
      <c r="I9" s="46"/>
    </row>
    <row r="10" customFormat="false" ht="13.2" hidden="false" customHeight="false" outlineLevel="0" collapsed="false">
      <c r="B10" s="46"/>
      <c r="C10" s="46" t="n">
        <v>8</v>
      </c>
      <c r="D10" s="46" t="n">
        <f aca="false">C10*64+8</f>
        <v>520</v>
      </c>
      <c r="E10" s="46" t="n">
        <v>3</v>
      </c>
      <c r="F10" s="46" t="n">
        <f aca="false">(D10+(E10*32))</f>
        <v>616</v>
      </c>
      <c r="G10" s="46" t="n">
        <f aca="false">(D10+(E10*32))*10</f>
        <v>6160</v>
      </c>
      <c r="H10" s="46" t="n">
        <f aca="false">G10/1200</f>
        <v>5.13333333333333</v>
      </c>
      <c r="I10" s="46"/>
    </row>
    <row r="11" customFormat="false" ht="13.2" hidden="false" customHeight="false" outlineLevel="0" collapsed="false">
      <c r="B11" s="46"/>
      <c r="C11" s="46" t="n">
        <v>9</v>
      </c>
      <c r="D11" s="46" t="n">
        <f aca="false">C11*64+8</f>
        <v>584</v>
      </c>
      <c r="E11" s="46" t="n">
        <v>3</v>
      </c>
      <c r="F11" s="46" t="n">
        <f aca="false">(D11+(E11*32))</f>
        <v>680</v>
      </c>
      <c r="G11" s="46" t="n">
        <f aca="false">(D11+(E11*32))*10</f>
        <v>6800</v>
      </c>
      <c r="H11" s="46" t="n">
        <f aca="false">G11/1200</f>
        <v>5.66666666666667</v>
      </c>
      <c r="I11" s="46"/>
    </row>
    <row r="12" customFormat="false" ht="13.2" hidden="false" customHeight="false" outlineLevel="0" collapsed="false">
      <c r="B12" s="46"/>
      <c r="C12" s="46" t="n">
        <v>10</v>
      </c>
      <c r="D12" s="46" t="n">
        <f aca="false">C12*64+8</f>
        <v>648</v>
      </c>
      <c r="E12" s="46" t="n">
        <v>3</v>
      </c>
      <c r="F12" s="46" t="n">
        <f aca="false">(D12+(E12*32))</f>
        <v>744</v>
      </c>
      <c r="G12" s="46" t="n">
        <f aca="false">(D12+(E12*32))*10</f>
        <v>7440</v>
      </c>
      <c r="H12" s="46" t="n">
        <f aca="false">G12/1200</f>
        <v>6.2</v>
      </c>
      <c r="I12" s="46"/>
    </row>
    <row r="13" customFormat="false" ht="13.2" hidden="false" customHeight="false" outlineLevel="0" collapsed="false">
      <c r="B13" s="46"/>
      <c r="C13" s="46" t="n">
        <v>11</v>
      </c>
      <c r="D13" s="46" t="n">
        <f aca="false">C13*64+8</f>
        <v>712</v>
      </c>
      <c r="E13" s="46" t="n">
        <v>4</v>
      </c>
      <c r="F13" s="46" t="n">
        <f aca="false">(D13+(E13*32))</f>
        <v>840</v>
      </c>
      <c r="G13" s="46" t="n">
        <f aca="false">(D13+(E13*32))*10</f>
        <v>8400</v>
      </c>
      <c r="H13" s="46" t="n">
        <f aca="false">G13/1200</f>
        <v>7</v>
      </c>
      <c r="I13" s="46"/>
    </row>
    <row r="14" customFormat="false" ht="13.2" hidden="false" customHeight="false" outlineLevel="0" collapsed="false">
      <c r="B14" s="46"/>
      <c r="C14" s="46" t="n">
        <v>12</v>
      </c>
      <c r="D14" s="46" t="n">
        <f aca="false">C14*64+8</f>
        <v>776</v>
      </c>
      <c r="E14" s="46" t="n">
        <v>4</v>
      </c>
      <c r="F14" s="46" t="n">
        <f aca="false">(D14+(E14*32))</f>
        <v>904</v>
      </c>
      <c r="G14" s="46" t="n">
        <f aca="false">(D14+(E14*32))*10</f>
        <v>9040</v>
      </c>
      <c r="H14" s="46" t="n">
        <f aca="false">G14/1200</f>
        <v>7.53333333333333</v>
      </c>
      <c r="I14" s="46"/>
    </row>
    <row r="15" customFormat="false" ht="13.2" hidden="false" customHeight="false" outlineLevel="0" collapsed="false">
      <c r="B15" s="46"/>
      <c r="C15" s="46" t="n">
        <v>13</v>
      </c>
      <c r="D15" s="46" t="n">
        <f aca="false">C15*64+8</f>
        <v>840</v>
      </c>
      <c r="E15" s="46" t="n">
        <v>4</v>
      </c>
      <c r="F15" s="46" t="n">
        <f aca="false">(D15+(E15*32))</f>
        <v>968</v>
      </c>
      <c r="G15" s="46" t="n">
        <f aca="false">(D15+(E15*32))*10</f>
        <v>9680</v>
      </c>
      <c r="H15" s="46" t="n">
        <f aca="false">G15/1200</f>
        <v>8.06666666666667</v>
      </c>
      <c r="I15" s="46"/>
    </row>
    <row r="16" customFormat="false" ht="13.2" hidden="false" customHeight="false" outlineLevel="0" collapsed="false">
      <c r="B16" s="46"/>
      <c r="C16" s="46" t="n">
        <v>14</v>
      </c>
      <c r="D16" s="46" t="n">
        <f aca="false">C16*64+8</f>
        <v>904</v>
      </c>
      <c r="E16" s="46" t="n">
        <v>5</v>
      </c>
      <c r="F16" s="46" t="n">
        <f aca="false">(D16+(E16*32))</f>
        <v>1064</v>
      </c>
      <c r="G16" s="46" t="n">
        <f aca="false">(D16+(E16*32))*10</f>
        <v>10640</v>
      </c>
      <c r="H16" s="46" t="n">
        <f aca="false">G16/1200</f>
        <v>8.86666666666667</v>
      </c>
      <c r="I16" s="46"/>
    </row>
    <row r="17" customFormat="false" ht="13.2" hidden="false" customHeight="false" outlineLevel="0" collapsed="false">
      <c r="B17" s="46"/>
      <c r="C17" s="46" t="n">
        <v>15</v>
      </c>
      <c r="D17" s="46" t="n">
        <f aca="false">C17*64+8</f>
        <v>968</v>
      </c>
      <c r="E17" s="46" t="n">
        <v>5</v>
      </c>
      <c r="F17" s="46" t="n">
        <f aca="false">(D17+(E17*32))</f>
        <v>1128</v>
      </c>
      <c r="G17" s="46" t="n">
        <f aca="false">(D17+(E17*32))*10</f>
        <v>11280</v>
      </c>
      <c r="H17" s="46" t="n">
        <f aca="false">G17/1200</f>
        <v>9.4</v>
      </c>
      <c r="I17" s="46"/>
    </row>
    <row r="18" customFormat="false" ht="13.2" hidden="false" customHeight="false" outlineLevel="0" collapsed="false">
      <c r="B18" s="46"/>
      <c r="C18" s="46" t="n">
        <v>16</v>
      </c>
      <c r="D18" s="46" t="n">
        <f aca="false">C18*64+8</f>
        <v>1032</v>
      </c>
      <c r="E18" s="46" t="n">
        <v>5</v>
      </c>
      <c r="F18" s="46" t="n">
        <f aca="false">(D18+(E18*32))</f>
        <v>1192</v>
      </c>
      <c r="G18" s="46" t="n">
        <f aca="false">(D18+(E18*32))*10</f>
        <v>11920</v>
      </c>
      <c r="H18" s="46" t="n">
        <f aca="false">G18/1200</f>
        <v>9.93333333333333</v>
      </c>
      <c r="I18" s="46"/>
    </row>
    <row r="19" customFormat="false" ht="13.2" hidden="false" customHeight="false" outlineLevel="0" collapsed="false">
      <c r="B19" s="46"/>
      <c r="C19" s="46" t="n">
        <v>17</v>
      </c>
      <c r="D19" s="46" t="n">
        <f aca="false">C19*64+8</f>
        <v>1096</v>
      </c>
      <c r="E19" s="46" t="n">
        <v>5</v>
      </c>
      <c r="F19" s="46" t="n">
        <f aca="false">(D19+(E19*32))</f>
        <v>1256</v>
      </c>
      <c r="G19" s="46" t="n">
        <f aca="false">(D19+(E19*32))*10</f>
        <v>12560</v>
      </c>
      <c r="H19" s="46" t="n">
        <f aca="false">G19/1200</f>
        <v>10.4666666666667</v>
      </c>
      <c r="I19" s="46"/>
    </row>
    <row r="20" customFormat="false" ht="13.2" hidden="false" customHeight="false" outlineLevel="0" collapsed="false">
      <c r="B20" s="46"/>
      <c r="C20" s="46" t="n">
        <v>18</v>
      </c>
      <c r="D20" s="46" t="n">
        <f aca="false">C20*64+8</f>
        <v>1160</v>
      </c>
      <c r="E20" s="46" t="n">
        <v>6</v>
      </c>
      <c r="F20" s="46" t="n">
        <f aca="false">(D20+(E20*32))</f>
        <v>1352</v>
      </c>
      <c r="G20" s="46" t="n">
        <f aca="false">(D20+(E20*32))*10</f>
        <v>13520</v>
      </c>
      <c r="H20" s="46" t="n">
        <f aca="false">G20/1200</f>
        <v>11.2666666666667</v>
      </c>
      <c r="I20" s="46"/>
    </row>
    <row r="26" s="1" customFormat="true" ht="37.85" hidden="false" customHeight="false" outlineLevel="0" collapsed="false">
      <c r="B26" s="30" t="s">
        <v>424</v>
      </c>
      <c r="C26" s="30" t="s">
        <v>425</v>
      </c>
      <c r="D26" s="26" t="n">
        <v>16</v>
      </c>
      <c r="E26" s="35" t="s">
        <v>26</v>
      </c>
      <c r="F26" s="23"/>
      <c r="G26" s="36" t="n">
        <v>1</v>
      </c>
      <c r="H26" s="3" t="s">
        <v>299</v>
      </c>
      <c r="I26" s="27" t="s">
        <v>304</v>
      </c>
      <c r="J26" s="28" t="n">
        <f aca="false">DownlinkSpecLTM!J141+DownlinkSpecLTM!D141</f>
        <v>496</v>
      </c>
      <c r="K26" s="27" t="n">
        <f aca="false">J26/8</f>
        <v>62</v>
      </c>
      <c r="L26" s="27" t="n">
        <f aca="false">J26/16</f>
        <v>31</v>
      </c>
      <c r="M26" s="27" t="n">
        <f aca="false">J26/32</f>
        <v>15.5</v>
      </c>
      <c r="N26" s="1" t="s">
        <v>301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0" t="s">
        <v>426</v>
      </c>
      <c r="C27" s="30" t="s">
        <v>427</v>
      </c>
      <c r="D27" s="26" t="n">
        <v>32</v>
      </c>
      <c r="E27" s="35"/>
      <c r="F27" s="23"/>
      <c r="G27" s="36" t="n">
        <v>1</v>
      </c>
      <c r="H27" s="3" t="s">
        <v>299</v>
      </c>
      <c r="I27" s="27" t="s">
        <v>300</v>
      </c>
      <c r="J27" s="28" t="n">
        <f aca="false">J26+D26</f>
        <v>512</v>
      </c>
      <c r="K27" s="27" t="n">
        <f aca="false">J27/8</f>
        <v>64</v>
      </c>
      <c r="L27" s="27" t="n">
        <f aca="false">J27/16</f>
        <v>32</v>
      </c>
      <c r="M27" s="27" t="n">
        <f aca="false">J27/32</f>
        <v>16</v>
      </c>
      <c r="N27" s="1" t="s">
        <v>301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0" t="s">
        <v>428</v>
      </c>
      <c r="C30" s="0" t="s">
        <v>429</v>
      </c>
      <c r="D30" s="0" t="s">
        <v>430</v>
      </c>
      <c r="E30" s="0" t="s">
        <v>431</v>
      </c>
    </row>
    <row r="31" customFormat="false" ht="13.2" hidden="false" customHeight="false" outlineLevel="0" collapsed="false">
      <c r="B31" s="0" t="n">
        <v>114</v>
      </c>
      <c r="C31" s="0" t="n">
        <f aca="false">B31*0.01419</f>
        <v>1.61766</v>
      </c>
      <c r="D31" s="0" t="n">
        <f aca="false">-13.019+36.436*C31-13.107*C31*C31+1.7685*C31*C31*C31</f>
        <v>19.1096419453124</v>
      </c>
      <c r="E31" s="0" t="n">
        <f aca="false">POWER(10,D31/10)</f>
        <v>81.4637118381987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75122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2021-08-07T15:48:03Z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