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Minecraft\tree-hole\实体 entity\"/>
    </mc:Choice>
  </mc:AlternateContent>
  <xr:revisionPtr revIDLastSave="0" documentId="13_ncr:1_{BB400C91-C863-40F6-907C-FA3F3933DB3C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猪灵交易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E21" i="1"/>
  <c r="F20" i="1"/>
  <c r="D20" i="1"/>
  <c r="F25" i="1"/>
  <c r="D25" i="1"/>
  <c r="F24" i="1"/>
  <c r="D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G20" i="1" l="1"/>
  <c r="G3" i="1"/>
  <c r="G17" i="1"/>
  <c r="I20" i="1"/>
  <c r="J20" i="1" s="1"/>
  <c r="K20" i="1" s="1"/>
  <c r="I3" i="1"/>
  <c r="J3" i="1" s="1"/>
  <c r="K3" i="1" s="1"/>
  <c r="G4" i="1"/>
  <c r="G19" i="1"/>
  <c r="I25" i="1"/>
  <c r="J25" i="1" s="1"/>
  <c r="K25" i="1" s="1"/>
  <c r="G25" i="1"/>
  <c r="I7" i="1"/>
  <c r="J7" i="1" s="1"/>
  <c r="K7" i="1" s="1"/>
  <c r="G18" i="1"/>
  <c r="G6" i="1"/>
  <c r="G5" i="1"/>
  <c r="I6" i="1"/>
  <c r="J6" i="1" s="1"/>
  <c r="K6" i="1" s="1"/>
  <c r="I4" i="1"/>
  <c r="J4" i="1" s="1"/>
  <c r="K4" i="1" s="1"/>
  <c r="G9" i="1"/>
  <c r="G11" i="1"/>
  <c r="I15" i="1"/>
  <c r="J15" i="1" s="1"/>
  <c r="K15" i="1" s="1"/>
  <c r="I14" i="1"/>
  <c r="J14" i="1" s="1"/>
  <c r="K14" i="1" s="1"/>
  <c r="I13" i="1"/>
  <c r="J13" i="1" s="1"/>
  <c r="K13" i="1" s="1"/>
  <c r="G10" i="1"/>
  <c r="G8" i="1"/>
  <c r="I24" i="1"/>
  <c r="J24" i="1" s="1"/>
  <c r="K24" i="1" s="1"/>
  <c r="I16" i="1"/>
  <c r="J16" i="1" s="1"/>
  <c r="K16" i="1" s="1"/>
  <c r="I12" i="1"/>
  <c r="J12" i="1" s="1"/>
  <c r="K12" i="1" s="1"/>
  <c r="G7" i="1"/>
  <c r="G2" i="1"/>
  <c r="I5" i="1"/>
  <c r="J5" i="1" s="1"/>
  <c r="K5" i="1" s="1"/>
  <c r="G24" i="1"/>
  <c r="I18" i="1"/>
  <c r="J18" i="1" s="1"/>
  <c r="K18" i="1" s="1"/>
  <c r="G15" i="1"/>
  <c r="G14" i="1"/>
  <c r="G13" i="1"/>
  <c r="G12" i="1"/>
  <c r="I9" i="1"/>
  <c r="J9" i="1" s="1"/>
  <c r="K9" i="1" s="1"/>
  <c r="I19" i="1"/>
  <c r="J19" i="1" s="1"/>
  <c r="K19" i="1" s="1"/>
  <c r="I17" i="1"/>
  <c r="J17" i="1" s="1"/>
  <c r="K17" i="1" s="1"/>
  <c r="G16" i="1"/>
  <c r="I8" i="1"/>
  <c r="J8" i="1" s="1"/>
  <c r="K8" i="1" s="1"/>
  <c r="I11" i="1"/>
  <c r="J11" i="1" s="1"/>
  <c r="K11" i="1" s="1"/>
  <c r="I10" i="1"/>
  <c r="J10" i="1" s="1"/>
  <c r="K10" i="1" s="1"/>
  <c r="I2" i="1"/>
  <c r="J2" i="1" s="1"/>
  <c r="K2" i="1" s="1"/>
</calcChain>
</file>

<file path=xl/sharedStrings.xml><?xml version="1.0" encoding="utf-8"?>
<sst xmlns="http://schemas.openxmlformats.org/spreadsheetml/2006/main" count="33" uniqueCount="33">
  <si>
    <t>物品</t>
    <phoneticPr fontId="2" type="noConversion"/>
  </si>
  <si>
    <t>数量期望</t>
    <phoneticPr fontId="2" type="noConversion"/>
  </si>
  <si>
    <t>概率</t>
    <phoneticPr fontId="2" type="noConversion"/>
  </si>
  <si>
    <t>附魔书</t>
    <phoneticPr fontId="2" type="noConversion"/>
  </si>
  <si>
    <t>铁靴子</t>
    <phoneticPr fontId="2" type="noConversion"/>
  </si>
  <si>
    <t>喷溅抗火药水</t>
    <phoneticPr fontId="2" type="noConversion"/>
  </si>
  <si>
    <t>抗火药水</t>
    <phoneticPr fontId="2" type="noConversion"/>
  </si>
  <si>
    <t>水瓶</t>
    <phoneticPr fontId="2" type="noConversion"/>
  </si>
  <si>
    <t>铁粒</t>
    <phoneticPr fontId="2" type="noConversion"/>
  </si>
  <si>
    <t>末影珍珠</t>
    <phoneticPr fontId="2" type="noConversion"/>
  </si>
  <si>
    <t>线</t>
    <phoneticPr fontId="2" type="noConversion"/>
  </si>
  <si>
    <t>下界石英</t>
    <phoneticPr fontId="2" type="noConversion"/>
  </si>
  <si>
    <t>黑曜石</t>
    <phoneticPr fontId="2" type="noConversion"/>
  </si>
  <si>
    <t>哭泣的黑曜石</t>
    <phoneticPr fontId="2" type="noConversion"/>
  </si>
  <si>
    <t>火焰弹</t>
    <phoneticPr fontId="2" type="noConversion"/>
  </si>
  <si>
    <t>皮革</t>
    <phoneticPr fontId="2" type="noConversion"/>
  </si>
  <si>
    <t>灵魂沙</t>
    <phoneticPr fontId="2" type="noConversion"/>
  </si>
  <si>
    <t>下界砖</t>
    <phoneticPr fontId="2" type="noConversion"/>
  </si>
  <si>
    <t>光灵箭</t>
    <phoneticPr fontId="2" type="noConversion"/>
  </si>
  <si>
    <t>砂砾</t>
    <phoneticPr fontId="2" type="noConversion"/>
  </si>
  <si>
    <t>黑石</t>
    <phoneticPr fontId="2" type="noConversion"/>
  </si>
  <si>
    <t>数量(Max)</t>
    <phoneticPr fontId="2" type="noConversion"/>
  </si>
  <si>
    <t>数量(Min)</t>
    <phoneticPr fontId="2" type="noConversion"/>
  </si>
  <si>
    <t>权重</t>
    <phoneticPr fontId="2" type="noConversion"/>
  </si>
  <si>
    <t>每个物品平均
需要金锭数量</t>
    <phoneticPr fontId="2" type="noConversion"/>
  </si>
  <si>
    <t>一盒金锭获得
物品平均数量</t>
    <phoneticPr fontId="2" type="noConversion"/>
  </si>
  <si>
    <t>一个金锭获得
物品平均数量</t>
    <phoneticPr fontId="2" type="noConversion"/>
  </si>
  <si>
    <t>一盒金块获得
物品平均数量</t>
    <phoneticPr fontId="2" type="noConversion"/>
  </si>
  <si>
    <t>下界合金锄</t>
    <phoneticPr fontId="2" type="noConversion"/>
  </si>
  <si>
    <t>诡异菌岩</t>
    <phoneticPr fontId="2" type="noConversion"/>
  </si>
  <si>
    <t>失水恶魂</t>
    <phoneticPr fontId="2" type="noConversion"/>
  </si>
  <si>
    <t>曾经存在，后来被移除的，值得注意的几个：</t>
    <phoneticPr fontId="2" type="noConversion"/>
  </si>
  <si>
    <t>每个物品平均
需要金块数量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</si>
</sst>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.000000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1" applyNumberFormat="1" applyFont="1" applyAlignment="1">
      <alignment horizontal="right" vertical="center"/>
    </xf>
    <xf numFmtId="177" fontId="0" fillId="0" borderId="0" xfId="0" applyNumberFormat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workbookViewId="0"/>
  </sheetViews>
  <sheetFormatPr defaultRowHeight="14" x14ac:dyDescent="0.3"/>
  <cols>
    <col min="1" max="1" width="12.33203125" style="1" bestFit="1" customWidth="1"/>
    <col min="2" max="2" width="9.25" style="1" bestFit="1" customWidth="1"/>
    <col min="3" max="3" width="9.5" style="1" bestFit="1" customWidth="1"/>
    <col min="4" max="4" width="8.5" style="1" bestFit="1" customWidth="1"/>
    <col min="5" max="5" width="11.6640625" style="1" bestFit="1" customWidth="1"/>
    <col min="6" max="6" width="6.5" style="1" bestFit="1" customWidth="1"/>
    <col min="7" max="8" width="12.33203125" style="1" customWidth="1"/>
    <col min="9" max="10" width="12.33203125" style="1" bestFit="1" customWidth="1"/>
    <col min="11" max="11" width="12.75" style="1" bestFit="1" customWidth="1"/>
    <col min="12" max="16384" width="8.6640625" style="1"/>
  </cols>
  <sheetData>
    <row r="1" spans="1:11" s="2" customFormat="1" ht="28" x14ac:dyDescent="0.3">
      <c r="A1" s="3" t="s">
        <v>0</v>
      </c>
      <c r="B1" s="3" t="s">
        <v>22</v>
      </c>
      <c r="C1" s="3" t="s">
        <v>21</v>
      </c>
      <c r="D1" s="3" t="s">
        <v>1</v>
      </c>
      <c r="E1" s="3" t="s">
        <v>23</v>
      </c>
      <c r="F1" s="3" t="s">
        <v>2</v>
      </c>
      <c r="G1" s="4" t="s">
        <v>24</v>
      </c>
      <c r="H1" s="4" t="s">
        <v>32</v>
      </c>
      <c r="I1" s="4" t="s">
        <v>26</v>
      </c>
      <c r="J1" s="4" t="s">
        <v>25</v>
      </c>
      <c r="K1" s="4" t="s">
        <v>27</v>
      </c>
    </row>
    <row r="2" spans="1:11" x14ac:dyDescent="0.3">
      <c r="A2" s="5" t="s">
        <v>3</v>
      </c>
      <c r="B2" s="7">
        <v>1</v>
      </c>
      <c r="C2" s="7">
        <v>1</v>
      </c>
      <c r="D2" s="7">
        <f>(B2+C2)/2</f>
        <v>1</v>
      </c>
      <c r="E2" s="7">
        <v>5</v>
      </c>
      <c r="F2" s="8">
        <f>E2/SUM(E$2:E$19)</f>
        <v>1.0893246187363835E-2</v>
      </c>
      <c r="G2" s="6">
        <f>1/(D2*F2)</f>
        <v>91.8</v>
      </c>
      <c r="H2" s="6">
        <f>G2/9</f>
        <v>10.199999999999999</v>
      </c>
      <c r="I2" s="6">
        <f t="shared" ref="I2:I20" si="0">D2*F2</f>
        <v>1.0893246187363835E-2</v>
      </c>
      <c r="J2" s="6">
        <f>1728*I2</f>
        <v>18.823529411764707</v>
      </c>
      <c r="K2" s="9">
        <f>J2*9</f>
        <v>169.41176470588235</v>
      </c>
    </row>
    <row r="3" spans="1:11" x14ac:dyDescent="0.3">
      <c r="A3" s="5" t="s">
        <v>4</v>
      </c>
      <c r="B3" s="7">
        <v>1</v>
      </c>
      <c r="C3" s="7">
        <v>1</v>
      </c>
      <c r="D3" s="7">
        <f t="shared" ref="D3:D20" si="1">(B3+C3)/2</f>
        <v>1</v>
      </c>
      <c r="E3" s="7">
        <v>8</v>
      </c>
      <c r="F3" s="8">
        <f t="shared" ref="F3:F20" si="2">E3/SUM(E$2:E$19)</f>
        <v>1.7429193899782137E-2</v>
      </c>
      <c r="G3" s="6">
        <f t="shared" ref="G3:G20" si="3">1/(D3*F3)</f>
        <v>57.374999999999993</v>
      </c>
      <c r="H3" s="6">
        <f t="shared" ref="H3:H20" si="4">G3/9</f>
        <v>6.3749999999999991</v>
      </c>
      <c r="I3" s="6">
        <f t="shared" si="0"/>
        <v>1.7429193899782137E-2</v>
      </c>
      <c r="J3" s="6">
        <f t="shared" ref="J3:J20" si="5">1728*I3</f>
        <v>30.117647058823533</v>
      </c>
      <c r="K3" s="9">
        <f t="shared" ref="K3:K20" si="6">J3*9</f>
        <v>271.05882352941177</v>
      </c>
    </row>
    <row r="4" spans="1:11" x14ac:dyDescent="0.3">
      <c r="A4" s="5" t="s">
        <v>5</v>
      </c>
      <c r="B4" s="7">
        <v>1</v>
      </c>
      <c r="C4" s="7">
        <v>1</v>
      </c>
      <c r="D4" s="7">
        <f t="shared" si="1"/>
        <v>1</v>
      </c>
      <c r="E4" s="7">
        <v>8</v>
      </c>
      <c r="F4" s="8">
        <f t="shared" si="2"/>
        <v>1.7429193899782137E-2</v>
      </c>
      <c r="G4" s="6">
        <f t="shared" si="3"/>
        <v>57.374999999999993</v>
      </c>
      <c r="H4" s="6">
        <f t="shared" si="4"/>
        <v>6.3749999999999991</v>
      </c>
      <c r="I4" s="6">
        <f t="shared" si="0"/>
        <v>1.7429193899782137E-2</v>
      </c>
      <c r="J4" s="6">
        <f t="shared" si="5"/>
        <v>30.117647058823533</v>
      </c>
      <c r="K4" s="9">
        <f t="shared" si="6"/>
        <v>271.05882352941177</v>
      </c>
    </row>
    <row r="5" spans="1:11" x14ac:dyDescent="0.3">
      <c r="A5" s="5" t="s">
        <v>6</v>
      </c>
      <c r="B5" s="7">
        <v>1</v>
      </c>
      <c r="C5" s="7">
        <v>1</v>
      </c>
      <c r="D5" s="7">
        <f t="shared" si="1"/>
        <v>1</v>
      </c>
      <c r="E5" s="7">
        <v>8</v>
      </c>
      <c r="F5" s="8">
        <f t="shared" si="2"/>
        <v>1.7429193899782137E-2</v>
      </c>
      <c r="G5" s="6">
        <f t="shared" si="3"/>
        <v>57.374999999999993</v>
      </c>
      <c r="H5" s="6">
        <f t="shared" si="4"/>
        <v>6.3749999999999991</v>
      </c>
      <c r="I5" s="6">
        <f t="shared" si="0"/>
        <v>1.7429193899782137E-2</v>
      </c>
      <c r="J5" s="6">
        <f t="shared" si="5"/>
        <v>30.117647058823533</v>
      </c>
      <c r="K5" s="9">
        <f t="shared" si="6"/>
        <v>271.05882352941177</v>
      </c>
    </row>
    <row r="6" spans="1:11" x14ac:dyDescent="0.3">
      <c r="A6" s="5" t="s">
        <v>7</v>
      </c>
      <c r="B6" s="7">
        <v>1</v>
      </c>
      <c r="C6" s="7">
        <v>1</v>
      </c>
      <c r="D6" s="7">
        <f t="shared" si="1"/>
        <v>1</v>
      </c>
      <c r="E6" s="7">
        <v>10</v>
      </c>
      <c r="F6" s="8">
        <f t="shared" si="2"/>
        <v>2.178649237472767E-2</v>
      </c>
      <c r="G6" s="6">
        <f t="shared" si="3"/>
        <v>45.9</v>
      </c>
      <c r="H6" s="6">
        <f t="shared" si="4"/>
        <v>5.0999999999999996</v>
      </c>
      <c r="I6" s="6">
        <f t="shared" si="0"/>
        <v>2.178649237472767E-2</v>
      </c>
      <c r="J6" s="6">
        <f t="shared" si="5"/>
        <v>37.647058823529413</v>
      </c>
      <c r="K6" s="9">
        <f t="shared" si="6"/>
        <v>338.8235294117647</v>
      </c>
    </row>
    <row r="7" spans="1:11" x14ac:dyDescent="0.3">
      <c r="A7" s="5" t="s">
        <v>8</v>
      </c>
      <c r="B7" s="7">
        <v>10</v>
      </c>
      <c r="C7" s="7">
        <v>36</v>
      </c>
      <c r="D7" s="7">
        <f t="shared" si="1"/>
        <v>23</v>
      </c>
      <c r="E7" s="7">
        <v>10</v>
      </c>
      <c r="F7" s="8">
        <f t="shared" si="2"/>
        <v>2.178649237472767E-2</v>
      </c>
      <c r="G7" s="6">
        <f t="shared" si="3"/>
        <v>1.9956521739130433</v>
      </c>
      <c r="H7" s="6">
        <f t="shared" si="4"/>
        <v>0.22173913043478258</v>
      </c>
      <c r="I7" s="6">
        <f t="shared" si="0"/>
        <v>0.50108932461873645</v>
      </c>
      <c r="J7" s="6">
        <f t="shared" si="5"/>
        <v>865.88235294117658</v>
      </c>
      <c r="K7" s="9">
        <f t="shared" si="6"/>
        <v>7792.9411764705892</v>
      </c>
    </row>
    <row r="8" spans="1:11" x14ac:dyDescent="0.3">
      <c r="A8" s="5" t="s">
        <v>9</v>
      </c>
      <c r="B8" s="7">
        <v>2</v>
      </c>
      <c r="C8" s="7">
        <v>4</v>
      </c>
      <c r="D8" s="7">
        <f t="shared" si="1"/>
        <v>3</v>
      </c>
      <c r="E8" s="7">
        <v>10</v>
      </c>
      <c r="F8" s="8">
        <f t="shared" si="2"/>
        <v>2.178649237472767E-2</v>
      </c>
      <c r="G8" s="6">
        <f t="shared" si="3"/>
        <v>15.299999999999999</v>
      </c>
      <c r="H8" s="6">
        <f t="shared" si="4"/>
        <v>1.7</v>
      </c>
      <c r="I8" s="6">
        <f t="shared" si="0"/>
        <v>6.535947712418301E-2</v>
      </c>
      <c r="J8" s="6">
        <f t="shared" si="5"/>
        <v>112.94117647058825</v>
      </c>
      <c r="K8" s="9">
        <f t="shared" si="6"/>
        <v>1016.4705882352943</v>
      </c>
    </row>
    <row r="9" spans="1:11" x14ac:dyDescent="0.3">
      <c r="A9" s="5" t="s">
        <v>10</v>
      </c>
      <c r="B9" s="7">
        <v>3</v>
      </c>
      <c r="C9" s="7">
        <v>9</v>
      </c>
      <c r="D9" s="7">
        <f t="shared" si="1"/>
        <v>6</v>
      </c>
      <c r="E9" s="7">
        <v>20</v>
      </c>
      <c r="F9" s="8">
        <f t="shared" si="2"/>
        <v>4.357298474945534E-2</v>
      </c>
      <c r="G9" s="6">
        <f t="shared" si="3"/>
        <v>3.8249999999999997</v>
      </c>
      <c r="H9" s="6">
        <f t="shared" si="4"/>
        <v>0.42499999999999999</v>
      </c>
      <c r="I9" s="6">
        <f t="shared" si="0"/>
        <v>0.26143790849673204</v>
      </c>
      <c r="J9" s="6">
        <f t="shared" si="5"/>
        <v>451.76470588235298</v>
      </c>
      <c r="K9" s="9">
        <f t="shared" si="6"/>
        <v>4065.882352941177</v>
      </c>
    </row>
    <row r="10" spans="1:11" x14ac:dyDescent="0.3">
      <c r="A10" s="5" t="s">
        <v>11</v>
      </c>
      <c r="B10" s="7">
        <v>5</v>
      </c>
      <c r="C10" s="7">
        <v>12</v>
      </c>
      <c r="D10" s="7">
        <f t="shared" si="1"/>
        <v>8.5</v>
      </c>
      <c r="E10" s="7">
        <v>20</v>
      </c>
      <c r="F10" s="8">
        <f t="shared" si="2"/>
        <v>4.357298474945534E-2</v>
      </c>
      <c r="G10" s="6">
        <f t="shared" si="3"/>
        <v>2.6999999999999997</v>
      </c>
      <c r="H10" s="6">
        <f t="shared" si="4"/>
        <v>0.3</v>
      </c>
      <c r="I10" s="6">
        <f t="shared" si="0"/>
        <v>0.37037037037037041</v>
      </c>
      <c r="J10" s="6">
        <f t="shared" si="5"/>
        <v>640.00000000000011</v>
      </c>
      <c r="K10" s="9">
        <f t="shared" si="6"/>
        <v>5760.0000000000009</v>
      </c>
    </row>
    <row r="11" spans="1:11" x14ac:dyDescent="0.3">
      <c r="A11" s="5" t="s">
        <v>12</v>
      </c>
      <c r="B11" s="7">
        <v>1</v>
      </c>
      <c r="C11" s="7">
        <v>1</v>
      </c>
      <c r="D11" s="7">
        <f t="shared" si="1"/>
        <v>1</v>
      </c>
      <c r="E11" s="7">
        <v>40</v>
      </c>
      <c r="F11" s="8">
        <f t="shared" si="2"/>
        <v>8.714596949891068E-2</v>
      </c>
      <c r="G11" s="6">
        <f t="shared" si="3"/>
        <v>11.475</v>
      </c>
      <c r="H11" s="6">
        <f t="shared" si="4"/>
        <v>1.2749999999999999</v>
      </c>
      <c r="I11" s="6">
        <f t="shared" si="0"/>
        <v>8.714596949891068E-2</v>
      </c>
      <c r="J11" s="6">
        <f t="shared" si="5"/>
        <v>150.58823529411765</v>
      </c>
      <c r="K11" s="9">
        <f t="shared" si="6"/>
        <v>1355.2941176470588</v>
      </c>
    </row>
    <row r="12" spans="1:11" x14ac:dyDescent="0.3">
      <c r="A12" s="5" t="s">
        <v>13</v>
      </c>
      <c r="B12" s="7">
        <v>1</v>
      </c>
      <c r="C12" s="7">
        <v>3</v>
      </c>
      <c r="D12" s="7">
        <f t="shared" si="1"/>
        <v>2</v>
      </c>
      <c r="E12" s="7">
        <v>40</v>
      </c>
      <c r="F12" s="8">
        <f t="shared" si="2"/>
        <v>8.714596949891068E-2</v>
      </c>
      <c r="G12" s="6">
        <f t="shared" si="3"/>
        <v>5.7374999999999998</v>
      </c>
      <c r="H12" s="6">
        <f t="shared" si="4"/>
        <v>0.63749999999999996</v>
      </c>
      <c r="I12" s="6">
        <f t="shared" si="0"/>
        <v>0.17429193899782136</v>
      </c>
      <c r="J12" s="6">
        <f t="shared" si="5"/>
        <v>301.1764705882353</v>
      </c>
      <c r="K12" s="9">
        <f t="shared" si="6"/>
        <v>2710.5882352941176</v>
      </c>
    </row>
    <row r="13" spans="1:11" x14ac:dyDescent="0.3">
      <c r="A13" s="5" t="s">
        <v>14</v>
      </c>
      <c r="B13" s="7">
        <v>1</v>
      </c>
      <c r="C13" s="7">
        <v>1</v>
      </c>
      <c r="D13" s="7">
        <f t="shared" si="1"/>
        <v>1</v>
      </c>
      <c r="E13" s="7">
        <v>40</v>
      </c>
      <c r="F13" s="8">
        <f t="shared" si="2"/>
        <v>8.714596949891068E-2</v>
      </c>
      <c r="G13" s="6">
        <f t="shared" si="3"/>
        <v>11.475</v>
      </c>
      <c r="H13" s="6">
        <f t="shared" si="4"/>
        <v>1.2749999999999999</v>
      </c>
      <c r="I13" s="6">
        <f t="shared" si="0"/>
        <v>8.714596949891068E-2</v>
      </c>
      <c r="J13" s="6">
        <f t="shared" si="5"/>
        <v>150.58823529411765</v>
      </c>
      <c r="K13" s="9">
        <f t="shared" si="6"/>
        <v>1355.2941176470588</v>
      </c>
    </row>
    <row r="14" spans="1:11" x14ac:dyDescent="0.3">
      <c r="A14" s="5" t="s">
        <v>15</v>
      </c>
      <c r="B14" s="7">
        <v>2</v>
      </c>
      <c r="C14" s="7">
        <v>4</v>
      </c>
      <c r="D14" s="7">
        <f t="shared" si="1"/>
        <v>3</v>
      </c>
      <c r="E14" s="7">
        <v>40</v>
      </c>
      <c r="F14" s="8">
        <f t="shared" si="2"/>
        <v>8.714596949891068E-2</v>
      </c>
      <c r="G14" s="6">
        <f t="shared" si="3"/>
        <v>3.8249999999999997</v>
      </c>
      <c r="H14" s="6">
        <f t="shared" si="4"/>
        <v>0.42499999999999999</v>
      </c>
      <c r="I14" s="6">
        <f t="shared" si="0"/>
        <v>0.26143790849673204</v>
      </c>
      <c r="J14" s="6">
        <f t="shared" si="5"/>
        <v>451.76470588235298</v>
      </c>
      <c r="K14" s="9">
        <f t="shared" si="6"/>
        <v>4065.882352941177</v>
      </c>
    </row>
    <row r="15" spans="1:11" x14ac:dyDescent="0.3">
      <c r="A15" s="5" t="s">
        <v>16</v>
      </c>
      <c r="B15" s="7">
        <v>2</v>
      </c>
      <c r="C15" s="7">
        <v>8</v>
      </c>
      <c r="D15" s="7">
        <f t="shared" si="1"/>
        <v>5</v>
      </c>
      <c r="E15" s="7">
        <v>40</v>
      </c>
      <c r="F15" s="8">
        <f t="shared" si="2"/>
        <v>8.714596949891068E-2</v>
      </c>
      <c r="G15" s="6">
        <f t="shared" si="3"/>
        <v>2.2949999999999999</v>
      </c>
      <c r="H15" s="6">
        <f t="shared" si="4"/>
        <v>0.255</v>
      </c>
      <c r="I15" s="6">
        <f t="shared" si="0"/>
        <v>0.4357298474945534</v>
      </c>
      <c r="J15" s="6">
        <f t="shared" si="5"/>
        <v>752.94117647058829</v>
      </c>
      <c r="K15" s="9">
        <f t="shared" si="6"/>
        <v>6776.4705882352946</v>
      </c>
    </row>
    <row r="16" spans="1:11" x14ac:dyDescent="0.3">
      <c r="A16" s="5" t="s">
        <v>17</v>
      </c>
      <c r="B16" s="7">
        <v>2</v>
      </c>
      <c r="C16" s="7">
        <v>8</v>
      </c>
      <c r="D16" s="7">
        <f t="shared" si="1"/>
        <v>5</v>
      </c>
      <c r="E16" s="7">
        <v>40</v>
      </c>
      <c r="F16" s="8">
        <f t="shared" si="2"/>
        <v>8.714596949891068E-2</v>
      </c>
      <c r="G16" s="6">
        <f t="shared" si="3"/>
        <v>2.2949999999999999</v>
      </c>
      <c r="H16" s="6">
        <f t="shared" si="4"/>
        <v>0.255</v>
      </c>
      <c r="I16" s="6">
        <f t="shared" si="0"/>
        <v>0.4357298474945534</v>
      </c>
      <c r="J16" s="6">
        <f t="shared" si="5"/>
        <v>752.94117647058829</v>
      </c>
      <c r="K16" s="9">
        <f t="shared" si="6"/>
        <v>6776.4705882352946</v>
      </c>
    </row>
    <row r="17" spans="1:11" x14ac:dyDescent="0.3">
      <c r="A17" s="5" t="s">
        <v>18</v>
      </c>
      <c r="B17" s="7">
        <v>6</v>
      </c>
      <c r="C17" s="7">
        <v>12</v>
      </c>
      <c r="D17" s="7">
        <f t="shared" si="1"/>
        <v>9</v>
      </c>
      <c r="E17" s="7">
        <v>40</v>
      </c>
      <c r="F17" s="8">
        <f t="shared" si="2"/>
        <v>8.714596949891068E-2</v>
      </c>
      <c r="G17" s="6">
        <f t="shared" si="3"/>
        <v>1.2749999999999999</v>
      </c>
      <c r="H17" s="6">
        <f t="shared" si="4"/>
        <v>0.14166666666666666</v>
      </c>
      <c r="I17" s="6">
        <f t="shared" si="0"/>
        <v>0.78431372549019618</v>
      </c>
      <c r="J17" s="6">
        <f t="shared" si="5"/>
        <v>1355.294117647059</v>
      </c>
      <c r="K17" s="9">
        <f t="shared" si="6"/>
        <v>12197.647058823532</v>
      </c>
    </row>
    <row r="18" spans="1:11" x14ac:dyDescent="0.3">
      <c r="A18" s="5" t="s">
        <v>19</v>
      </c>
      <c r="B18" s="7">
        <v>8</v>
      </c>
      <c r="C18" s="7">
        <v>16</v>
      </c>
      <c r="D18" s="7">
        <f t="shared" si="1"/>
        <v>12</v>
      </c>
      <c r="E18" s="7">
        <v>40</v>
      </c>
      <c r="F18" s="8">
        <f t="shared" si="2"/>
        <v>8.714596949891068E-2</v>
      </c>
      <c r="G18" s="6">
        <f t="shared" si="3"/>
        <v>0.95624999999999993</v>
      </c>
      <c r="H18" s="6">
        <f t="shared" si="4"/>
        <v>0.10625</v>
      </c>
      <c r="I18" s="6">
        <f t="shared" si="0"/>
        <v>1.0457516339869282</v>
      </c>
      <c r="J18" s="6">
        <f t="shared" si="5"/>
        <v>1807.0588235294119</v>
      </c>
      <c r="K18" s="9">
        <f t="shared" si="6"/>
        <v>16263.529411764708</v>
      </c>
    </row>
    <row r="19" spans="1:11" x14ac:dyDescent="0.3">
      <c r="A19" s="5" t="s">
        <v>20</v>
      </c>
      <c r="B19" s="7">
        <v>8</v>
      </c>
      <c r="C19" s="7">
        <v>16</v>
      </c>
      <c r="D19" s="7">
        <f t="shared" si="1"/>
        <v>12</v>
      </c>
      <c r="E19" s="7">
        <v>40</v>
      </c>
      <c r="F19" s="8">
        <f t="shared" si="2"/>
        <v>8.714596949891068E-2</v>
      </c>
      <c r="G19" s="6">
        <f t="shared" si="3"/>
        <v>0.95624999999999993</v>
      </c>
      <c r="H19" s="6">
        <f t="shared" si="4"/>
        <v>0.10625</v>
      </c>
      <c r="I19" s="6">
        <f t="shared" si="0"/>
        <v>1.0457516339869282</v>
      </c>
      <c r="J19" s="6">
        <f t="shared" si="5"/>
        <v>1807.0588235294119</v>
      </c>
      <c r="K19" s="9">
        <f t="shared" si="6"/>
        <v>16263.529411764708</v>
      </c>
    </row>
    <row r="20" spans="1:11" x14ac:dyDescent="0.3">
      <c r="A20" s="5" t="s">
        <v>30</v>
      </c>
      <c r="B20" s="7">
        <v>1</v>
      </c>
      <c r="C20" s="7">
        <v>1</v>
      </c>
      <c r="D20" s="7">
        <f t="shared" si="1"/>
        <v>1</v>
      </c>
      <c r="E20" s="7">
        <v>10</v>
      </c>
      <c r="F20" s="8">
        <f t="shared" si="2"/>
        <v>2.178649237472767E-2</v>
      </c>
      <c r="G20" s="6">
        <f t="shared" si="3"/>
        <v>45.9</v>
      </c>
      <c r="H20" s="6">
        <f t="shared" si="4"/>
        <v>5.0999999999999996</v>
      </c>
      <c r="I20" s="6">
        <f t="shared" si="0"/>
        <v>2.178649237472767E-2</v>
      </c>
      <c r="J20" s="6">
        <f t="shared" si="5"/>
        <v>37.647058823529413</v>
      </c>
      <c r="K20" s="9">
        <f t="shared" si="6"/>
        <v>338.8235294117647</v>
      </c>
    </row>
    <row r="21" spans="1:11" x14ac:dyDescent="0.3">
      <c r="A21" s="5"/>
      <c r="B21" s="5"/>
      <c r="C21" s="5"/>
      <c r="D21" s="5"/>
      <c r="E21" s="5" t="str">
        <f>"总权重："&amp;SUM(E2:E20)</f>
        <v>总权重：469</v>
      </c>
      <c r="F21" s="5"/>
      <c r="G21" s="5"/>
      <c r="H21" s="5"/>
      <c r="I21" s="5"/>
      <c r="J21" s="5"/>
    </row>
    <row r="22" spans="1:1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1" x14ac:dyDescent="0.3">
      <c r="A23" s="5" t="s">
        <v>31</v>
      </c>
      <c r="C23" s="5"/>
      <c r="D23" s="5"/>
      <c r="E23" s="5"/>
      <c r="F23" s="5"/>
      <c r="G23" s="5"/>
      <c r="H23" s="5"/>
      <c r="I23" s="5"/>
      <c r="J23" s="5"/>
    </row>
    <row r="24" spans="1:11" x14ac:dyDescent="0.3">
      <c r="A24" s="5" t="s">
        <v>28</v>
      </c>
      <c r="B24" s="7">
        <v>1</v>
      </c>
      <c r="C24" s="7">
        <v>1</v>
      </c>
      <c r="D24" s="7">
        <f>(B24+C24)/2</f>
        <v>1</v>
      </c>
      <c r="E24" s="7">
        <v>1</v>
      </c>
      <c r="F24" s="8">
        <f>E24/SUM(E$2:E$19)</f>
        <v>2.1786492374727671E-3</v>
      </c>
      <c r="G24" s="6">
        <f>1/(D24*F24)</f>
        <v>458.99999999999994</v>
      </c>
      <c r="H24" s="6">
        <f>G24/9</f>
        <v>50.999999999999993</v>
      </c>
      <c r="I24" s="6">
        <f>D24*F24</f>
        <v>2.1786492374727671E-3</v>
      </c>
      <c r="J24" s="6">
        <f>1728*I24</f>
        <v>3.7647058823529416</v>
      </c>
      <c r="K24" s="9">
        <f>J24*9</f>
        <v>33.882352941176471</v>
      </c>
    </row>
    <row r="25" spans="1:11" x14ac:dyDescent="0.3">
      <c r="A25" s="5" t="s">
        <v>29</v>
      </c>
      <c r="B25" s="7">
        <v>1</v>
      </c>
      <c r="C25" s="7">
        <v>1</v>
      </c>
      <c r="D25" s="7">
        <f t="shared" ref="D25" si="7">(B25+C25)/2</f>
        <v>1</v>
      </c>
      <c r="E25" s="7">
        <v>5</v>
      </c>
      <c r="F25" s="8">
        <f t="shared" ref="F25" si="8">E25/SUM(E$2:E$19)</f>
        <v>1.0893246187363835E-2</v>
      </c>
      <c r="G25" s="6">
        <f t="shared" ref="G25" si="9">1/(D25*F25)</f>
        <v>91.8</v>
      </c>
      <c r="H25" s="6">
        <f>G25/9</f>
        <v>10.199999999999999</v>
      </c>
      <c r="I25" s="6">
        <f>D25*F25</f>
        <v>1.0893246187363835E-2</v>
      </c>
      <c r="J25" s="6">
        <f t="shared" ref="J25" si="10">1728*I25</f>
        <v>18.823529411764707</v>
      </c>
      <c r="K25" s="9">
        <f t="shared" ref="K25" si="11">J25*9</f>
        <v>169.41176470588235</v>
      </c>
    </row>
    <row r="26" spans="1:11" x14ac:dyDescent="0.3">
      <c r="A26" s="5"/>
      <c r="B26" s="7"/>
      <c r="C26" s="7"/>
      <c r="D26" s="7"/>
      <c r="E26" s="7"/>
      <c r="F26" s="8"/>
      <c r="G26" s="6"/>
      <c r="H26" s="6"/>
      <c r="I26" s="6"/>
      <c r="J26" s="6"/>
      <c r="K26" s="9"/>
    </row>
    <row r="27" spans="1:11" x14ac:dyDescent="0.3">
      <c r="B27" s="7"/>
      <c r="C27" s="7"/>
      <c r="D27" s="7"/>
      <c r="E27" s="7"/>
      <c r="F27" s="8"/>
      <c r="G27" s="6"/>
      <c r="H27" s="6"/>
      <c r="I27" s="6"/>
      <c r="J27" s="6"/>
      <c r="K27" s="9"/>
    </row>
    <row r="28" spans="1:11" x14ac:dyDescent="0.3">
      <c r="B28" s="7"/>
      <c r="C28" s="7"/>
      <c r="D28" s="7"/>
      <c r="E28" s="7"/>
      <c r="F28" s="8"/>
      <c r="G28" s="6"/>
      <c r="H28" s="6"/>
      <c r="I28" s="6"/>
      <c r="J28" s="6"/>
      <c r="K28" s="9"/>
    </row>
    <row r="29" spans="1:11" x14ac:dyDescent="0.3">
      <c r="B29" s="7"/>
      <c r="C29" s="7"/>
      <c r="D29" s="7"/>
      <c r="E29" s="7"/>
      <c r="F29" s="8"/>
      <c r="G29" s="6"/>
      <c r="H29" s="6"/>
      <c r="I29" s="6"/>
      <c r="J29" s="6"/>
      <c r="K29" s="9"/>
    </row>
    <row r="30" spans="1:11" x14ac:dyDescent="0.3">
      <c r="B30" s="7"/>
      <c r="C30" s="7"/>
      <c r="D30" s="7"/>
      <c r="E30" s="7"/>
      <c r="F30" s="8"/>
      <c r="G30" s="6"/>
      <c r="H30" s="6"/>
      <c r="I30" s="6"/>
      <c r="J30" s="6"/>
      <c r="K30" s="9"/>
    </row>
    <row r="31" spans="1:11" x14ac:dyDescent="0.3">
      <c r="B31" s="7"/>
      <c r="C31" s="7"/>
      <c r="D31" s="7"/>
      <c r="E31" s="7"/>
      <c r="F31" s="8"/>
      <c r="G31" s="6"/>
      <c r="H31" s="6"/>
      <c r="I31" s="6"/>
      <c r="J31" s="6"/>
      <c r="K31" s="9"/>
    </row>
    <row r="32" spans="1:11" x14ac:dyDescent="0.3">
      <c r="B32" s="7"/>
      <c r="C32" s="7"/>
      <c r="D32" s="7"/>
      <c r="E32" s="7"/>
      <c r="F32" s="8"/>
      <c r="G32" s="6"/>
      <c r="H32" s="6"/>
      <c r="I32" s="6"/>
      <c r="J32" s="6"/>
      <c r="K32" s="9"/>
    </row>
    <row r="33" spans="2:11" x14ac:dyDescent="0.3">
      <c r="B33" s="7"/>
      <c r="C33" s="7"/>
      <c r="D33" s="7"/>
      <c r="E33" s="7"/>
      <c r="F33" s="8"/>
      <c r="G33" s="6"/>
      <c r="H33" s="6"/>
      <c r="I33" s="6"/>
      <c r="J33" s="6"/>
      <c r="K33" s="9"/>
    </row>
    <row r="34" spans="2:11" x14ac:dyDescent="0.3">
      <c r="B34" s="7"/>
      <c r="C34" s="7"/>
      <c r="D34" s="7"/>
      <c r="E34" s="7"/>
      <c r="F34" s="8"/>
      <c r="G34" s="6"/>
      <c r="H34" s="6"/>
      <c r="I34" s="6"/>
      <c r="J34" s="6"/>
      <c r="K34" s="9"/>
    </row>
    <row r="35" spans="2:11" x14ac:dyDescent="0.3">
      <c r="B35" s="7"/>
      <c r="C35" s="7"/>
      <c r="D35" s="7"/>
      <c r="E35" s="7"/>
      <c r="F35" s="8"/>
      <c r="G35" s="6"/>
      <c r="H35" s="6"/>
      <c r="I35" s="6"/>
      <c r="J35" s="6"/>
      <c r="K35" s="9"/>
    </row>
    <row r="36" spans="2:11" x14ac:dyDescent="0.3">
      <c r="B36" s="7"/>
      <c r="C36" s="7"/>
      <c r="D36" s="7"/>
      <c r="E36" s="7"/>
      <c r="F36" s="8"/>
      <c r="G36" s="6"/>
      <c r="H36" s="6"/>
      <c r="I36" s="6"/>
      <c r="J36" s="6"/>
      <c r="K36" s="9"/>
    </row>
    <row r="37" spans="2:11" x14ac:dyDescent="0.3">
      <c r="B37" s="7"/>
      <c r="C37" s="7"/>
      <c r="D37" s="7"/>
      <c r="E37" s="7"/>
      <c r="F37" s="8"/>
      <c r="G37" s="6"/>
      <c r="H37" s="6"/>
      <c r="I37" s="6"/>
      <c r="J37" s="6"/>
      <c r="K37" s="9"/>
    </row>
    <row r="38" spans="2:11" x14ac:dyDescent="0.3">
      <c r="B38" s="7"/>
      <c r="C38" s="7"/>
      <c r="D38" s="7"/>
      <c r="E38" s="7"/>
      <c r="F38" s="8"/>
      <c r="G38" s="6"/>
      <c r="H38" s="6"/>
      <c r="I38" s="6"/>
      <c r="J38" s="6"/>
      <c r="K38" s="9"/>
    </row>
    <row r="39" spans="2:11" x14ac:dyDescent="0.3">
      <c r="B39" s="7"/>
      <c r="C39" s="7"/>
      <c r="D39" s="7"/>
      <c r="E39" s="7"/>
      <c r="F39" s="8"/>
      <c r="G39" s="6"/>
      <c r="H39" s="6"/>
      <c r="I39" s="6"/>
      <c r="J39" s="6"/>
      <c r="K39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猪灵交易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acacia acacia</dc:creator>
  <cp:lastModifiedBy>acacia acacia</cp:lastModifiedBy>
  <dcterms:created xsi:type="dcterms:W3CDTF">2015-06-05T18:19:34Z</dcterms:created>
  <dcterms:modified xsi:type="dcterms:W3CDTF">2025-05-07T09:09:14Z</dcterms:modified>
</cp:coreProperties>
</file>