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Minecraft\tree-hole\方块 block\石锥与炼药锅\"/>
    </mc:Choice>
  </mc:AlternateContent>
  <xr:revisionPtr revIDLastSave="0" documentId="13_ncr:1_{942BC89D-E924-42F7-81B6-863331EF75AB}" xr6:coauthVersionLast="47" xr6:coauthVersionMax="47" xr10:uidLastSave="{00000000-0000-0000-0000-000000000000}"/>
  <bookViews>
    <workbookView xWindow="8540" yWindow="2340" windowWidth="16360" windowHeight="11040" xr2:uid="{00000000-000D-0000-FFFF-FFFF00000000}"/>
  </bookViews>
  <sheets>
    <sheet name="岩浆机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" l="1"/>
  <c r="H9" i="3" s="1"/>
  <c r="H10" i="3" s="1"/>
  <c r="H7" i="3"/>
  <c r="F9" i="3"/>
  <c r="C9" i="3"/>
  <c r="E9" i="3"/>
  <c r="G9" i="3"/>
  <c r="F10" i="3"/>
  <c r="C10" i="3"/>
  <c r="G10" i="3" s="1"/>
  <c r="E10" i="3"/>
  <c r="H6" i="3"/>
  <c r="I6" i="3" s="1"/>
  <c r="J6" i="3" s="1"/>
  <c r="F3" i="3"/>
  <c r="F4" i="3"/>
  <c r="F5" i="3"/>
  <c r="F6" i="3"/>
  <c r="F7" i="3"/>
  <c r="F8" i="3"/>
  <c r="F2" i="3"/>
  <c r="I5" i="3"/>
  <c r="J5" i="3" s="1"/>
  <c r="H4" i="3"/>
  <c r="I4" i="3" s="1"/>
  <c r="J4" i="3" s="1"/>
  <c r="H3" i="3"/>
  <c r="I3" i="3" s="1"/>
  <c r="J3" i="3" s="1"/>
  <c r="H2" i="3"/>
  <c r="I2" i="3" s="1"/>
  <c r="J2" i="3" s="1"/>
  <c r="E5" i="3"/>
  <c r="E6" i="3"/>
  <c r="E7" i="3"/>
  <c r="E8" i="3"/>
  <c r="C8" i="3"/>
  <c r="G8" i="3" s="1"/>
  <c r="C2" i="3"/>
  <c r="G2" i="3" s="1"/>
  <c r="C3" i="3"/>
  <c r="G3" i="3" s="1"/>
  <c r="C4" i="3"/>
  <c r="G4" i="3" s="1"/>
  <c r="C5" i="3"/>
  <c r="G5" i="3" s="1"/>
  <c r="C6" i="3"/>
  <c r="G6" i="3" s="1"/>
  <c r="C7" i="3"/>
  <c r="G7" i="3" s="1"/>
  <c r="E3" i="3"/>
  <c r="E4" i="3"/>
  <c r="E2" i="3"/>
  <c r="I7" i="3" l="1"/>
  <c r="J7" i="3" s="1"/>
  <c r="I8" i="3"/>
  <c r="J8" i="3" s="1"/>
  <c r="I10" i="3" l="1"/>
  <c r="J10" i="3" s="1"/>
  <c r="I9" i="3"/>
  <c r="J9" i="3" s="1"/>
</calcChain>
</file>

<file path=xl/sharedStrings.xml><?xml version="1.0" encoding="utf-8"?>
<sst xmlns="http://schemas.openxmlformats.org/spreadsheetml/2006/main" count="19" uniqueCount="14">
  <si>
    <t>v1</t>
    <phoneticPr fontId="1" type="noConversion"/>
  </si>
  <si>
    <t>版本</t>
    <phoneticPr fontId="1" type="noConversion"/>
  </si>
  <si>
    <t>每单元岩浆数量</t>
    <phoneticPr fontId="1" type="noConversion"/>
  </si>
  <si>
    <t>期望输出周期</t>
    <phoneticPr fontId="1" type="noConversion"/>
  </si>
  <si>
    <t>8t等效岩浆数量</t>
    <phoneticPr fontId="1" type="noConversion"/>
  </si>
  <si>
    <t>v2</t>
    <phoneticPr fontId="1" type="noConversion"/>
  </si>
  <si>
    <t>转化率(理论)</t>
    <phoneticPr fontId="1" type="noConversion"/>
  </si>
  <si>
    <t>转化率(实测)</t>
    <phoneticPr fontId="1" type="noConversion"/>
  </si>
  <si>
    <t>未转化率(实测)</t>
    <phoneticPr fontId="1" type="noConversion"/>
  </si>
  <si>
    <t>每期望周期零产量概率</t>
    <phoneticPr fontId="1" type="noConversion"/>
  </si>
  <si>
    <t>每单元岩浆行数</t>
    <phoneticPr fontId="1" type="noConversion"/>
  </si>
  <si>
    <t>v3</t>
  </si>
  <si>
    <t>v3</t>
    <phoneticPr fontId="1" type="noConversion"/>
  </si>
  <si>
    <t>72k岩浆数量(等效)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</si>
</sst>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2147-E928-4847-9A3D-B6D85EF4096D}">
  <dimension ref="A1:J10"/>
  <sheetViews>
    <sheetView tabSelected="1" workbookViewId="0"/>
  </sheetViews>
  <sheetFormatPr defaultRowHeight="14" x14ac:dyDescent="0.3"/>
  <cols>
    <col min="1" max="1" width="4.83203125" bestFit="1" customWidth="1"/>
    <col min="2" max="2" width="14.33203125" bestFit="1" customWidth="1"/>
    <col min="3" max="3" width="14.33203125" customWidth="1"/>
    <col min="4" max="4" width="12.33203125" bestFit="1" customWidth="1"/>
    <col min="5" max="5" width="14.08203125" bestFit="1" customWidth="1"/>
    <col min="6" max="6" width="16.4140625" bestFit="1" customWidth="1"/>
    <col min="7" max="8" width="12.33203125" bestFit="1" customWidth="1"/>
    <col min="9" max="9" width="13.4140625" bestFit="1" customWidth="1"/>
    <col min="10" max="10" width="20.25" bestFit="1" customWidth="1"/>
  </cols>
  <sheetData>
    <row r="1" spans="1:10" x14ac:dyDescent="0.3">
      <c r="A1" t="s">
        <v>1</v>
      </c>
      <c r="B1" t="s">
        <v>2</v>
      </c>
      <c r="C1" t="s">
        <v>10</v>
      </c>
      <c r="D1" t="s">
        <v>3</v>
      </c>
      <c r="E1" t="s">
        <v>4</v>
      </c>
      <c r="F1" t="s">
        <v>13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0</v>
      </c>
      <c r="B2">
        <v>1050</v>
      </c>
      <c r="C2">
        <f t="shared" ref="C2:C10" si="0">B2/24</f>
        <v>43.75</v>
      </c>
      <c r="D2">
        <v>32</v>
      </c>
      <c r="E2">
        <f>B2*D2/8</f>
        <v>4200</v>
      </c>
      <c r="F2">
        <f t="shared" ref="F2:F10" si="1">B2*D2</f>
        <v>33600</v>
      </c>
      <c r="G2">
        <f t="shared" ref="G2:G7" si="2">1-(1-(15/256/4096))^(C2*192*3)</f>
        <v>0.30266647669775193</v>
      </c>
      <c r="H2" s="1">
        <f>2403/9000</f>
        <v>0.26700000000000002</v>
      </c>
      <c r="I2">
        <f>1-H2</f>
        <v>0.73299999999999998</v>
      </c>
      <c r="J2">
        <f>I2^3</f>
        <v>0.39383283699999999</v>
      </c>
    </row>
    <row r="3" spans="1:10" x14ac:dyDescent="0.3">
      <c r="A3" t="s">
        <v>5</v>
      </c>
      <c r="B3">
        <v>1584</v>
      </c>
      <c r="C3">
        <f t="shared" si="0"/>
        <v>66</v>
      </c>
      <c r="D3">
        <v>24</v>
      </c>
      <c r="E3">
        <f t="shared" ref="E3:E8" si="3">B3*D3/8</f>
        <v>4752</v>
      </c>
      <c r="F3">
        <f t="shared" si="1"/>
        <v>38016</v>
      </c>
      <c r="G3">
        <f t="shared" si="2"/>
        <v>0.41947773978241465</v>
      </c>
      <c r="H3">
        <f>3530/9000</f>
        <v>0.39222222222222225</v>
      </c>
      <c r="I3">
        <f t="shared" ref="I3:I10" si="4">1-H3</f>
        <v>0.60777777777777775</v>
      </c>
      <c r="J3">
        <f t="shared" ref="J3:J10" si="5">I3^3</f>
        <v>0.22450935939643343</v>
      </c>
    </row>
    <row r="4" spans="1:10" x14ac:dyDescent="0.3">
      <c r="A4" t="s">
        <v>5</v>
      </c>
      <c r="B4">
        <v>1500</v>
      </c>
      <c r="C4">
        <f t="shared" si="0"/>
        <v>62.5</v>
      </c>
      <c r="D4">
        <v>24</v>
      </c>
      <c r="E4">
        <f t="shared" si="3"/>
        <v>4500</v>
      </c>
      <c r="F4">
        <f t="shared" si="1"/>
        <v>36000</v>
      </c>
      <c r="G4">
        <f t="shared" si="2"/>
        <v>0.40249212440300686</v>
      </c>
      <c r="H4" s="1">
        <f>3360/9000</f>
        <v>0.37333333333333335</v>
      </c>
      <c r="I4">
        <f t="shared" si="4"/>
        <v>0.62666666666666671</v>
      </c>
      <c r="J4">
        <f t="shared" si="5"/>
        <v>0.24609896296296302</v>
      </c>
    </row>
    <row r="5" spans="1:10" x14ac:dyDescent="0.3">
      <c r="A5" t="s">
        <v>12</v>
      </c>
      <c r="B5">
        <v>1488</v>
      </c>
      <c r="C5">
        <f t="shared" si="0"/>
        <v>62</v>
      </c>
      <c r="D5">
        <v>24</v>
      </c>
      <c r="E5">
        <f t="shared" si="3"/>
        <v>4464</v>
      </c>
      <c r="F5">
        <f t="shared" si="1"/>
        <v>35712</v>
      </c>
      <c r="G5">
        <f t="shared" si="2"/>
        <v>0.40002537230378077</v>
      </c>
      <c r="I5">
        <f t="shared" si="4"/>
        <v>1</v>
      </c>
      <c r="J5">
        <f t="shared" si="5"/>
        <v>1</v>
      </c>
    </row>
    <row r="6" spans="1:10" x14ac:dyDescent="0.3">
      <c r="A6" t="s">
        <v>12</v>
      </c>
      <c r="B6">
        <v>1464</v>
      </c>
      <c r="C6">
        <f t="shared" si="0"/>
        <v>61</v>
      </c>
      <c r="D6">
        <v>24</v>
      </c>
      <c r="E6">
        <f t="shared" si="3"/>
        <v>4392</v>
      </c>
      <c r="F6">
        <f t="shared" si="1"/>
        <v>35136</v>
      </c>
      <c r="G6">
        <f t="shared" si="2"/>
        <v>0.39506127483740661</v>
      </c>
      <c r="H6" s="1">
        <f>3313/9000</f>
        <v>0.36811111111111111</v>
      </c>
      <c r="I6">
        <f t="shared" si="4"/>
        <v>0.63188888888888894</v>
      </c>
      <c r="J6">
        <f t="shared" si="5"/>
        <v>0.25230285007270242</v>
      </c>
    </row>
    <row r="7" spans="1:10" x14ac:dyDescent="0.3">
      <c r="A7" t="s">
        <v>12</v>
      </c>
      <c r="B7">
        <v>1440</v>
      </c>
      <c r="C7">
        <f>B7/24</f>
        <v>60</v>
      </c>
      <c r="D7">
        <v>24</v>
      </c>
      <c r="E7">
        <f t="shared" si="3"/>
        <v>4320</v>
      </c>
      <c r="F7">
        <f t="shared" si="1"/>
        <v>34560</v>
      </c>
      <c r="G7">
        <f t="shared" si="2"/>
        <v>0.39005610519478007</v>
      </c>
      <c r="H7">
        <f>G7*(H6/G6)</f>
        <v>0.36344738253076586</v>
      </c>
      <c r="I7">
        <f t="shared" si="4"/>
        <v>0.63655261746923419</v>
      </c>
      <c r="J7">
        <f t="shared" si="5"/>
        <v>0.25793063351288414</v>
      </c>
    </row>
    <row r="8" spans="1:10" s="1" customFormat="1" x14ac:dyDescent="0.3">
      <c r="A8" s="1" t="s">
        <v>12</v>
      </c>
      <c r="B8" s="1">
        <v>1416</v>
      </c>
      <c r="C8" s="1">
        <f t="shared" si="0"/>
        <v>59</v>
      </c>
      <c r="D8" s="1">
        <v>24</v>
      </c>
      <c r="E8" s="1">
        <f t="shared" si="3"/>
        <v>4248</v>
      </c>
      <c r="F8" s="1">
        <f t="shared" si="1"/>
        <v>33984</v>
      </c>
      <c r="G8" s="1">
        <f>1-(1-(15/256/4096))^(C8*192*3)</f>
        <v>0.38500952355105422</v>
      </c>
      <c r="H8">
        <f t="shared" ref="H8:H10" si="6">G8*(H7/G7)</f>
        <v>0.35874506697997083</v>
      </c>
      <c r="I8" s="1">
        <f t="shared" si="4"/>
        <v>0.64125493302002923</v>
      </c>
      <c r="J8" s="1">
        <f t="shared" si="5"/>
        <v>0.26368908739657054</v>
      </c>
    </row>
    <row r="9" spans="1:10" x14ac:dyDescent="0.3">
      <c r="A9" t="s">
        <v>11</v>
      </c>
      <c r="B9">
        <v>1392</v>
      </c>
      <c r="C9">
        <f>B9/24</f>
        <v>58</v>
      </c>
      <c r="D9">
        <v>24</v>
      </c>
      <c r="E9">
        <f t="shared" ref="E9:E10" si="7">B9*D9/8</f>
        <v>4176</v>
      </c>
      <c r="F9">
        <f t="shared" si="1"/>
        <v>33408</v>
      </c>
      <c r="G9">
        <f t="shared" ref="G9" si="8">1-(1-(15/256/4096))^(C9*192*3)</f>
        <v>0.37992118726972368</v>
      </c>
      <c r="H9">
        <f t="shared" si="6"/>
        <v>0.35400384519608818</v>
      </c>
      <c r="I9">
        <f t="shared" si="4"/>
        <v>0.64599615480391182</v>
      </c>
      <c r="J9">
        <f t="shared" si="5"/>
        <v>0.26958132204310209</v>
      </c>
    </row>
    <row r="10" spans="1:10" x14ac:dyDescent="0.3">
      <c r="A10" t="s">
        <v>11</v>
      </c>
      <c r="B10">
        <v>1368</v>
      </c>
      <c r="C10">
        <f t="shared" si="0"/>
        <v>57</v>
      </c>
      <c r="D10">
        <v>24</v>
      </c>
      <c r="E10">
        <f t="shared" si="7"/>
        <v>4104</v>
      </c>
      <c r="F10">
        <f t="shared" si="1"/>
        <v>32832</v>
      </c>
      <c r="G10">
        <f>1-(1-(15/256/4096))^(C10*192*3)</f>
        <v>0.37479075087936142</v>
      </c>
      <c r="H10">
        <f t="shared" si="6"/>
        <v>0.34922339527495022</v>
      </c>
      <c r="I10">
        <f t="shared" si="4"/>
        <v>0.65077660472504983</v>
      </c>
      <c r="J10">
        <f t="shared" si="5"/>
        <v>0.27561052303143552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岩浆机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acacia</dc:creator>
  <cp:lastModifiedBy>acacia acacia</cp:lastModifiedBy>
  <dcterms:created xsi:type="dcterms:W3CDTF">2015-06-05T18:19:34Z</dcterms:created>
  <dcterms:modified xsi:type="dcterms:W3CDTF">2025-04-20T07:46:05Z</dcterms:modified>
</cp:coreProperties>
</file>