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hanong/Downloads/"/>
    </mc:Choice>
  </mc:AlternateContent>
  <xr:revisionPtr revIDLastSave="0" documentId="13_ncr:1_{21E9F035-51BC-404C-A967-72D49E371CB4}" xr6:coauthVersionLast="47" xr6:coauthVersionMax="47" xr10:uidLastSave="{00000000-0000-0000-0000-000000000000}"/>
  <bookViews>
    <workbookView xWindow="0" yWindow="760" windowWidth="30240" windowHeight="17700" xr2:uid="{00000000-000D-0000-FFFF-FFFF00000000}"/>
  </bookViews>
  <sheets>
    <sheet name="Sheet1" sheetId="1" r:id="rId1"/>
    <sheet name="filtered out UMLS by p 0.0005" sheetId="2" r:id="rId2"/>
    <sheet name="filtered out UMLS by p 0.01" sheetId="3" r:id="rId3"/>
    <sheet name="filtered out UMLS by p 0.005" sheetId="4" r:id="rId4"/>
  </sheets>
  <externalReferences>
    <externalReference r:id="rId5"/>
  </externalReferences>
  <definedNames>
    <definedName name="_xlnm._FilterDatabase" localSheetId="0" hidden="1">Sheet1!$A$1:$AI$199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" i="1"/>
  <c r="Q22" i="1" l="1"/>
  <c r="R23" i="1"/>
  <c r="P25" i="1"/>
  <c r="Q30" i="1"/>
  <c r="P41" i="1"/>
  <c r="Q54" i="1"/>
  <c r="P57" i="1"/>
  <c r="R59" i="1"/>
  <c r="Q78" i="1"/>
  <c r="R99" i="1"/>
  <c r="J22" i="1"/>
  <c r="K22" i="1"/>
  <c r="R22" i="1" s="1"/>
  <c r="L22" i="1"/>
  <c r="J23" i="1"/>
  <c r="K23" i="1"/>
  <c r="P23" i="1" s="1"/>
  <c r="L23" i="1"/>
  <c r="J24" i="1"/>
  <c r="K24" i="1"/>
  <c r="P24" i="1" s="1"/>
  <c r="L24" i="1"/>
  <c r="J25" i="1"/>
  <c r="K25" i="1"/>
  <c r="Q25" i="1" s="1"/>
  <c r="L25" i="1"/>
  <c r="J26" i="1"/>
  <c r="K26" i="1"/>
  <c r="R26" i="1" s="1"/>
  <c r="L26" i="1"/>
  <c r="J27" i="1"/>
  <c r="K27" i="1"/>
  <c r="P27" i="1" s="1"/>
  <c r="L27" i="1"/>
  <c r="J28" i="1"/>
  <c r="K28" i="1"/>
  <c r="P28" i="1" s="1"/>
  <c r="L28" i="1"/>
  <c r="J29" i="1"/>
  <c r="K29" i="1"/>
  <c r="P29" i="1" s="1"/>
  <c r="L29" i="1"/>
  <c r="J30" i="1"/>
  <c r="K30" i="1"/>
  <c r="R30" i="1" s="1"/>
  <c r="L30" i="1"/>
  <c r="J31" i="1"/>
  <c r="K31" i="1"/>
  <c r="P31" i="1" s="1"/>
  <c r="L31" i="1"/>
  <c r="J32" i="1"/>
  <c r="K32" i="1"/>
  <c r="P32" i="1" s="1"/>
  <c r="L32" i="1"/>
  <c r="J33" i="1"/>
  <c r="K33" i="1"/>
  <c r="Q33" i="1" s="1"/>
  <c r="L33" i="1"/>
  <c r="J34" i="1"/>
  <c r="K34" i="1"/>
  <c r="R34" i="1" s="1"/>
  <c r="L34" i="1"/>
  <c r="J35" i="1"/>
  <c r="K35" i="1"/>
  <c r="P35" i="1" s="1"/>
  <c r="L35" i="1"/>
  <c r="J36" i="1"/>
  <c r="K36" i="1"/>
  <c r="P36" i="1" s="1"/>
  <c r="L36" i="1"/>
  <c r="J37" i="1"/>
  <c r="K37" i="1"/>
  <c r="P37" i="1" s="1"/>
  <c r="L37" i="1"/>
  <c r="J38" i="1"/>
  <c r="K38" i="1"/>
  <c r="R38" i="1" s="1"/>
  <c r="L38" i="1"/>
  <c r="J39" i="1"/>
  <c r="K39" i="1"/>
  <c r="P39" i="1" s="1"/>
  <c r="L39" i="1"/>
  <c r="J40" i="1"/>
  <c r="K40" i="1"/>
  <c r="P40" i="1" s="1"/>
  <c r="L40" i="1"/>
  <c r="J41" i="1"/>
  <c r="K41" i="1"/>
  <c r="Q41" i="1" s="1"/>
  <c r="L41" i="1"/>
  <c r="J42" i="1"/>
  <c r="K42" i="1"/>
  <c r="R42" i="1" s="1"/>
  <c r="L42" i="1"/>
  <c r="J43" i="1"/>
  <c r="K43" i="1"/>
  <c r="P43" i="1" s="1"/>
  <c r="L43" i="1"/>
  <c r="J44" i="1"/>
  <c r="K44" i="1"/>
  <c r="P44" i="1" s="1"/>
  <c r="L44" i="1"/>
  <c r="J45" i="1"/>
  <c r="K45" i="1"/>
  <c r="P45" i="1" s="1"/>
  <c r="L45" i="1"/>
  <c r="J46" i="1"/>
  <c r="K46" i="1"/>
  <c r="R46" i="1" s="1"/>
  <c r="L46" i="1"/>
  <c r="J47" i="1"/>
  <c r="K47" i="1"/>
  <c r="P47" i="1" s="1"/>
  <c r="L47" i="1"/>
  <c r="J48" i="1"/>
  <c r="K48" i="1"/>
  <c r="P48" i="1" s="1"/>
  <c r="L48" i="1"/>
  <c r="J49" i="1"/>
  <c r="K49" i="1"/>
  <c r="Q49" i="1" s="1"/>
  <c r="L49" i="1"/>
  <c r="J50" i="1"/>
  <c r="K50" i="1"/>
  <c r="P50" i="1" s="1"/>
  <c r="L50" i="1"/>
  <c r="J51" i="1"/>
  <c r="K51" i="1"/>
  <c r="P51" i="1" s="1"/>
  <c r="L51" i="1"/>
  <c r="J52" i="1"/>
  <c r="K52" i="1"/>
  <c r="P52" i="1" s="1"/>
  <c r="L52" i="1"/>
  <c r="J53" i="1"/>
  <c r="K53" i="1"/>
  <c r="P53" i="1" s="1"/>
  <c r="L53" i="1"/>
  <c r="J54" i="1"/>
  <c r="K54" i="1"/>
  <c r="R54" i="1" s="1"/>
  <c r="L54" i="1"/>
  <c r="J55" i="1"/>
  <c r="K55" i="1"/>
  <c r="P55" i="1" s="1"/>
  <c r="L55" i="1"/>
  <c r="J56" i="1"/>
  <c r="K56" i="1"/>
  <c r="P56" i="1" s="1"/>
  <c r="L56" i="1"/>
  <c r="J57" i="1"/>
  <c r="K57" i="1"/>
  <c r="Q57" i="1" s="1"/>
  <c r="L57" i="1"/>
  <c r="J58" i="1"/>
  <c r="K58" i="1"/>
  <c r="P58" i="1" s="1"/>
  <c r="L58" i="1"/>
  <c r="J59" i="1"/>
  <c r="K59" i="1"/>
  <c r="P59" i="1" s="1"/>
  <c r="L59" i="1"/>
  <c r="J60" i="1"/>
  <c r="K60" i="1"/>
  <c r="P60" i="1" s="1"/>
  <c r="L60" i="1"/>
  <c r="J61" i="1"/>
  <c r="K61" i="1"/>
  <c r="P61" i="1" s="1"/>
  <c r="L61" i="1"/>
  <c r="J62" i="1"/>
  <c r="K62" i="1"/>
  <c r="R62" i="1" s="1"/>
  <c r="L62" i="1"/>
  <c r="J63" i="1"/>
  <c r="K63" i="1"/>
  <c r="P63" i="1" s="1"/>
  <c r="L63" i="1"/>
  <c r="J64" i="1"/>
  <c r="K64" i="1"/>
  <c r="P64" i="1" s="1"/>
  <c r="L64" i="1"/>
  <c r="J65" i="1"/>
  <c r="K65" i="1"/>
  <c r="Q65" i="1" s="1"/>
  <c r="L65" i="1"/>
  <c r="J66" i="1"/>
  <c r="K66" i="1"/>
  <c r="P66" i="1" s="1"/>
  <c r="L66" i="1"/>
  <c r="J67" i="1"/>
  <c r="K67" i="1"/>
  <c r="P67" i="1" s="1"/>
  <c r="L67" i="1"/>
  <c r="J68" i="1"/>
  <c r="K68" i="1"/>
  <c r="P68" i="1" s="1"/>
  <c r="L68" i="1"/>
  <c r="J69" i="1"/>
  <c r="K69" i="1"/>
  <c r="P69" i="1" s="1"/>
  <c r="L69" i="1"/>
  <c r="J70" i="1"/>
  <c r="K70" i="1"/>
  <c r="R70" i="1" s="1"/>
  <c r="L70" i="1"/>
  <c r="J71" i="1"/>
  <c r="K71" i="1"/>
  <c r="P71" i="1" s="1"/>
  <c r="L71" i="1"/>
  <c r="J72" i="1"/>
  <c r="K72" i="1"/>
  <c r="P72" i="1" s="1"/>
  <c r="L72" i="1"/>
  <c r="J73" i="1"/>
  <c r="K73" i="1"/>
  <c r="Q73" i="1" s="1"/>
  <c r="L73" i="1"/>
  <c r="J74" i="1"/>
  <c r="K74" i="1"/>
  <c r="P74" i="1" s="1"/>
  <c r="L74" i="1"/>
  <c r="J75" i="1"/>
  <c r="K75" i="1"/>
  <c r="P75" i="1" s="1"/>
  <c r="L75" i="1"/>
  <c r="J76" i="1"/>
  <c r="K76" i="1"/>
  <c r="P76" i="1" s="1"/>
  <c r="L76" i="1"/>
  <c r="J77" i="1"/>
  <c r="K77" i="1"/>
  <c r="P77" i="1" s="1"/>
  <c r="L77" i="1"/>
  <c r="J78" i="1"/>
  <c r="K78" i="1"/>
  <c r="R78" i="1" s="1"/>
  <c r="L78" i="1"/>
  <c r="J79" i="1"/>
  <c r="K79" i="1"/>
  <c r="P79" i="1" s="1"/>
  <c r="L79" i="1"/>
  <c r="J80" i="1"/>
  <c r="K80" i="1"/>
  <c r="P80" i="1" s="1"/>
  <c r="L80" i="1"/>
  <c r="J81" i="1"/>
  <c r="K81" i="1"/>
  <c r="Q81" i="1" s="1"/>
  <c r="L81" i="1"/>
  <c r="J82" i="1"/>
  <c r="K82" i="1"/>
  <c r="P82" i="1" s="1"/>
  <c r="L82" i="1"/>
  <c r="J83" i="1"/>
  <c r="K83" i="1"/>
  <c r="P83" i="1" s="1"/>
  <c r="L83" i="1"/>
  <c r="J84" i="1"/>
  <c r="K84" i="1"/>
  <c r="P84" i="1" s="1"/>
  <c r="L84" i="1"/>
  <c r="J85" i="1"/>
  <c r="K85" i="1"/>
  <c r="P85" i="1" s="1"/>
  <c r="L85" i="1"/>
  <c r="J86" i="1"/>
  <c r="K86" i="1"/>
  <c r="R86" i="1" s="1"/>
  <c r="L86" i="1"/>
  <c r="J87" i="1"/>
  <c r="K87" i="1"/>
  <c r="P87" i="1" s="1"/>
  <c r="L87" i="1"/>
  <c r="J88" i="1"/>
  <c r="K88" i="1"/>
  <c r="P88" i="1" s="1"/>
  <c r="L88" i="1"/>
  <c r="J89" i="1"/>
  <c r="K89" i="1"/>
  <c r="Q89" i="1" s="1"/>
  <c r="L89" i="1"/>
  <c r="J90" i="1"/>
  <c r="K90" i="1"/>
  <c r="P90" i="1" s="1"/>
  <c r="L90" i="1"/>
  <c r="J91" i="1"/>
  <c r="K91" i="1"/>
  <c r="P91" i="1" s="1"/>
  <c r="L91" i="1"/>
  <c r="J92" i="1"/>
  <c r="K92" i="1"/>
  <c r="P92" i="1" s="1"/>
  <c r="L92" i="1"/>
  <c r="J93" i="1"/>
  <c r="K93" i="1"/>
  <c r="P93" i="1" s="1"/>
  <c r="L93" i="1"/>
  <c r="J94" i="1"/>
  <c r="K94" i="1"/>
  <c r="R94" i="1" s="1"/>
  <c r="L94" i="1"/>
  <c r="J95" i="1"/>
  <c r="K95" i="1"/>
  <c r="P95" i="1" s="1"/>
  <c r="L95" i="1"/>
  <c r="J96" i="1"/>
  <c r="K96" i="1"/>
  <c r="P96" i="1" s="1"/>
  <c r="L96" i="1"/>
  <c r="J97" i="1"/>
  <c r="K97" i="1"/>
  <c r="Q97" i="1" s="1"/>
  <c r="L97" i="1"/>
  <c r="J98" i="1"/>
  <c r="K98" i="1"/>
  <c r="P98" i="1" s="1"/>
  <c r="L98" i="1"/>
  <c r="J99" i="1"/>
  <c r="K99" i="1"/>
  <c r="P99" i="1" s="1"/>
  <c r="L99" i="1"/>
  <c r="J100" i="1"/>
  <c r="K100" i="1"/>
  <c r="P100" i="1" s="1"/>
  <c r="L100" i="1"/>
  <c r="J101" i="1"/>
  <c r="K101" i="1"/>
  <c r="P101" i="1" s="1"/>
  <c r="L101" i="1"/>
  <c r="J102" i="1"/>
  <c r="K102" i="1"/>
  <c r="R102" i="1" s="1"/>
  <c r="L102" i="1"/>
  <c r="J103" i="1"/>
  <c r="K103" i="1"/>
  <c r="P103" i="1" s="1"/>
  <c r="L103" i="1"/>
  <c r="J104" i="1"/>
  <c r="K104" i="1"/>
  <c r="P104" i="1" s="1"/>
  <c r="L104" i="1"/>
  <c r="J105" i="1"/>
  <c r="K105" i="1"/>
  <c r="Q105" i="1" s="1"/>
  <c r="L105" i="1"/>
  <c r="J106" i="1"/>
  <c r="K106" i="1"/>
  <c r="P106" i="1" s="1"/>
  <c r="L106" i="1"/>
  <c r="J107" i="1"/>
  <c r="K107" i="1"/>
  <c r="P107" i="1" s="1"/>
  <c r="L107" i="1"/>
  <c r="J108" i="1"/>
  <c r="K108" i="1"/>
  <c r="P108" i="1" s="1"/>
  <c r="L108" i="1"/>
  <c r="J109" i="1"/>
  <c r="K109" i="1"/>
  <c r="P109" i="1" s="1"/>
  <c r="L109" i="1"/>
  <c r="J110" i="1"/>
  <c r="K110" i="1"/>
  <c r="R110" i="1" s="1"/>
  <c r="L110" i="1"/>
  <c r="J111" i="1"/>
  <c r="K111" i="1"/>
  <c r="P111" i="1" s="1"/>
  <c r="L111" i="1"/>
  <c r="J112" i="1"/>
  <c r="K112" i="1"/>
  <c r="P112" i="1" s="1"/>
  <c r="L112" i="1"/>
  <c r="J113" i="1"/>
  <c r="K113" i="1"/>
  <c r="Q113" i="1" s="1"/>
  <c r="L113" i="1"/>
  <c r="J114" i="1"/>
  <c r="K114" i="1"/>
  <c r="P114" i="1" s="1"/>
  <c r="L114" i="1"/>
  <c r="J115" i="1"/>
  <c r="K115" i="1"/>
  <c r="P115" i="1" s="1"/>
  <c r="L115" i="1"/>
  <c r="J116" i="1"/>
  <c r="K116" i="1"/>
  <c r="P116" i="1" s="1"/>
  <c r="L116" i="1"/>
  <c r="J117" i="1"/>
  <c r="K117" i="1"/>
  <c r="P117" i="1" s="1"/>
  <c r="L117" i="1"/>
  <c r="J118" i="1"/>
  <c r="K118" i="1"/>
  <c r="R118" i="1" s="1"/>
  <c r="L118" i="1"/>
  <c r="J119" i="1"/>
  <c r="K119" i="1"/>
  <c r="P119" i="1" s="1"/>
  <c r="L119" i="1"/>
  <c r="J120" i="1"/>
  <c r="K120" i="1"/>
  <c r="P120" i="1" s="1"/>
  <c r="L120" i="1"/>
  <c r="J121" i="1"/>
  <c r="K121" i="1"/>
  <c r="Q121" i="1" s="1"/>
  <c r="L121" i="1"/>
  <c r="J122" i="1"/>
  <c r="K122" i="1"/>
  <c r="P122" i="1" s="1"/>
  <c r="L122" i="1"/>
  <c r="J123" i="1"/>
  <c r="K123" i="1"/>
  <c r="P123" i="1" s="1"/>
  <c r="L123" i="1"/>
  <c r="J124" i="1"/>
  <c r="K124" i="1"/>
  <c r="P124" i="1" s="1"/>
  <c r="L124" i="1"/>
  <c r="J125" i="1"/>
  <c r="K125" i="1"/>
  <c r="P125" i="1" s="1"/>
  <c r="L125" i="1"/>
  <c r="J126" i="1"/>
  <c r="K126" i="1"/>
  <c r="R126" i="1" s="1"/>
  <c r="L126" i="1"/>
  <c r="J127" i="1"/>
  <c r="K127" i="1"/>
  <c r="P127" i="1" s="1"/>
  <c r="L127" i="1"/>
  <c r="J128" i="1"/>
  <c r="K128" i="1"/>
  <c r="P128" i="1" s="1"/>
  <c r="L128" i="1"/>
  <c r="J129" i="1"/>
  <c r="K129" i="1"/>
  <c r="Q129" i="1" s="1"/>
  <c r="L129" i="1"/>
  <c r="J130" i="1"/>
  <c r="K130" i="1"/>
  <c r="P130" i="1" s="1"/>
  <c r="L130" i="1"/>
  <c r="J131" i="1"/>
  <c r="K131" i="1"/>
  <c r="P131" i="1" s="1"/>
  <c r="L131" i="1"/>
  <c r="J132" i="1"/>
  <c r="K132" i="1"/>
  <c r="P132" i="1" s="1"/>
  <c r="L132" i="1"/>
  <c r="J133" i="1"/>
  <c r="K133" i="1"/>
  <c r="P133" i="1" s="1"/>
  <c r="L133" i="1"/>
  <c r="J134" i="1"/>
  <c r="K134" i="1"/>
  <c r="R134" i="1" s="1"/>
  <c r="L134" i="1"/>
  <c r="J135" i="1"/>
  <c r="K135" i="1"/>
  <c r="P135" i="1" s="1"/>
  <c r="L135" i="1"/>
  <c r="J136" i="1"/>
  <c r="K136" i="1"/>
  <c r="P136" i="1" s="1"/>
  <c r="L136" i="1"/>
  <c r="J137" i="1"/>
  <c r="K137" i="1"/>
  <c r="Q137" i="1" s="1"/>
  <c r="L137" i="1"/>
  <c r="J138" i="1"/>
  <c r="K138" i="1"/>
  <c r="P138" i="1" s="1"/>
  <c r="L138" i="1"/>
  <c r="J139" i="1"/>
  <c r="K139" i="1"/>
  <c r="P139" i="1" s="1"/>
  <c r="L139" i="1"/>
  <c r="J140" i="1"/>
  <c r="K140" i="1"/>
  <c r="P140" i="1" s="1"/>
  <c r="L140" i="1"/>
  <c r="J141" i="1"/>
  <c r="K141" i="1"/>
  <c r="P141" i="1" s="1"/>
  <c r="L141" i="1"/>
  <c r="J142" i="1"/>
  <c r="K142" i="1"/>
  <c r="R142" i="1" s="1"/>
  <c r="L142" i="1"/>
  <c r="J143" i="1"/>
  <c r="K143" i="1"/>
  <c r="P143" i="1" s="1"/>
  <c r="L143" i="1"/>
  <c r="J144" i="1"/>
  <c r="K144" i="1"/>
  <c r="P144" i="1" s="1"/>
  <c r="L144" i="1"/>
  <c r="J145" i="1"/>
  <c r="K145" i="1"/>
  <c r="Q145" i="1" s="1"/>
  <c r="L145" i="1"/>
  <c r="J146" i="1"/>
  <c r="K146" i="1"/>
  <c r="P146" i="1" s="1"/>
  <c r="L146" i="1"/>
  <c r="J147" i="1"/>
  <c r="K147" i="1"/>
  <c r="P147" i="1" s="1"/>
  <c r="L147" i="1"/>
  <c r="J148" i="1"/>
  <c r="K148" i="1"/>
  <c r="P148" i="1" s="1"/>
  <c r="L148" i="1"/>
  <c r="J149" i="1"/>
  <c r="K149" i="1"/>
  <c r="P149" i="1" s="1"/>
  <c r="L149" i="1"/>
  <c r="J150" i="1"/>
  <c r="K150" i="1"/>
  <c r="R150" i="1" s="1"/>
  <c r="L150" i="1"/>
  <c r="J151" i="1"/>
  <c r="K151" i="1"/>
  <c r="P151" i="1" s="1"/>
  <c r="L151" i="1"/>
  <c r="J152" i="1"/>
  <c r="K152" i="1"/>
  <c r="P152" i="1" s="1"/>
  <c r="L152" i="1"/>
  <c r="J153" i="1"/>
  <c r="K153" i="1"/>
  <c r="Q153" i="1" s="1"/>
  <c r="L153" i="1"/>
  <c r="J154" i="1"/>
  <c r="K154" i="1"/>
  <c r="P154" i="1" s="1"/>
  <c r="L154" i="1"/>
  <c r="J155" i="1"/>
  <c r="K155" i="1"/>
  <c r="P155" i="1" s="1"/>
  <c r="L155" i="1"/>
  <c r="J156" i="1"/>
  <c r="K156" i="1"/>
  <c r="P156" i="1" s="1"/>
  <c r="L156" i="1"/>
  <c r="J157" i="1"/>
  <c r="K157" i="1"/>
  <c r="P157" i="1" s="1"/>
  <c r="L157" i="1"/>
  <c r="J158" i="1"/>
  <c r="K158" i="1"/>
  <c r="R158" i="1" s="1"/>
  <c r="L158" i="1"/>
  <c r="J159" i="1"/>
  <c r="K159" i="1"/>
  <c r="P159" i="1" s="1"/>
  <c r="L159" i="1"/>
  <c r="J160" i="1"/>
  <c r="K160" i="1"/>
  <c r="P160" i="1" s="1"/>
  <c r="L160" i="1"/>
  <c r="J161" i="1"/>
  <c r="K161" i="1"/>
  <c r="Q161" i="1" s="1"/>
  <c r="L161" i="1"/>
  <c r="J162" i="1"/>
  <c r="K162" i="1"/>
  <c r="P162" i="1" s="1"/>
  <c r="L162" i="1"/>
  <c r="J163" i="1"/>
  <c r="K163" i="1"/>
  <c r="P163" i="1" s="1"/>
  <c r="L163" i="1"/>
  <c r="J164" i="1"/>
  <c r="K164" i="1"/>
  <c r="P164" i="1" s="1"/>
  <c r="L164" i="1"/>
  <c r="J165" i="1"/>
  <c r="K165" i="1"/>
  <c r="P165" i="1" s="1"/>
  <c r="L165" i="1"/>
  <c r="J166" i="1"/>
  <c r="K166" i="1"/>
  <c r="R166" i="1" s="1"/>
  <c r="L166" i="1"/>
  <c r="J167" i="1"/>
  <c r="K167" i="1"/>
  <c r="P167" i="1" s="1"/>
  <c r="L167" i="1"/>
  <c r="J168" i="1"/>
  <c r="K168" i="1"/>
  <c r="P168" i="1" s="1"/>
  <c r="L168" i="1"/>
  <c r="J169" i="1"/>
  <c r="K169" i="1"/>
  <c r="Q169" i="1" s="1"/>
  <c r="L169" i="1"/>
  <c r="J170" i="1"/>
  <c r="K170" i="1"/>
  <c r="P170" i="1" s="1"/>
  <c r="L170" i="1"/>
  <c r="J171" i="1"/>
  <c r="K171" i="1"/>
  <c r="P171" i="1" s="1"/>
  <c r="L171" i="1"/>
  <c r="J172" i="1"/>
  <c r="K172" i="1"/>
  <c r="P172" i="1" s="1"/>
  <c r="L172" i="1"/>
  <c r="J173" i="1"/>
  <c r="K173" i="1"/>
  <c r="P173" i="1" s="1"/>
  <c r="L173" i="1"/>
  <c r="J174" i="1"/>
  <c r="K174" i="1"/>
  <c r="R174" i="1" s="1"/>
  <c r="L174" i="1"/>
  <c r="J175" i="1"/>
  <c r="K175" i="1"/>
  <c r="P175" i="1" s="1"/>
  <c r="L175" i="1"/>
  <c r="J176" i="1"/>
  <c r="K176" i="1"/>
  <c r="P176" i="1" s="1"/>
  <c r="L176" i="1"/>
  <c r="J177" i="1"/>
  <c r="K177" i="1"/>
  <c r="Q177" i="1" s="1"/>
  <c r="L177" i="1"/>
  <c r="J178" i="1"/>
  <c r="K178" i="1"/>
  <c r="P178" i="1" s="1"/>
  <c r="L178" i="1"/>
  <c r="J179" i="1"/>
  <c r="K179" i="1"/>
  <c r="P179" i="1" s="1"/>
  <c r="L179" i="1"/>
  <c r="J180" i="1"/>
  <c r="K180" i="1"/>
  <c r="P180" i="1" s="1"/>
  <c r="L180" i="1"/>
  <c r="J181" i="1"/>
  <c r="K181" i="1"/>
  <c r="P181" i="1" s="1"/>
  <c r="L181" i="1"/>
  <c r="J182" i="1"/>
  <c r="K182" i="1"/>
  <c r="R182" i="1" s="1"/>
  <c r="L182" i="1"/>
  <c r="J183" i="1"/>
  <c r="K183" i="1"/>
  <c r="P183" i="1" s="1"/>
  <c r="L183" i="1"/>
  <c r="J184" i="1"/>
  <c r="K184" i="1"/>
  <c r="P184" i="1" s="1"/>
  <c r="L184" i="1"/>
  <c r="J185" i="1"/>
  <c r="K185" i="1"/>
  <c r="Q185" i="1" s="1"/>
  <c r="L185" i="1"/>
  <c r="J186" i="1"/>
  <c r="K186" i="1"/>
  <c r="P186" i="1" s="1"/>
  <c r="L186" i="1"/>
  <c r="J187" i="1"/>
  <c r="K187" i="1"/>
  <c r="P187" i="1" s="1"/>
  <c r="L187" i="1"/>
  <c r="J188" i="1"/>
  <c r="K188" i="1"/>
  <c r="P188" i="1" s="1"/>
  <c r="L188" i="1"/>
  <c r="J189" i="1"/>
  <c r="K189" i="1"/>
  <c r="P189" i="1" s="1"/>
  <c r="L189" i="1"/>
  <c r="J190" i="1"/>
  <c r="K190" i="1"/>
  <c r="R190" i="1" s="1"/>
  <c r="L190" i="1"/>
  <c r="J191" i="1"/>
  <c r="K191" i="1"/>
  <c r="P191" i="1" s="1"/>
  <c r="L191" i="1"/>
  <c r="J192" i="1"/>
  <c r="K192" i="1"/>
  <c r="P192" i="1" s="1"/>
  <c r="L192" i="1"/>
  <c r="J193" i="1"/>
  <c r="K193" i="1"/>
  <c r="Q193" i="1" s="1"/>
  <c r="L193" i="1"/>
  <c r="J194" i="1"/>
  <c r="K194" i="1"/>
  <c r="P194" i="1" s="1"/>
  <c r="L194" i="1"/>
  <c r="J195" i="1"/>
  <c r="K195" i="1"/>
  <c r="P195" i="1" s="1"/>
  <c r="L195" i="1"/>
  <c r="J196" i="1"/>
  <c r="K196" i="1"/>
  <c r="P196" i="1" s="1"/>
  <c r="L196" i="1"/>
  <c r="J197" i="1"/>
  <c r="K197" i="1"/>
  <c r="P197" i="1" s="1"/>
  <c r="L197" i="1"/>
  <c r="J198" i="1"/>
  <c r="K198" i="1"/>
  <c r="R198" i="1" s="1"/>
  <c r="L198" i="1"/>
  <c r="J199" i="1"/>
  <c r="K199" i="1"/>
  <c r="P199" i="1" s="1"/>
  <c r="L199" i="1"/>
  <c r="J4" i="1"/>
  <c r="K4" i="1"/>
  <c r="Q4" i="1" s="1"/>
  <c r="L4" i="1"/>
  <c r="J5" i="1"/>
  <c r="K5" i="1"/>
  <c r="P5" i="1" s="1"/>
  <c r="L5" i="1"/>
  <c r="J6" i="1"/>
  <c r="K6" i="1"/>
  <c r="P6" i="1" s="1"/>
  <c r="L6" i="1"/>
  <c r="J7" i="1"/>
  <c r="K7" i="1"/>
  <c r="P7" i="1" s="1"/>
  <c r="L7" i="1"/>
  <c r="J8" i="1"/>
  <c r="K8" i="1"/>
  <c r="P8" i="1" s="1"/>
  <c r="L8" i="1"/>
  <c r="J9" i="1"/>
  <c r="K9" i="1"/>
  <c r="Q9" i="1" s="1"/>
  <c r="L9" i="1"/>
  <c r="J10" i="1"/>
  <c r="K10" i="1"/>
  <c r="P10" i="1" s="1"/>
  <c r="L10" i="1"/>
  <c r="J11" i="1"/>
  <c r="K11" i="1"/>
  <c r="P11" i="1" s="1"/>
  <c r="L11" i="1"/>
  <c r="J12" i="1"/>
  <c r="K12" i="1"/>
  <c r="P12" i="1" s="1"/>
  <c r="L12" i="1"/>
  <c r="J13" i="1"/>
  <c r="K13" i="1"/>
  <c r="P13" i="1" s="1"/>
  <c r="L13" i="1"/>
  <c r="J14" i="1"/>
  <c r="K14" i="1"/>
  <c r="R14" i="1" s="1"/>
  <c r="L14" i="1"/>
  <c r="J15" i="1"/>
  <c r="K15" i="1"/>
  <c r="P15" i="1" s="1"/>
  <c r="L15" i="1"/>
  <c r="J16" i="1"/>
  <c r="K16" i="1"/>
  <c r="P16" i="1" s="1"/>
  <c r="L16" i="1"/>
  <c r="J17" i="1"/>
  <c r="K17" i="1"/>
  <c r="Q17" i="1" s="1"/>
  <c r="L17" i="1"/>
  <c r="J18" i="1"/>
  <c r="K18" i="1"/>
  <c r="P18" i="1" s="1"/>
  <c r="L18" i="1"/>
  <c r="J19" i="1"/>
  <c r="K19" i="1"/>
  <c r="P19" i="1" s="1"/>
  <c r="L19" i="1"/>
  <c r="J20" i="1"/>
  <c r="K20" i="1"/>
  <c r="P20" i="1" s="1"/>
  <c r="L20" i="1"/>
  <c r="J21" i="1"/>
  <c r="K21" i="1"/>
  <c r="P21" i="1" s="1"/>
  <c r="L21" i="1"/>
  <c r="J3" i="1"/>
  <c r="K3" i="1"/>
  <c r="P3" i="1" s="1"/>
  <c r="L3" i="1"/>
  <c r="L2" i="1"/>
  <c r="K2" i="1"/>
  <c r="P2" i="1" s="1"/>
  <c r="J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" i="1"/>
  <c r="Q2" i="1" l="1"/>
  <c r="Q158" i="1"/>
  <c r="Q126" i="1"/>
  <c r="P105" i="1"/>
  <c r="R83" i="1"/>
  <c r="Q62" i="1"/>
  <c r="Q42" i="1"/>
  <c r="P34" i="1"/>
  <c r="P26" i="1"/>
  <c r="R6" i="1"/>
  <c r="R155" i="1"/>
  <c r="R123" i="1"/>
  <c r="Q102" i="1"/>
  <c r="P81" i="1"/>
  <c r="P42" i="1"/>
  <c r="P33" i="1"/>
  <c r="P4" i="1"/>
  <c r="Q150" i="1"/>
  <c r="P121" i="1"/>
  <c r="R31" i="1"/>
  <c r="R195" i="1"/>
  <c r="R147" i="1"/>
  <c r="Q118" i="1"/>
  <c r="P97" i="1"/>
  <c r="R75" i="1"/>
  <c r="R39" i="1"/>
  <c r="Q31" i="1"/>
  <c r="Q23" i="1"/>
  <c r="R187" i="1"/>
  <c r="Q142" i="1"/>
  <c r="R115" i="1"/>
  <c r="Q94" i="1"/>
  <c r="P73" i="1"/>
  <c r="R51" i="1"/>
  <c r="Q39" i="1"/>
  <c r="R179" i="1"/>
  <c r="R139" i="1"/>
  <c r="P113" i="1"/>
  <c r="R91" i="1"/>
  <c r="Q70" i="1"/>
  <c r="P49" i="1"/>
  <c r="Q38" i="1"/>
  <c r="R28" i="1"/>
  <c r="R19" i="1"/>
  <c r="R171" i="1"/>
  <c r="Q134" i="1"/>
  <c r="Q110" i="1"/>
  <c r="P89" i="1"/>
  <c r="R67" i="1"/>
  <c r="Q46" i="1"/>
  <c r="R35" i="1"/>
  <c r="R27" i="1"/>
  <c r="Q14" i="1"/>
  <c r="R163" i="1"/>
  <c r="R131" i="1"/>
  <c r="R107" i="1"/>
  <c r="Q86" i="1"/>
  <c r="P65" i="1"/>
  <c r="R43" i="1"/>
  <c r="Q34" i="1"/>
  <c r="Q26" i="1"/>
  <c r="R11" i="1"/>
  <c r="P193" i="1"/>
  <c r="Q174" i="1"/>
  <c r="P17" i="1"/>
  <c r="P9" i="1"/>
  <c r="R2" i="1"/>
  <c r="Q6" i="1"/>
  <c r="R3" i="1"/>
  <c r="P198" i="1"/>
  <c r="Q195" i="1"/>
  <c r="R192" i="1"/>
  <c r="P190" i="1"/>
  <c r="Q187" i="1"/>
  <c r="R184" i="1"/>
  <c r="P182" i="1"/>
  <c r="Q179" i="1"/>
  <c r="R176" i="1"/>
  <c r="P174" i="1"/>
  <c r="Q171" i="1"/>
  <c r="R168" i="1"/>
  <c r="P166" i="1"/>
  <c r="Q163" i="1"/>
  <c r="R160" i="1"/>
  <c r="P158" i="1"/>
  <c r="Q155" i="1"/>
  <c r="R152" i="1"/>
  <c r="P150" i="1"/>
  <c r="Q147" i="1"/>
  <c r="R144" i="1"/>
  <c r="P142" i="1"/>
  <c r="Q139" i="1"/>
  <c r="R136" i="1"/>
  <c r="P134" i="1"/>
  <c r="Q131" i="1"/>
  <c r="R128" i="1"/>
  <c r="P126" i="1"/>
  <c r="Q123" i="1"/>
  <c r="R120" i="1"/>
  <c r="P118" i="1"/>
  <c r="Q115" i="1"/>
  <c r="R112" i="1"/>
  <c r="P110" i="1"/>
  <c r="Q107" i="1"/>
  <c r="R104" i="1"/>
  <c r="P102" i="1"/>
  <c r="Q99" i="1"/>
  <c r="R96" i="1"/>
  <c r="P94" i="1"/>
  <c r="Q91" i="1"/>
  <c r="R88" i="1"/>
  <c r="P86" i="1"/>
  <c r="Q83" i="1"/>
  <c r="R80" i="1"/>
  <c r="P78" i="1"/>
  <c r="Q75" i="1"/>
  <c r="R72" i="1"/>
  <c r="P70" i="1"/>
  <c r="Q67" i="1"/>
  <c r="R64" i="1"/>
  <c r="P62" i="1"/>
  <c r="Q59" i="1"/>
  <c r="R56" i="1"/>
  <c r="P54" i="1"/>
  <c r="Q51" i="1"/>
  <c r="R48" i="1"/>
  <c r="P46" i="1"/>
  <c r="Q43" i="1"/>
  <c r="R40" i="1"/>
  <c r="P38" i="1"/>
  <c r="Q35" i="1"/>
  <c r="R32" i="1"/>
  <c r="P30" i="1"/>
  <c r="Q27" i="1"/>
  <c r="R24" i="1"/>
  <c r="P22" i="1"/>
  <c r="Q19" i="1"/>
  <c r="R16" i="1"/>
  <c r="P14" i="1"/>
  <c r="Q11" i="1"/>
  <c r="Q198" i="1"/>
  <c r="P185" i="1"/>
  <c r="P177" i="1"/>
  <c r="P169" i="1"/>
  <c r="P145" i="1"/>
  <c r="R8" i="1"/>
  <c r="Q3" i="1"/>
  <c r="R197" i="1"/>
  <c r="Q192" i="1"/>
  <c r="R189" i="1"/>
  <c r="Q184" i="1"/>
  <c r="R181" i="1"/>
  <c r="Q176" i="1"/>
  <c r="R173" i="1"/>
  <c r="Q168" i="1"/>
  <c r="R165" i="1"/>
  <c r="Q160" i="1"/>
  <c r="R157" i="1"/>
  <c r="Q152" i="1"/>
  <c r="R149" i="1"/>
  <c r="Q144" i="1"/>
  <c r="R141" i="1"/>
  <c r="Q136" i="1"/>
  <c r="R133" i="1"/>
  <c r="Q128" i="1"/>
  <c r="R125" i="1"/>
  <c r="Q120" i="1"/>
  <c r="R117" i="1"/>
  <c r="Q112" i="1"/>
  <c r="R109" i="1"/>
  <c r="Q104" i="1"/>
  <c r="R101" i="1"/>
  <c r="Q96" i="1"/>
  <c r="R93" i="1"/>
  <c r="Q88" i="1"/>
  <c r="R85" i="1"/>
  <c r="Q80" i="1"/>
  <c r="R77" i="1"/>
  <c r="Q72" i="1"/>
  <c r="R69" i="1"/>
  <c r="Q64" i="1"/>
  <c r="R61" i="1"/>
  <c r="Q56" i="1"/>
  <c r="R53" i="1"/>
  <c r="Q48" i="1"/>
  <c r="R45" i="1"/>
  <c r="Q40" i="1"/>
  <c r="R37" i="1"/>
  <c r="Q32" i="1"/>
  <c r="R29" i="1"/>
  <c r="Q24" i="1"/>
  <c r="R21" i="1"/>
  <c r="Q16" i="1"/>
  <c r="R13" i="1"/>
  <c r="Q190" i="1"/>
  <c r="Q182" i="1"/>
  <c r="Q166" i="1"/>
  <c r="P161" i="1"/>
  <c r="P153" i="1"/>
  <c r="P137" i="1"/>
  <c r="P129" i="1"/>
  <c r="Q8" i="1"/>
  <c r="R5" i="1"/>
  <c r="Q197" i="1"/>
  <c r="R194" i="1"/>
  <c r="Q189" i="1"/>
  <c r="R186" i="1"/>
  <c r="Q181" i="1"/>
  <c r="R178" i="1"/>
  <c r="Q173" i="1"/>
  <c r="R170" i="1"/>
  <c r="Q165" i="1"/>
  <c r="R162" i="1"/>
  <c r="Q157" i="1"/>
  <c r="R154" i="1"/>
  <c r="Q149" i="1"/>
  <c r="R146" i="1"/>
  <c r="Q141" i="1"/>
  <c r="R138" i="1"/>
  <c r="Q133" i="1"/>
  <c r="R130" i="1"/>
  <c r="Q125" i="1"/>
  <c r="R122" i="1"/>
  <c r="Q117" i="1"/>
  <c r="R114" i="1"/>
  <c r="Q109" i="1"/>
  <c r="R106" i="1"/>
  <c r="Q101" i="1"/>
  <c r="R98" i="1"/>
  <c r="Q93" i="1"/>
  <c r="R90" i="1"/>
  <c r="Q85" i="1"/>
  <c r="R82" i="1"/>
  <c r="Q77" i="1"/>
  <c r="R74" i="1"/>
  <c r="Q69" i="1"/>
  <c r="R66" i="1"/>
  <c r="Q61" i="1"/>
  <c r="R58" i="1"/>
  <c r="Q53" i="1"/>
  <c r="R50" i="1"/>
  <c r="Q45" i="1"/>
  <c r="Q37" i="1"/>
  <c r="Q29" i="1"/>
  <c r="Q21" i="1"/>
  <c r="R18" i="1"/>
  <c r="Q13" i="1"/>
  <c r="R10" i="1"/>
  <c r="Q5" i="1"/>
  <c r="R199" i="1"/>
  <c r="Q194" i="1"/>
  <c r="R191" i="1"/>
  <c r="Q186" i="1"/>
  <c r="R183" i="1"/>
  <c r="Q178" i="1"/>
  <c r="R175" i="1"/>
  <c r="Q170" i="1"/>
  <c r="R167" i="1"/>
  <c r="Q162" i="1"/>
  <c r="R159" i="1"/>
  <c r="Q154" i="1"/>
  <c r="R151" i="1"/>
  <c r="Q146" i="1"/>
  <c r="R143" i="1"/>
  <c r="Q138" i="1"/>
  <c r="R135" i="1"/>
  <c r="Q130" i="1"/>
  <c r="R127" i="1"/>
  <c r="Q122" i="1"/>
  <c r="R119" i="1"/>
  <c r="Q114" i="1"/>
  <c r="R111" i="1"/>
  <c r="Q106" i="1"/>
  <c r="R103" i="1"/>
  <c r="Q98" i="1"/>
  <c r="R95" i="1"/>
  <c r="Q90" i="1"/>
  <c r="R87" i="1"/>
  <c r="Q82" i="1"/>
  <c r="R79" i="1"/>
  <c r="Q74" i="1"/>
  <c r="R71" i="1"/>
  <c r="Q66" i="1"/>
  <c r="R63" i="1"/>
  <c r="Q58" i="1"/>
  <c r="R55" i="1"/>
  <c r="Q50" i="1"/>
  <c r="R47" i="1"/>
  <c r="Q18" i="1"/>
  <c r="R15" i="1"/>
  <c r="Q10" i="1"/>
  <c r="R7" i="1"/>
  <c r="Q199" i="1"/>
  <c r="R196" i="1"/>
  <c r="Q191" i="1"/>
  <c r="R188" i="1"/>
  <c r="Q183" i="1"/>
  <c r="R180" i="1"/>
  <c r="Q175" i="1"/>
  <c r="R172" i="1"/>
  <c r="Q167" i="1"/>
  <c r="R164" i="1"/>
  <c r="Q159" i="1"/>
  <c r="R156" i="1"/>
  <c r="Q151" i="1"/>
  <c r="R148" i="1"/>
  <c r="Q143" i="1"/>
  <c r="R140" i="1"/>
  <c r="Q135" i="1"/>
  <c r="R132" i="1"/>
  <c r="Q127" i="1"/>
  <c r="R124" i="1"/>
  <c r="Q119" i="1"/>
  <c r="R116" i="1"/>
  <c r="Q111" i="1"/>
  <c r="R108" i="1"/>
  <c r="Q103" i="1"/>
  <c r="R100" i="1"/>
  <c r="Q95" i="1"/>
  <c r="R92" i="1"/>
  <c r="Q87" i="1"/>
  <c r="R84" i="1"/>
  <c r="Q79" i="1"/>
  <c r="R76" i="1"/>
  <c r="Q71" i="1"/>
  <c r="R68" i="1"/>
  <c r="Q63" i="1"/>
  <c r="R60" i="1"/>
  <c r="Q55" i="1"/>
  <c r="R52" i="1"/>
  <c r="Q47" i="1"/>
  <c r="R44" i="1"/>
  <c r="R36" i="1"/>
  <c r="R20" i="1"/>
  <c r="Q15" i="1"/>
  <c r="R12" i="1"/>
  <c r="Q7" i="1"/>
  <c r="R4" i="1"/>
  <c r="Q196" i="1"/>
  <c r="R193" i="1"/>
  <c r="Q188" i="1"/>
  <c r="R185" i="1"/>
  <c r="Q180" i="1"/>
  <c r="R177" i="1"/>
  <c r="Q172" i="1"/>
  <c r="R169" i="1"/>
  <c r="Q164" i="1"/>
  <c r="R161" i="1"/>
  <c r="Q156" i="1"/>
  <c r="R153" i="1"/>
  <c r="Q148" i="1"/>
  <c r="R145" i="1"/>
  <c r="Q140" i="1"/>
  <c r="R137" i="1"/>
  <c r="Q132" i="1"/>
  <c r="R129" i="1"/>
  <c r="Q124" i="1"/>
  <c r="R121" i="1"/>
  <c r="Q116" i="1"/>
  <c r="R113" i="1"/>
  <c r="Q108" i="1"/>
  <c r="R105" i="1"/>
  <c r="Q100" i="1"/>
  <c r="R97" i="1"/>
  <c r="Q92" i="1"/>
  <c r="R89" i="1"/>
  <c r="Q84" i="1"/>
  <c r="R81" i="1"/>
  <c r="Q76" i="1"/>
  <c r="R73" i="1"/>
  <c r="Q68" i="1"/>
  <c r="R65" i="1"/>
  <c r="Q60" i="1"/>
  <c r="R57" i="1"/>
  <c r="Q52" i="1"/>
  <c r="R49" i="1"/>
  <c r="Q44" i="1"/>
  <c r="R41" i="1"/>
  <c r="Q36" i="1"/>
  <c r="R33" i="1"/>
  <c r="Q28" i="1"/>
  <c r="R25" i="1"/>
  <c r="Q20" i="1"/>
  <c r="R17" i="1"/>
  <c r="Q12" i="1"/>
  <c r="R9" i="1"/>
  <c r="AD177" i="1"/>
  <c r="AI4" i="1" l="1"/>
  <c r="AI5" i="1"/>
  <c r="AI8" i="1"/>
  <c r="AI9" i="1"/>
  <c r="AI10" i="1"/>
  <c r="AI11" i="1"/>
  <c r="AI15" i="1"/>
  <c r="AI16" i="1"/>
  <c r="AI17" i="1"/>
  <c r="AI18" i="1"/>
  <c r="AI21" i="1"/>
  <c r="AI22" i="1"/>
  <c r="AI23" i="1"/>
  <c r="AI24" i="1"/>
  <c r="AI25" i="1"/>
  <c r="AI26" i="1"/>
  <c r="AI27" i="1"/>
  <c r="AI28" i="1"/>
  <c r="AI32" i="1"/>
  <c r="AI35" i="1"/>
  <c r="AI37" i="1"/>
  <c r="AI38" i="1"/>
  <c r="AI39" i="1"/>
  <c r="AI40" i="1"/>
  <c r="AI41" i="1"/>
  <c r="AI42" i="1"/>
  <c r="AI43" i="1"/>
  <c r="AI44" i="1"/>
  <c r="AI45" i="1"/>
  <c r="AI49" i="1"/>
  <c r="AI50" i="1"/>
  <c r="AI53" i="1"/>
  <c r="AI54" i="1"/>
  <c r="AI56" i="1"/>
  <c r="AI58" i="1"/>
  <c r="AI59" i="1"/>
  <c r="AI74" i="1"/>
  <c r="AI77" i="1"/>
  <c r="AI78" i="1"/>
  <c r="AI79" i="1"/>
  <c r="AI84" i="1"/>
  <c r="AI87" i="1"/>
  <c r="AI89" i="1"/>
  <c r="AI92" i="1"/>
  <c r="AI93" i="1"/>
  <c r="AI96" i="1"/>
  <c r="AI98" i="1"/>
  <c r="AI99" i="1"/>
  <c r="AI100" i="1"/>
  <c r="AI101" i="1"/>
  <c r="AI103" i="1"/>
  <c r="AI104" i="1"/>
  <c r="AI105" i="1"/>
  <c r="AI106" i="1"/>
  <c r="AI108" i="1"/>
  <c r="AI116" i="1"/>
  <c r="AI120" i="1"/>
  <c r="AI122" i="1"/>
  <c r="AI123" i="1"/>
  <c r="AI124" i="1"/>
  <c r="AI125" i="1"/>
  <c r="AI126" i="1"/>
  <c r="AI127" i="1"/>
  <c r="AI128" i="1"/>
  <c r="AI129" i="1"/>
  <c r="AI130" i="1"/>
  <c r="AI133" i="1"/>
  <c r="AI135" i="1"/>
  <c r="AI136" i="1"/>
  <c r="AI137" i="1"/>
  <c r="AI138" i="1"/>
  <c r="AI141" i="1"/>
  <c r="AI142" i="1"/>
  <c r="AI143" i="1"/>
  <c r="AI144" i="1"/>
  <c r="AI145" i="1"/>
  <c r="AI146" i="1"/>
  <c r="AI151" i="1"/>
  <c r="AI152" i="1"/>
  <c r="AI153" i="1"/>
  <c r="AI155" i="1"/>
  <c r="AI156" i="1"/>
  <c r="AI157" i="1"/>
  <c r="AI158" i="1"/>
  <c r="AI159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8" i="1"/>
  <c r="AI179" i="1"/>
  <c r="AI181" i="1"/>
  <c r="AI182" i="1"/>
  <c r="AI183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H4" i="1"/>
  <c r="AH5" i="1"/>
  <c r="AH8" i="1"/>
  <c r="AH9" i="1"/>
  <c r="AH10" i="1"/>
  <c r="AH11" i="1"/>
  <c r="AH15" i="1"/>
  <c r="AH16" i="1"/>
  <c r="AH17" i="1"/>
  <c r="AH18" i="1"/>
  <c r="AH21" i="1"/>
  <c r="AH22" i="1"/>
  <c r="AH23" i="1"/>
  <c r="AH24" i="1"/>
  <c r="AH25" i="1"/>
  <c r="AH26" i="1"/>
  <c r="AH27" i="1"/>
  <c r="AH28" i="1"/>
  <c r="AH32" i="1"/>
  <c r="AH35" i="1"/>
  <c r="AH37" i="1"/>
  <c r="AH38" i="1"/>
  <c r="AH39" i="1"/>
  <c r="AH40" i="1"/>
  <c r="AH41" i="1"/>
  <c r="AH42" i="1"/>
  <c r="AH43" i="1"/>
  <c r="AH44" i="1"/>
  <c r="AH45" i="1"/>
  <c r="AH49" i="1"/>
  <c r="AH50" i="1"/>
  <c r="AH53" i="1"/>
  <c r="AH54" i="1"/>
  <c r="AH56" i="1"/>
  <c r="AH58" i="1"/>
  <c r="AH59" i="1"/>
  <c r="AH74" i="1"/>
  <c r="AH77" i="1"/>
  <c r="AH78" i="1"/>
  <c r="AH79" i="1"/>
  <c r="AH84" i="1"/>
  <c r="AH87" i="1"/>
  <c r="AH89" i="1"/>
  <c r="AH92" i="1"/>
  <c r="AH93" i="1"/>
  <c r="AH96" i="1"/>
  <c r="AH98" i="1"/>
  <c r="AH99" i="1"/>
  <c r="AH100" i="1"/>
  <c r="AH101" i="1"/>
  <c r="AH103" i="1"/>
  <c r="AH104" i="1"/>
  <c r="AH105" i="1"/>
  <c r="AH106" i="1"/>
  <c r="AH108" i="1"/>
  <c r="AH116" i="1"/>
  <c r="AH120" i="1"/>
  <c r="AH122" i="1"/>
  <c r="AH123" i="1"/>
  <c r="AH124" i="1"/>
  <c r="AH125" i="1"/>
  <c r="AH126" i="1"/>
  <c r="AH127" i="1"/>
  <c r="AH128" i="1"/>
  <c r="AH129" i="1"/>
  <c r="AH130" i="1"/>
  <c r="AH133" i="1"/>
  <c r="AH135" i="1"/>
  <c r="AH136" i="1"/>
  <c r="AH137" i="1"/>
  <c r="AH138" i="1"/>
  <c r="AH141" i="1"/>
  <c r="AH142" i="1"/>
  <c r="AH143" i="1"/>
  <c r="AH144" i="1"/>
  <c r="AH145" i="1"/>
  <c r="AH146" i="1"/>
  <c r="AH151" i="1"/>
  <c r="AH152" i="1"/>
  <c r="AH153" i="1"/>
  <c r="AH155" i="1"/>
  <c r="AH156" i="1"/>
  <c r="AH157" i="1"/>
  <c r="AH158" i="1"/>
  <c r="AH159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8" i="1"/>
  <c r="AH179" i="1"/>
  <c r="AH181" i="1"/>
  <c r="AH182" i="1"/>
  <c r="AH183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D196" i="1"/>
  <c r="AD193" i="1"/>
  <c r="AD188" i="1"/>
  <c r="AD185" i="1"/>
  <c r="AD180" i="1"/>
  <c r="AD178" i="1"/>
  <c r="AD171" i="1"/>
  <c r="AD161" i="1"/>
  <c r="AD153" i="1"/>
  <c r="AD145" i="1"/>
  <c r="AD140" i="1"/>
  <c r="AD137" i="1"/>
  <c r="AD134" i="1"/>
  <c r="AD129" i="1"/>
  <c r="AD123" i="1"/>
  <c r="AD118" i="1"/>
  <c r="AD113" i="1"/>
  <c r="AD99" i="1"/>
  <c r="AD89" i="1"/>
  <c r="AD73" i="1"/>
  <c r="AD65" i="1"/>
  <c r="AD51" i="1"/>
  <c r="AD46" i="1"/>
  <c r="AD44" i="1"/>
  <c r="AD34" i="1"/>
  <c r="AD28" i="1"/>
  <c r="AD27" i="1"/>
  <c r="AD25" i="1"/>
  <c r="AD18" i="1"/>
  <c r="AD11" i="1"/>
  <c r="AD5" i="1"/>
  <c r="AD3" i="1"/>
  <c r="AD2" i="1"/>
  <c r="AD189" i="1"/>
  <c r="AD181" i="1"/>
  <c r="AD173" i="1"/>
  <c r="AD172" i="1"/>
  <c r="AD169" i="1"/>
  <c r="AD164" i="1"/>
  <c r="AD157" i="1"/>
  <c r="AD156" i="1"/>
  <c r="AD155" i="1"/>
  <c r="AD154" i="1"/>
  <c r="AD149" i="1"/>
  <c r="AD148" i="1"/>
  <c r="AD146" i="1"/>
  <c r="AD141" i="1"/>
  <c r="AD138" i="1"/>
  <c r="AD133" i="1"/>
  <c r="AD132" i="1"/>
  <c r="AD130" i="1"/>
  <c r="AD125" i="1"/>
  <c r="AD124" i="1"/>
  <c r="AD122" i="1"/>
  <c r="AD121" i="1"/>
  <c r="AD117" i="1"/>
  <c r="AD110" i="1"/>
  <c r="AD109" i="1"/>
  <c r="AD108" i="1"/>
  <c r="AD107" i="1"/>
  <c r="AD106" i="1"/>
  <c r="AD105" i="1"/>
  <c r="AD102" i="1"/>
  <c r="AD101" i="1"/>
  <c r="AD100" i="1"/>
  <c r="AD98" i="1"/>
  <c r="AD94" i="1"/>
  <c r="AD93" i="1"/>
  <c r="AD92" i="1"/>
  <c r="AD91" i="1"/>
  <c r="AD90" i="1"/>
  <c r="AD86" i="1"/>
  <c r="AD85" i="1"/>
  <c r="AD84" i="1"/>
  <c r="AD82" i="1"/>
  <c r="AD81" i="1"/>
  <c r="AD78" i="1"/>
  <c r="AD77" i="1"/>
  <c r="AD76" i="1"/>
  <c r="AD75" i="1"/>
  <c r="AD74" i="1"/>
  <c r="AD69" i="1"/>
  <c r="AD68" i="1"/>
  <c r="AD67" i="1"/>
  <c r="AD59" i="1"/>
  <c r="AD58" i="1"/>
  <c r="AD57" i="1"/>
  <c r="AD54" i="1"/>
  <c r="AD53" i="1"/>
  <c r="AD52" i="1"/>
  <c r="AD50" i="1"/>
  <c r="AD49" i="1"/>
  <c r="AD45" i="1"/>
  <c r="AD43" i="1"/>
  <c r="AD42" i="1"/>
  <c r="AD41" i="1"/>
  <c r="AD38" i="1"/>
  <c r="AD37" i="1"/>
  <c r="AD35" i="1"/>
  <c r="AD33" i="1"/>
  <c r="AD29" i="1"/>
  <c r="AD26" i="1"/>
  <c r="AD22" i="1"/>
  <c r="AD21" i="1"/>
  <c r="AD19" i="1"/>
  <c r="AD10" i="1"/>
  <c r="AD6" i="1"/>
  <c r="AD80" i="1" l="1"/>
  <c r="AD179" i="1"/>
  <c r="AD131" i="1"/>
  <c r="AD160" i="1"/>
  <c r="AD163" i="1"/>
  <c r="AD16" i="1"/>
  <c r="AD176" i="1"/>
  <c r="AD9" i="1"/>
  <c r="AD56" i="1"/>
  <c r="AD40" i="1"/>
  <c r="AD88" i="1"/>
  <c r="AD152" i="1"/>
  <c r="AD12" i="1"/>
  <c r="AD8" i="1"/>
  <c r="AD24" i="1"/>
  <c r="AD36" i="1"/>
  <c r="AD112" i="1"/>
  <c r="AD136" i="1"/>
  <c r="AD192" i="1"/>
  <c r="AD32" i="1"/>
  <c r="AD104" i="1"/>
  <c r="AD128" i="1"/>
  <c r="AD168" i="1"/>
  <c r="AD4" i="1"/>
  <c r="AD17" i="1"/>
  <c r="AD20" i="1"/>
  <c r="AD72" i="1"/>
  <c r="AD115" i="1"/>
  <c r="AD139" i="1"/>
  <c r="AD48" i="1"/>
  <c r="AD96" i="1"/>
  <c r="AD144" i="1"/>
  <c r="AD120" i="1"/>
  <c r="AD147" i="1"/>
  <c r="AD184" i="1"/>
  <c r="AD62" i="1"/>
  <c r="AD70" i="1"/>
  <c r="AD126" i="1"/>
  <c r="AD142" i="1"/>
  <c r="AD150" i="1"/>
  <c r="AD158" i="1"/>
  <c r="AD166" i="1"/>
  <c r="AD174" i="1"/>
  <c r="AD182" i="1"/>
  <c r="AD190" i="1"/>
  <c r="AD198" i="1"/>
  <c r="AD187" i="1"/>
  <c r="AD195" i="1"/>
  <c r="AD197" i="1"/>
  <c r="AD162" i="1"/>
  <c r="AD170" i="1"/>
  <c r="AD186" i="1"/>
  <c r="AD194" i="1"/>
  <c r="AD7" i="1"/>
  <c r="AD15" i="1"/>
  <c r="AD23" i="1"/>
  <c r="AD31" i="1"/>
  <c r="AD39" i="1"/>
  <c r="AD47" i="1"/>
  <c r="AD55" i="1"/>
  <c r="AD63" i="1"/>
  <c r="AD71" i="1"/>
  <c r="AD79" i="1"/>
  <c r="AD87" i="1"/>
  <c r="AD95" i="1"/>
  <c r="AD103" i="1"/>
  <c r="AD111" i="1"/>
  <c r="AD119" i="1"/>
  <c r="AD127" i="1"/>
  <c r="AD135" i="1"/>
  <c r="AD143" i="1"/>
  <c r="AD151" i="1"/>
  <c r="AD159" i="1"/>
  <c r="AD167" i="1"/>
  <c r="AD175" i="1"/>
  <c r="AD183" i="1"/>
  <c r="AD191" i="1"/>
  <c r="AD1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DONG Hang</author>
    <author>Hang Dong</author>
  </authors>
  <commentList>
    <comment ref="I1" authorId="0" shapeId="0" xr:uid="{00000000-0006-0000-0000-000001000000}">
      <text>
        <r>
          <rPr>
            <sz val="9"/>
            <color rgb="FF000000"/>
            <rFont val="Tahoma"/>
            <family val="2"/>
          </rPr>
          <t>just for reference - based on the "prevalence" of MIMIC-III discharge summaries</t>
        </r>
      </text>
    </comment>
    <comment ref="P1" authorId="1" shapeId="0" xr:uid="{4ABB379B-9710-4578-8327-3C2C3C0AA876}">
      <text>
        <r>
          <rPr>
            <sz val="9"/>
            <color rgb="FF000000"/>
            <rFont val="Tahoma"/>
            <charset val="1"/>
          </rPr>
          <t>with p 0.005</t>
        </r>
      </text>
    </comment>
    <comment ref="Q1" authorId="1" shapeId="0" xr:uid="{A2998F3C-B676-47D0-B212-AABEC665D3D0}">
      <text>
        <r>
          <rPr>
            <sz val="9"/>
            <color rgb="FF000000"/>
            <rFont val="Tahoma"/>
            <charset val="1"/>
          </rPr>
          <t>with p 0.005</t>
        </r>
      </text>
    </comment>
    <comment ref="R1" authorId="1" shapeId="0" xr:uid="{DFD49C76-78B0-46CA-AB99-1948531995A3}">
      <text>
        <r>
          <rPr>
            <sz val="9"/>
            <color rgb="FF000000"/>
            <rFont val="Tahoma"/>
            <charset val="1"/>
          </rPr>
          <t>with p 0.005</t>
        </r>
      </text>
    </comment>
    <comment ref="U1" authorId="1" shapeId="0" xr:uid="{E13778CE-B8DD-4A29-BDD6-13D76FF7C172}">
      <text>
        <r>
          <rPr>
            <sz val="9"/>
            <color rgb="FF000000"/>
            <rFont val="Tahoma"/>
            <charset val="1"/>
          </rPr>
          <t>optimised for Recall</t>
        </r>
      </text>
    </comment>
    <comment ref="V1" authorId="1" shapeId="0" xr:uid="{6F1267EC-DD0B-43A0-809E-E36E60262127}">
      <text>
        <r>
          <rPr>
            <sz val="9"/>
            <color rgb="FF000000"/>
            <rFont val="Tahoma"/>
            <charset val="1"/>
          </rPr>
          <t>optimised for F1</t>
        </r>
      </text>
    </comment>
    <comment ref="AG1" authorId="0" shapeId="0" xr:uid="{00000000-0006-0000-0000-000002000000}">
      <text>
        <r>
          <rPr>
            <sz val="9"/>
            <color rgb="FF000000"/>
            <rFont val="Tahoma"/>
            <charset val="1"/>
          </rPr>
          <t>follow the tie breakers' annotation if there is one (when there is a contradiction or something unsure), otherwise, follow the annotation from the first annotator.</t>
        </r>
      </text>
    </comment>
    <comment ref="AI1" authorId="0" shapeId="0" xr:uid="{00000000-0006-0000-0000-000003000000}">
      <text>
        <r>
          <rPr>
            <sz val="9"/>
            <color rgb="FF000000"/>
            <rFont val="Tahoma"/>
            <family val="2"/>
          </rPr>
          <t>only a part of them (those in the 95 annotated ORDO concepts for MIMIC-III DS) were confirmed by three annotators The rest was only check by the first annotator.</t>
        </r>
      </text>
    </comment>
    <comment ref="AH76" authorId="0" shapeId="0" xr:uid="{00000000-0006-0000-0000-000004000000}">
      <text>
        <r>
          <rPr>
            <sz val="9"/>
            <color rgb="FF000000"/>
            <rFont val="Tahoma"/>
            <family val="2"/>
          </rPr>
          <t>this is a group of disorder so marked as 0 by the rule, but actually should be a match (i.e. 1).</t>
        </r>
      </text>
    </comment>
  </commentList>
</comments>
</file>

<file path=xl/sharedStrings.xml><?xml version="1.0" encoding="utf-8"?>
<sst xmlns="http://schemas.openxmlformats.org/spreadsheetml/2006/main" count="1154" uniqueCount="272">
  <si>
    <t>doc row ID</t>
  </si>
  <si>
    <t>document structure</t>
  </si>
  <si>
    <t>mention</t>
  </si>
  <si>
    <t>UMLS with desc</t>
  </si>
  <si>
    <t>ORDO with desc</t>
  </si>
  <si>
    <t>down's syndrome</t>
  </si>
  <si>
    <t>C0013080 Mongol</t>
  </si>
  <si>
    <t>Orphanet_870 Down syndrome</t>
  </si>
  <si>
    <t>ET</t>
  </si>
  <si>
    <t>C0040028 Primary Thrombocytoses</t>
  </si>
  <si>
    <t>Orphanet_3318 Essential thrombocythemia</t>
  </si>
  <si>
    <t>cysticercosis</t>
  </si>
  <si>
    <t>C0010678 Cysticercoses</t>
  </si>
  <si>
    <t>Orphanet_1560 Cysticercosis</t>
  </si>
  <si>
    <t>dilated cardiomyopathy</t>
  </si>
  <si>
    <t>C0007193 Dilated Cardiomyopathy</t>
  </si>
  <si>
    <t>Orphanet_217604 Dilated cardiomyopathy</t>
  </si>
  <si>
    <t>hyaline membrane disease</t>
  </si>
  <si>
    <t>C0020192 newborn rds</t>
  </si>
  <si>
    <t>Orphanet_70587 Infant acute respiratory distress syndrome</t>
  </si>
  <si>
    <t>CAR</t>
  </si>
  <si>
    <t>C0406810 Carney Complex</t>
  </si>
  <si>
    <t>Orphanet_1359 Carney complex</t>
  </si>
  <si>
    <t>amyloidosis</t>
  </si>
  <si>
    <t>C0002726 Amyloidoses</t>
  </si>
  <si>
    <t>Orphanet_69 Amyloidosis</t>
  </si>
  <si>
    <t>west</t>
  </si>
  <si>
    <t>C0037769 West</t>
  </si>
  <si>
    <t>Orphanet_3451 West syndrome</t>
  </si>
  <si>
    <t>best</t>
  </si>
  <si>
    <t>C0339510 Best Disease</t>
  </si>
  <si>
    <t>Orphanet_1243 Best vitelliform macular dystrophy</t>
  </si>
  <si>
    <t>seizure disorder</t>
  </si>
  <si>
    <t>C0014544 Epilepsy</t>
  </si>
  <si>
    <t>Orphanet_101998 Rare epilepsy</t>
  </si>
  <si>
    <t>pulmonary arterial hypertension</t>
  </si>
  <si>
    <t>C3203102 PAH</t>
  </si>
  <si>
    <t>Orphanet_275766 Idiopathic pulmonary arterial hypertension</t>
  </si>
  <si>
    <t>bullous pemphigoid</t>
  </si>
  <si>
    <t>C0030805 Pemphigoid</t>
  </si>
  <si>
    <t>Orphanet_703 Bullous pemphigoid</t>
  </si>
  <si>
    <t>sarcoidosis</t>
  </si>
  <si>
    <t>C0036202 Sarcoid</t>
  </si>
  <si>
    <t>Orphanet_797 Sarcoidosis</t>
  </si>
  <si>
    <t>frank</t>
  </si>
  <si>
    <t>C0398650 Werlhof</t>
  </si>
  <si>
    <t>Orphanet_3002 Immune thrombocytopenic purpura</t>
  </si>
  <si>
    <t>portal vein thrombosis</t>
  </si>
  <si>
    <t>C0155773 Pylethrombosis</t>
  </si>
  <si>
    <t>Orphanet_854 Primitive portal vein thrombosis</t>
  </si>
  <si>
    <t>sarcoid</t>
  </si>
  <si>
    <t>ICD</t>
  </si>
  <si>
    <t>C0020725 I CELL DIS</t>
  </si>
  <si>
    <t>Orphanet_576 Mucolipidosis type II</t>
  </si>
  <si>
    <t>MD</t>
  </si>
  <si>
    <t>C0026850 Myodystrophy</t>
  </si>
  <si>
    <t>Orphanet_98473
http://www.orpha.net/ORDO/Orphanet_97242            Muscular dystrophy
Congenital muscular dystrophy</t>
  </si>
  <si>
    <t>RP</t>
  </si>
  <si>
    <t>C0035334 Retinitis Pigmentosa</t>
  </si>
  <si>
    <t>Orphanet_791 Retinitis pigmentosa</t>
  </si>
  <si>
    <t>INCL</t>
  </si>
  <si>
    <t>C0268281 Santavuori Disease</t>
  </si>
  <si>
    <t>Orphanet_79263 Infantile neuronal ceroid lipofuscinosis</t>
  </si>
  <si>
    <t>SLE</t>
  </si>
  <si>
    <t>C0014060 St Louis encephalitis</t>
  </si>
  <si>
    <t>Orphanet_83484 St. Louis encephalitis</t>
  </si>
  <si>
    <t>WS</t>
  </si>
  <si>
    <t>C0043119 Werner</t>
  </si>
  <si>
    <t>Orphanet_902 Werner syndrome</t>
  </si>
  <si>
    <t>hsv encephalitis</t>
  </si>
  <si>
    <t>C0276226 Encephalitis herpes</t>
  </si>
  <si>
    <t>Orphanet_1930 Herpes simplex virus encephalitis</t>
  </si>
  <si>
    <t>NH</t>
  </si>
  <si>
    <t>C0268059 Neonatal Hemochromatosis</t>
  </si>
  <si>
    <t>Orphanet_446 Neonatal hemochromatosis</t>
  </si>
  <si>
    <t>adrenal hyperplasia</t>
  </si>
  <si>
    <t>C0001627 Adrenal Hyperplasia</t>
  </si>
  <si>
    <t>Orphanet_418 Congenital adrenal hyperplasia</t>
  </si>
  <si>
    <t>PLS</t>
  </si>
  <si>
    <t>C0030360 Papillon Lefevre Disease</t>
  </si>
  <si>
    <t>Orphanet_678 Papillon-Lefèvre syndrome</t>
  </si>
  <si>
    <t>stress cardiomyopathy</t>
  </si>
  <si>
    <t>C1739395 Takotsubo Syndrome</t>
  </si>
  <si>
    <t>Orphanet_66529 Tako-Tsubo cardiomyopathy</t>
  </si>
  <si>
    <t>wolfram syndrome</t>
  </si>
  <si>
    <t>C0043207 DIDMOAD</t>
  </si>
  <si>
    <t>Orphanet_3463 Wolfram syndrome</t>
  </si>
  <si>
    <t>hyperlipidemia</t>
  </si>
  <si>
    <t>C0020473 Lipidemia</t>
  </si>
  <si>
    <t>Orphanet_181422 Rare hyperlipidemia</t>
  </si>
  <si>
    <t>normal pressure hydrocephalus</t>
  </si>
  <si>
    <t>C0020258 Hakim Syndrome</t>
  </si>
  <si>
    <t>Orphanet_314928 Normal pressure hydrocephalus</t>
  </si>
  <si>
    <t>HIT</t>
  </si>
  <si>
    <t>C0272285 HIT</t>
  </si>
  <si>
    <t>Orphanet_3325 Heparin-induced thrombocytopenia</t>
  </si>
  <si>
    <t>FA</t>
  </si>
  <si>
    <t>C0015625 Fanconi Anemia</t>
  </si>
  <si>
    <t>Orphanet_84 Fanconi anemia</t>
  </si>
  <si>
    <t>legionella pneumonia</t>
  </si>
  <si>
    <t>C0023241 Legionella</t>
  </si>
  <si>
    <t>Orphanet_549 Legionellosis</t>
  </si>
  <si>
    <t>legionella</t>
  </si>
  <si>
    <t>charcot disease</t>
  </si>
  <si>
    <t>C0002736 GEHRIGS DIS</t>
  </si>
  <si>
    <t>Orphanet_803 Amyotrophic lateral sclerosis</t>
  </si>
  <si>
    <t>TTP</t>
  </si>
  <si>
    <t>C0034155 Moschcowitz</t>
  </si>
  <si>
    <t>Orphanet_54057 Thrombotic thrombocytopenic purpura</t>
  </si>
  <si>
    <t>cross</t>
  </si>
  <si>
    <t>C2936910 Cross</t>
  </si>
  <si>
    <t>Orphanet_2719 Oculocerebral hypopigmentation syndrome, Cross ...</t>
  </si>
  <si>
    <t>DM2</t>
  </si>
  <si>
    <t>C2931689 Ricker disease</t>
  </si>
  <si>
    <t>Orphanet_606 Proximal myotonic myopathy</t>
  </si>
  <si>
    <t>romberg</t>
  </si>
  <si>
    <t>C0015458 Romberg</t>
  </si>
  <si>
    <t>Orphanet_1214 Progressive hemifacial atrophy</t>
  </si>
  <si>
    <t>acute interstitial pneumonitis</t>
  </si>
  <si>
    <t>C1279945 Acute interstitial pneum</t>
  </si>
  <si>
    <t>Orphanet_79126 Acute interstitial pneumonia</t>
  </si>
  <si>
    <t>MDS</t>
  </si>
  <si>
    <t>C0265219 Lissencephaly syndrome</t>
  </si>
  <si>
    <t>Orphanet_531 Miller-Dieker syndrome</t>
  </si>
  <si>
    <t>ml iv</t>
  </si>
  <si>
    <t>C0238286 Sialolipidoses</t>
  </si>
  <si>
    <t>Orphanet_578 Mucolipidosis type IV</t>
  </si>
  <si>
    <t>fulminant hepatic failure</t>
  </si>
  <si>
    <t>C0162557 Acute Liver Failure</t>
  </si>
  <si>
    <t>Orphanet_90062 Acute liver failure</t>
  </si>
  <si>
    <t>acute liver failure</t>
  </si>
  <si>
    <t>FXS</t>
  </si>
  <si>
    <t>C0016667 Fra(X) Syndrome</t>
  </si>
  <si>
    <t>Orphanet_908 Fragile X syndrome</t>
  </si>
  <si>
    <t>primary sclerosing cholangitis</t>
  </si>
  <si>
    <t>C0566602 Sclerosing Cholangitis</t>
  </si>
  <si>
    <t>Orphanet_171 Primary sclerosing cholangitis</t>
  </si>
  <si>
    <t>model blueBERTnorm prediction</t>
  </si>
  <si>
    <t>model blueBERTnorm prediction sup</t>
  </si>
  <si>
    <t>model blueBERTnorm prediction ds</t>
  </si>
  <si>
    <t>could related but this is more likely given the section of the impression</t>
  </si>
  <si>
    <t>C2973725 should be</t>
  </si>
  <si>
    <t>somewhat likely thus false phenotype</t>
  </si>
  <si>
    <t>Lupus Erythematosus, Systemic (C0024141)</t>
  </si>
  <si>
    <t>likely</t>
  </si>
  <si>
    <t>might, somewhat likely</t>
  </si>
  <si>
    <t>Lead extraction is a procedure to remove a pacemaker or Implantable Cardioverter-defibrillator (ICD) system.</t>
  </si>
  <si>
    <t>unsure but tends to be false_phenotype</t>
  </si>
  <si>
    <t>unsure but tends to be true_phenotype</t>
  </si>
  <si>
    <t>unsure but tends to be false_phenotype Myelodysplastic syndrome ?</t>
  </si>
  <si>
    <t>Hypothesis mention but it's likely</t>
  </si>
  <si>
    <t>unsure but tends to be true_phenotype It's a hypothesis, not sure is it likely enough</t>
  </si>
  <si>
    <t>Still hypothesis, but I think it's likely</t>
  </si>
  <si>
    <t>Likely hypothesis</t>
  </si>
  <si>
    <t>unsure but tends to be true_phenotype Hypothesis</t>
  </si>
  <si>
    <t>Hypothesis</t>
  </si>
  <si>
    <t>unsure but tends to be false_phenotype Don't understand....</t>
  </si>
  <si>
    <t>unsure but tends to be false_phenotype Hypothesis, not sure it's likely enough</t>
  </si>
  <si>
    <t>unsure but tends to be false_phenotype Not sure, seems like a hypothesis</t>
  </si>
  <si>
    <t>manual label from ann1</t>
  </si>
  <si>
    <t>Notes from ann1</t>
  </si>
  <si>
    <t>manual label from ann2</t>
  </si>
  <si>
    <t>Notes from ann2</t>
  </si>
  <si>
    <t>Tie Breaker</t>
  </si>
  <si>
    <t>unsure</t>
  </si>
  <si>
    <t>To confirm with tie breaker</t>
  </si>
  <si>
    <t>SemEHR label</t>
  </si>
  <si>
    <t>rule (mention length &gt;3)</t>
  </si>
  <si>
    <t>rule (prevalance th &lt;= 0.005)</t>
  </si>
  <si>
    <t>neg label: only when both rule 0</t>
  </si>
  <si>
    <t>pos label: both rules applied</t>
  </si>
  <si>
    <t>rules OR</t>
  </si>
  <si>
    <t>ORDOisNotGroupOfDisorder</t>
  </si>
  <si>
    <t>gold UMLS-to-ORDO label</t>
  </si>
  <si>
    <t/>
  </si>
  <si>
    <t>model blueBERTnorm prediction ds sup</t>
  </si>
  <si>
    <t>gold text-to-UMLS label</t>
  </si>
  <si>
    <t>model blueBERTnorm prediction p0.005 l3</t>
  </si>
  <si>
    <t>model blueBERTnorm prediction p0.01 l4</t>
  </si>
  <si>
    <t>notes from tie breaker</t>
  </si>
  <si>
    <t>6. This is a tricky one with the context. Hakim syndrome is the same as normal pressure hydrocephalus (NPH) so it’s the correct label. I would have said, however, that where it says ‘might suggest’ that this is similar to saying ‘possibly’ and so would be a false phenotype (as it’s not certain) -  but as it then says ‘ Age related involutional changes is less likely’ then they are saying that it’s more likely to be NPH. So in the end I think probably true phenotype (but this is very debatable).</t>
  </si>
  <si>
    <t>5. This is a false phenotype although I’m not sure what PLS stands for – might just be please evaluate pleural effusion</t>
  </si>
  <si>
    <t>10. I think MDS probably stands for Myelodysplastic syndrome (MDS) (although can’t be certain). It has been labelled as Lissencephaly syndrome (which also has the name Miller-Dieker syndrome) and is a developmental disorder of the brain. As they are asking for lung radiology I think that this is probably the wrong label and a false phenotype.</t>
  </si>
  <si>
    <t xml:space="preserve">11. I think this is a false phenotype as they are talking about orthopaedic surgery in the abbreviations (Open reduction and internal fixation (ORIF) and although I don’t know exactly what they are referring to by FXS I don’t think it’s related to Fra(X) Syndrome which is a genetic disorder from birth, so I would say false phenotype. </t>
  </si>
  <si>
    <t>9. I think this is a false phenotype as the report is saying that the person had a positive Romberg test – which is a test of balance, whereas I think that the UMLS mention is referring to Parry-Romberg syndrome which is a type of muscle wasting disease (I haven’t managed to get into UMLS to check this but I think that’s what’s happened here)</t>
  </si>
  <si>
    <t>8. I think this could be Essential thrombocytosis (ET) and then this is a true phenotype (can’t be 100% sure this is what they mean by this abbreviation but I can’t think what else it might be)</t>
  </si>
  <si>
    <t xml:space="preserve">7. This would be a true phenotype if TTP stands for thrombotic thrombocytopenic purpura – might be useful to see the full report for this one too. </t>
  </si>
  <si>
    <t>4. I think this is also a false phenotype but it would be useful to see the fuller text</t>
  </si>
  <si>
    <t xml:space="preserve">3. It might be useful to see the fuller text of this, but I think it’s probably a false phenotype , but not sure at this point what INCL stands for. </t>
  </si>
  <si>
    <t>2. I think this is a true phenotype as hyaline membrane disease is another name for new-born respiratory distress syndrome</t>
  </si>
  <si>
    <t>1. I think PED VS CAR stands for pedestrian versus car (accident) – so I think this is a false phenotype</t>
  </si>
  <si>
    <t>model blueBERTnorm prediction p0.0005 l4</t>
  </si>
  <si>
    <t>p 0.0005 l 4</t>
  </si>
  <si>
    <t>C0008312 Hanot</t>
  </si>
  <si>
    <t>C0004030 aspergillose</t>
  </si>
  <si>
    <t>C0162671 Syndrome, MELAS</t>
  </si>
  <si>
    <t>C0239849 harlequin</t>
  </si>
  <si>
    <t>C0014848 Achalasia</t>
  </si>
  <si>
    <t>C0023524 Prog multifoc leukoencep</t>
  </si>
  <si>
    <t>C1535939 Pneumocystis</t>
  </si>
  <si>
    <t>C0002895 Herrick</t>
  </si>
  <si>
    <t>C0751781 Haw River Syndrome</t>
  </si>
  <si>
    <t>C0020494 Morel</t>
  </si>
  <si>
    <t>C0023264 Leigh</t>
  </si>
  <si>
    <t>C0005859 Bloom</t>
  </si>
  <si>
    <t>C0003708 Arachnitis</t>
  </si>
  <si>
    <t>C0019069 Hemophilia</t>
  </si>
  <si>
    <t>C0238378 Desquamatv interst pneu</t>
  </si>
  <si>
    <t>C3495801 Wegener</t>
  </si>
  <si>
    <t>C1800706 Alveolitis fibrosing</t>
  </si>
  <si>
    <t>C0027849 Neuroleptic malignant</t>
  </si>
  <si>
    <t>C0020502 hyperpth</t>
  </si>
  <si>
    <t>C0040997 Tic doloreux</t>
  </si>
  <si>
    <t>C0003949 Asbestoses</t>
  </si>
  <si>
    <t>C0002390 Baggasosis</t>
  </si>
  <si>
    <t>C0340231 Tracheobronchomalacia</t>
  </si>
  <si>
    <t>C0017097 Gardner Syndrome</t>
  </si>
  <si>
    <t>C0078981 Arachnoid Cyst</t>
  </si>
  <si>
    <t>C0020550 Hyperthyroid</t>
  </si>
  <si>
    <t>C0017547 Giantism</t>
  </si>
  <si>
    <t>C0025048 Meconium Aspiration</t>
  </si>
  <si>
    <t>C0006272 Bronchiolitis Obliterans</t>
  </si>
  <si>
    <t>C0018995 Hemochromatose</t>
  </si>
  <si>
    <t>C1112705 Nuclear Cataract</t>
  </si>
  <si>
    <t>C1704423 Milroy</t>
  </si>
  <si>
    <t>C0242770 Cryptogenic organiz pneu</t>
  </si>
  <si>
    <t>C0019154 Hepatic Vein Thromboses</t>
  </si>
  <si>
    <t>C0221023 Cyclic Neutropenia</t>
  </si>
  <si>
    <t>C0175693 Russell dwarf</t>
  </si>
  <si>
    <t>C0040015 Thrombasthenia</t>
  </si>
  <si>
    <t>C0006287 BPD</t>
  </si>
  <si>
    <t>C0008732 Ascites chylous</t>
  </si>
  <si>
    <t>C0856761 Chiari Syndrome</t>
  </si>
  <si>
    <t>C0024796 Marfan</t>
  </si>
  <si>
    <t>C0162569 Homozyg porph cut tard</t>
  </si>
  <si>
    <t>C0035021 relapsing</t>
  </si>
  <si>
    <t>C1290344 NSIP</t>
  </si>
  <si>
    <t>C0242339 Dyslipidemia</t>
  </si>
  <si>
    <t>C0010964 Dandy Walker Complex</t>
  </si>
  <si>
    <t>C0018378  paralysis</t>
  </si>
  <si>
    <t>C0241910 Autoimmune Hepatitis</t>
  </si>
  <si>
    <t>C0019562 Hippel</t>
  </si>
  <si>
    <t>C0032371 Polios</t>
  </si>
  <si>
    <t>C0031036  disease</t>
  </si>
  <si>
    <t>C0024899 Mastocytoses</t>
  </si>
  <si>
    <t>C0036421 scleroderma</t>
  </si>
  <si>
    <t>C0007795 Schilder</t>
  </si>
  <si>
    <t>C0037052 Sick Sinus Syndrome</t>
  </si>
  <si>
    <t>C0018133 Runt Disease</t>
  </si>
  <si>
    <t>C0011633 Dermatomyositis</t>
  </si>
  <si>
    <t>C0024198 Borrelia</t>
  </si>
  <si>
    <t>C0032453 Meyenburg's disease</t>
  </si>
  <si>
    <t>C0026654 Moyamoya</t>
  </si>
  <si>
    <t>C0014059 ADEM</t>
  </si>
  <si>
    <t>C0282193 Iron excess</t>
  </si>
  <si>
    <t>C0039144 Syrinx</t>
  </si>
  <si>
    <t>C0867389 Chronic GVHD</t>
  </si>
  <si>
    <t>C0158683 Congenital cystic liver</t>
  </si>
  <si>
    <t>C0017531 Castleman Tumor</t>
  </si>
  <si>
    <t>C0162531 Porphyria hepatica II</t>
  </si>
  <si>
    <t>C0221757 AATD</t>
  </si>
  <si>
    <t>C0009447 Common variabl immunodef</t>
  </si>
  <si>
    <t>C0036323 Bilharzia</t>
  </si>
  <si>
    <t>p 0.005 l 4</t>
  </si>
  <si>
    <t>p 0.01 l 4</t>
  </si>
  <si>
    <t>rule (prevalance th &lt;= 0.01)</t>
  </si>
  <si>
    <t>rule (prevalance th &lt;= 0.0005)</t>
  </si>
  <si>
    <t>rule (prevalance th &lt;= 0.005) - transferred</t>
  </si>
  <si>
    <t>pos label: both rules applied - transferred</t>
  </si>
  <si>
    <t>neg label: only when both rule 0 - transferred</t>
  </si>
  <si>
    <t>rules OR - transferred</t>
  </si>
  <si>
    <t>rule (mention length &gt;4)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</si>
</sst>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000000"/>
      <name val="Tahoma"/>
      <charset val="1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oe-my.sharepoint.com/personal/hdong3_ed_ac_uk/Documents/writing-UoE/rare%20disease%20detection/for%20validation%20-%20SemEHR%20o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nique rare disease mentions"/>
      <sheetName val="Sheet3"/>
      <sheetName val="distinct row IDs UMLS"/>
      <sheetName val="prevalence filtered out umls"/>
      <sheetName val="for kappa calculation"/>
      <sheetName val="distinct umls-ordo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UMLS with desc</v>
          </cell>
          <cell r="B1" t="str">
            <v>ORDO with desc</v>
          </cell>
          <cell r="C1" t="str">
            <v>ORDOisNotGroupOfDisorder</v>
          </cell>
          <cell r="D1" t="str">
            <v>gold UMLS-to-ORDO label</v>
          </cell>
        </row>
        <row r="2">
          <cell r="A2" t="str">
            <v>C0311284 Lipoid dermatoarthritis</v>
          </cell>
          <cell r="B2" t="str">
            <v>Orphanet_139436  Multicentric reticulohistiocytosis</v>
          </cell>
          <cell r="C2">
            <v>1</v>
          </cell>
          <cell r="D2">
            <v>1</v>
          </cell>
        </row>
        <row r="3">
          <cell r="A3" t="str">
            <v>C0020179 Huntington Chorea</v>
          </cell>
          <cell r="B3" t="str">
            <v>Orphanet_399  Huntington disease</v>
          </cell>
          <cell r="C3">
            <v>1</v>
          </cell>
          <cell r="D3">
            <v>1</v>
          </cell>
        </row>
        <row r="4">
          <cell r="A4" t="str">
            <v>C0014175 Endo</v>
          </cell>
          <cell r="B4" t="str">
            <v>Orphanet_137820  Extrapelvic endometriosis</v>
          </cell>
          <cell r="C4">
            <v>1</v>
          </cell>
          <cell r="D4">
            <v>0</v>
          </cell>
        </row>
        <row r="5">
          <cell r="A5" t="str">
            <v>C0238286 Sialolipidoses</v>
          </cell>
          <cell r="B5" t="str">
            <v>Orphanet_578  Mucolipidosis type IV</v>
          </cell>
          <cell r="C5">
            <v>1</v>
          </cell>
          <cell r="D5">
            <v>1</v>
          </cell>
        </row>
        <row r="6">
          <cell r="A6" t="str">
            <v>C0268529 Hyperprolinemia type I</v>
          </cell>
          <cell r="B6" t="str">
            <v>Orphanet_419  Hyperprolinemia type 1</v>
          </cell>
          <cell r="C6">
            <v>1</v>
          </cell>
          <cell r="D6">
            <v>1</v>
          </cell>
        </row>
        <row r="7">
          <cell r="A7" t="str">
            <v>C0034155 Moschowitz Disease</v>
          </cell>
          <cell r="B7" t="str">
            <v>Orphanet_54057  Thrombotic thrombocytopenic purpura</v>
          </cell>
          <cell r="C7">
            <v>1</v>
          </cell>
          <cell r="D7">
            <v>1</v>
          </cell>
        </row>
        <row r="8">
          <cell r="A8" t="str">
            <v>C0037052 Sick Sinus Syndrome</v>
          </cell>
          <cell r="B8" t="str">
            <v>Orphanet_166282  Familial sick sinus syndrome</v>
          </cell>
          <cell r="C8">
            <v>1</v>
          </cell>
          <cell r="D8">
            <v>0</v>
          </cell>
        </row>
        <row r="9">
          <cell r="A9" t="str">
            <v>C1856184 Hemihyperplasia</v>
          </cell>
          <cell r="B9" t="str">
            <v>Orphanet_2128  Isolated hemihyperplasia</v>
          </cell>
          <cell r="C9">
            <v>1</v>
          </cell>
          <cell r="D9">
            <v>1</v>
          </cell>
        </row>
        <row r="10">
          <cell r="A10" t="str">
            <v>C2931689 Ricker Syndrome</v>
          </cell>
          <cell r="B10" t="str">
            <v>Orphanet_606  Proximal myotonic myopathy</v>
          </cell>
          <cell r="C10">
            <v>1</v>
          </cell>
          <cell r="D10">
            <v>1</v>
          </cell>
        </row>
        <row r="11">
          <cell r="A11" t="str">
            <v>C0023241 Legionella</v>
          </cell>
          <cell r="B11" t="str">
            <v>Orphanet_549  Legionellosis</v>
          </cell>
          <cell r="C11">
            <v>1</v>
          </cell>
          <cell r="D11">
            <v>1</v>
          </cell>
        </row>
        <row r="12">
          <cell r="A12" t="str">
            <v>C0242339 Dyslipidemia</v>
          </cell>
          <cell r="B12" t="str">
            <v>Orphanet_101953  Rare dyslipidemia</v>
          </cell>
          <cell r="C12">
            <v>0</v>
          </cell>
          <cell r="D12">
            <v>0</v>
          </cell>
        </row>
        <row r="13">
          <cell r="A13" t="str">
            <v>C0028242 Nocardioses</v>
          </cell>
          <cell r="B13" t="str">
            <v>Orphanet_31204  Nocardiosis</v>
          </cell>
          <cell r="C13">
            <v>1</v>
          </cell>
          <cell r="D13">
            <v>1</v>
          </cell>
        </row>
        <row r="14">
          <cell r="A14" t="str">
            <v>C0035334 Cone Rod Dystrophy</v>
          </cell>
          <cell r="B14" t="str">
            <v>Orphanet_791  Retinitis pigmentosa</v>
          </cell>
          <cell r="C14">
            <v>1</v>
          </cell>
          <cell r="D14">
            <v>1</v>
          </cell>
        </row>
        <row r="15">
          <cell r="A15" t="str">
            <v>C0035436 Rheumatic Fever</v>
          </cell>
          <cell r="B15" t="str">
            <v>Orphanet_3099  Rheumatic fever</v>
          </cell>
          <cell r="C15">
            <v>1</v>
          </cell>
          <cell r="D15">
            <v>1</v>
          </cell>
        </row>
        <row r="16">
          <cell r="A16" t="str">
            <v>C0432222 SPENCD</v>
          </cell>
          <cell r="B16" t="str">
            <v>Orphanet_1855  Spondyloenchondrodysplasia</v>
          </cell>
          <cell r="C16">
            <v>1</v>
          </cell>
          <cell r="D16">
            <v>1</v>
          </cell>
        </row>
        <row r="17">
          <cell r="A17" t="str">
            <v>C0272285 HIT</v>
          </cell>
          <cell r="B17" t="str">
            <v>Orphanet_3325  Heparin-induced thrombocytopenia</v>
          </cell>
          <cell r="C17">
            <v>1</v>
          </cell>
          <cell r="D17">
            <v>1</v>
          </cell>
        </row>
        <row r="18">
          <cell r="A18" t="str">
            <v>C0020473 Lipidemia</v>
          </cell>
          <cell r="B18" t="str">
            <v>Orphanet_181422  Rare hyperlipidemia</v>
          </cell>
          <cell r="C18">
            <v>0</v>
          </cell>
          <cell r="D18">
            <v>0</v>
          </cell>
        </row>
        <row r="19">
          <cell r="A19" t="str">
            <v>C0340231 Tracheobronchomalacia</v>
          </cell>
          <cell r="B19" t="str">
            <v>Orphanet_411501  Williams-Campbell syndrome</v>
          </cell>
          <cell r="C19">
            <v>1</v>
          </cell>
          <cell r="D19">
            <v>1</v>
          </cell>
        </row>
        <row r="20">
          <cell r="A20" t="str">
            <v>C0036202 Sarcoid NOS</v>
          </cell>
          <cell r="B20" t="str">
            <v>Orphanet_797  Sarcoidosis</v>
          </cell>
          <cell r="C20">
            <v>1</v>
          </cell>
          <cell r="D20">
            <v>1</v>
          </cell>
        </row>
        <row r="21">
          <cell r="A21" t="str">
            <v>C1860224 AMS</v>
          </cell>
          <cell r="B21" t="str">
            <v>Orphanet_920  Ablepharon macrostomia syndrome</v>
          </cell>
          <cell r="C21">
            <v>1</v>
          </cell>
          <cell r="D21">
            <v>1</v>
          </cell>
        </row>
        <row r="22">
          <cell r="A22" t="str">
            <v>C0026896 Myasthenia Gravis</v>
          </cell>
          <cell r="B22" t="str">
            <v>Orphanet_589  Myasthenia gravis</v>
          </cell>
          <cell r="C22">
            <v>1</v>
          </cell>
          <cell r="D22">
            <v>1</v>
          </cell>
        </row>
        <row r="23">
          <cell r="A23" t="str">
            <v>C0002736 GEHRIGS DIS</v>
          </cell>
          <cell r="B23" t="str">
            <v>Orphanet_803  Amyotrophic lateral sclerosis</v>
          </cell>
          <cell r="C23">
            <v>1</v>
          </cell>
          <cell r="D23">
            <v>1</v>
          </cell>
        </row>
        <row r="24">
          <cell r="A24" t="str">
            <v>C0014544 Epilepsy</v>
          </cell>
          <cell r="B24" t="str">
            <v>Orphanet_101998  Rare epilepsy</v>
          </cell>
          <cell r="C24">
            <v>0</v>
          </cell>
          <cell r="D24">
            <v>0</v>
          </cell>
        </row>
        <row r="25">
          <cell r="A25" t="str">
            <v>C0162531 Porphyria hepatica II</v>
          </cell>
          <cell r="B25" t="str">
            <v>Orphanet_79273  Hereditary coproporphyria</v>
          </cell>
          <cell r="C25">
            <v>1</v>
          </cell>
          <cell r="D25">
            <v>1</v>
          </cell>
        </row>
        <row r="26">
          <cell r="A26" t="str">
            <v>C0410422 CMO</v>
          </cell>
          <cell r="B26" t="str">
            <v>Orphanet_324964  Chronic nonbacterial osteomyelitis/Chronic recurrent multifocal osteomyelitis</v>
          </cell>
          <cell r="C26">
            <v>1</v>
          </cell>
          <cell r="D26">
            <v>1</v>
          </cell>
        </row>
        <row r="27">
          <cell r="A27" t="str">
            <v>C0039614 Tetanus</v>
          </cell>
          <cell r="B27" t="str">
            <v>Orphanet_3299  Tetanus</v>
          </cell>
          <cell r="C27">
            <v>1</v>
          </cell>
          <cell r="D27">
            <v>1</v>
          </cell>
        </row>
        <row r="28">
          <cell r="A28" t="str">
            <v>C0085409 Lloyd's syndrome</v>
          </cell>
          <cell r="B28" t="str">
            <v>Orphanet_282196  Autoimmune polyendocrinopathy</v>
          </cell>
          <cell r="C28">
            <v>0</v>
          </cell>
          <cell r="D28">
            <v>1</v>
          </cell>
        </row>
        <row r="29">
          <cell r="A29" t="str">
            <v>C0020725 I CELL DIS</v>
          </cell>
          <cell r="B29" t="str">
            <v>Orphanet_576  Mucolipidosis type II</v>
          </cell>
          <cell r="C29">
            <v>1</v>
          </cell>
          <cell r="D29">
            <v>1</v>
          </cell>
        </row>
        <row r="30">
          <cell r="A30" t="str">
            <v>C0020258 Nph</v>
          </cell>
          <cell r="B30" t="str">
            <v>Orphanet_314928  Normal pressure hydrocephalus</v>
          </cell>
          <cell r="C30">
            <v>1</v>
          </cell>
          <cell r="D30">
            <v>1</v>
          </cell>
        </row>
        <row r="31">
          <cell r="A31" t="str">
            <v>C0268494 Albinism I</v>
          </cell>
          <cell r="B31" t="str">
            <v>Orphanet_352731  Oculocutaneous albinism type 1</v>
          </cell>
          <cell r="C31">
            <v>1</v>
          </cell>
          <cell r="D31">
            <v>1</v>
          </cell>
        </row>
        <row r="32">
          <cell r="A32" t="str">
            <v>C0020550 hyperthyroid</v>
          </cell>
          <cell r="B32" t="str">
            <v>Orphanet_181399  Rare hyperthyroidism</v>
          </cell>
          <cell r="C32">
            <v>0</v>
          </cell>
          <cell r="D32">
            <v>0</v>
          </cell>
        </row>
        <row r="33">
          <cell r="A33" t="str">
            <v>C0029421 Osteochondrit dissecans</v>
          </cell>
          <cell r="B33" t="str">
            <v>Orphanet_2764  Osteochondritis dissecans</v>
          </cell>
          <cell r="C33">
            <v>1</v>
          </cell>
          <cell r="D33">
            <v>1</v>
          </cell>
        </row>
        <row r="34">
          <cell r="A34" t="str">
            <v>C0023524 Prog multifoc leukoencep</v>
          </cell>
          <cell r="B34" t="str">
            <v>Orphanet_217260  Progressive multifocal leukoencephalopathy</v>
          </cell>
          <cell r="C34">
            <v>1</v>
          </cell>
          <cell r="D34">
            <v>1</v>
          </cell>
        </row>
        <row r="35">
          <cell r="A35" t="str">
            <v>C0007193 Dilated Cardiomyopathy</v>
          </cell>
          <cell r="B35" t="str">
            <v>Orphanet_217604  Dilated cardiomyopathy</v>
          </cell>
          <cell r="C35">
            <v>0</v>
          </cell>
          <cell r="D35">
            <v>1</v>
          </cell>
        </row>
        <row r="36">
          <cell r="A36" t="str">
            <v>C0003949 Asbestoses</v>
          </cell>
          <cell r="B36" t="str">
            <v>Orphanet_2302  Asbestos intoxication</v>
          </cell>
          <cell r="C36">
            <v>1</v>
          </cell>
          <cell r="D36">
            <v>1</v>
          </cell>
        </row>
        <row r="37">
          <cell r="A37" t="str">
            <v>C0152171 Prim pulm hypertension</v>
          </cell>
          <cell r="B37" t="str">
            <v>Orphanet_275766  Idiopathic pulmonary arterial hypertension</v>
          </cell>
          <cell r="C37">
            <v>1</v>
          </cell>
          <cell r="D37">
            <v>1</v>
          </cell>
        </row>
        <row r="38">
          <cell r="A38" t="str">
            <v>C0265219 Lissencephaly syndrome</v>
          </cell>
          <cell r="B38" t="str">
            <v>Orphanet_531  Miller-Dieker syndrome</v>
          </cell>
          <cell r="C38">
            <v>1</v>
          </cell>
          <cell r="D38">
            <v>1</v>
          </cell>
        </row>
        <row r="39">
          <cell r="A39" t="str">
            <v>C0019202 WILSON DIS</v>
          </cell>
          <cell r="B39" t="str">
            <v>Orphanet_905  Wilson disease</v>
          </cell>
          <cell r="C39">
            <v>1</v>
          </cell>
          <cell r="D39">
            <v>1</v>
          </cell>
        </row>
        <row r="40">
          <cell r="A40" t="str">
            <v>C0796070 Midas Syndrome</v>
          </cell>
          <cell r="B40" t="str">
            <v>Orphanet_2556  Microphthalmia with linear skin defects syndrome</v>
          </cell>
          <cell r="C40">
            <v>1</v>
          </cell>
          <cell r="D40">
            <v>1</v>
          </cell>
        </row>
        <row r="41">
          <cell r="A41" t="str">
            <v>C3665349 Tsh Deficiency</v>
          </cell>
          <cell r="B41" t="str">
            <v>Orphanet_226298  Central congenital hypothyroidism</v>
          </cell>
          <cell r="C41">
            <v>0</v>
          </cell>
          <cell r="D41">
            <v>1</v>
          </cell>
        </row>
        <row r="42">
          <cell r="A42" t="str">
            <v>C0030805 Pemphigoid</v>
          </cell>
          <cell r="B42" t="str">
            <v>Orphanet_703  Bullous pemphigoid</v>
          </cell>
          <cell r="C42">
            <v>1</v>
          </cell>
          <cell r="D42">
            <v>1</v>
          </cell>
        </row>
        <row r="43">
          <cell r="A43" t="str">
            <v>C0035344 Terry Syndrome</v>
          </cell>
          <cell r="B43" t="str">
            <v>Orphanet_90050  Retinopathy of prematurity</v>
          </cell>
          <cell r="C43">
            <v>1</v>
          </cell>
          <cell r="D43">
            <v>1</v>
          </cell>
        </row>
        <row r="44">
          <cell r="A44" t="str">
            <v>C0018378 Guillain Barre Syndrome</v>
          </cell>
          <cell r="B44" t="str">
            <v>Orphanet_2103  Guillain-Barré syndrome</v>
          </cell>
          <cell r="C44">
            <v>0</v>
          </cell>
          <cell r="D44">
            <v>1</v>
          </cell>
        </row>
        <row r="45">
          <cell r="A45" t="str">
            <v>C0018995 Hemochromatose</v>
          </cell>
          <cell r="B45" t="str">
            <v>Orphanet_220489  Rare hereditary hemochromatosis</v>
          </cell>
          <cell r="C45">
            <v>0</v>
          </cell>
          <cell r="D45">
            <v>0</v>
          </cell>
        </row>
        <row r="46">
          <cell r="A46" t="str">
            <v>C0398625 Protein C Deficiency</v>
          </cell>
          <cell r="B46" t="str">
            <v>Orphanet_745  Severe hereditary thrombophilia due to congenital protein C deficiency</v>
          </cell>
          <cell r="C46">
            <v>1</v>
          </cell>
          <cell r="D46">
            <v>0</v>
          </cell>
        </row>
        <row r="47">
          <cell r="A47" t="str">
            <v>C0085576 Microcytic Anemia</v>
          </cell>
          <cell r="B47" t="str">
            <v>Orphanet_209981  IRIDA syndrome</v>
          </cell>
          <cell r="C47">
            <v>1</v>
          </cell>
          <cell r="D47">
            <v>1</v>
          </cell>
        </row>
        <row r="48">
          <cell r="A48" t="str">
            <v>C0015458 ROMBERG DIS</v>
          </cell>
          <cell r="B48" t="str">
            <v>Orphanet_1214  Progressive hemifacial atrophy</v>
          </cell>
          <cell r="C48">
            <v>1</v>
          </cell>
          <cell r="D48">
            <v>1</v>
          </cell>
        </row>
        <row r="49">
          <cell r="A49" t="str">
            <v>C0268059 Neonatal hemochromatosis</v>
          </cell>
          <cell r="B49" t="str">
            <v>Orphanet_446  Neonatal hemochromatosis</v>
          </cell>
          <cell r="C49">
            <v>1</v>
          </cell>
          <cell r="D49">
            <v>1</v>
          </cell>
        </row>
        <row r="50">
          <cell r="A50" t="str">
            <v>C0270724 Seitelberger Disease</v>
          </cell>
          <cell r="B50" t="str">
            <v>Orphanet_35069  Infantile neuroaxonal dystrophy</v>
          </cell>
          <cell r="C50">
            <v>1</v>
          </cell>
          <cell r="D50">
            <v>1</v>
          </cell>
        </row>
        <row r="51">
          <cell r="A51" t="str">
            <v>C0155773 Portal Vein Thrombosis</v>
          </cell>
          <cell r="B51" t="str">
            <v>Orphanet_854  Primitive portal vein thrombosis</v>
          </cell>
          <cell r="C51">
            <v>1</v>
          </cell>
          <cell r="D51">
            <v>0</v>
          </cell>
        </row>
        <row r="52">
          <cell r="A52" t="str">
            <v>C0018133 Runt Disease</v>
          </cell>
          <cell r="B52" t="str">
            <v>Orphanet_39812  Graft versus host disease</v>
          </cell>
          <cell r="C52">
            <v>1</v>
          </cell>
          <cell r="D52">
            <v>1</v>
          </cell>
        </row>
        <row r="53">
          <cell r="A53" t="str">
            <v>C0205711 PMD</v>
          </cell>
          <cell r="B53" t="str">
            <v>Orphanet_702  Pelizaeus-Merzbacher disease</v>
          </cell>
          <cell r="C53">
            <v>1</v>
          </cell>
          <cell r="D53">
            <v>1</v>
          </cell>
        </row>
        <row r="54">
          <cell r="A54" t="str">
            <v>C0031069 PERIODIC DIS</v>
          </cell>
          <cell r="B54" t="str">
            <v>Orphanet_342  Familial Mediterranean fever</v>
          </cell>
          <cell r="C54">
            <v>1</v>
          </cell>
          <cell r="D54">
            <v>1</v>
          </cell>
        </row>
        <row r="55">
          <cell r="A55" t="str">
            <v>C0687720 Vasopressin Deficiency</v>
          </cell>
          <cell r="B55" t="str">
            <v>Orphanet_178029  Central diabetes insipidus</v>
          </cell>
          <cell r="C55">
            <v>1</v>
          </cell>
          <cell r="D55">
            <v>1</v>
          </cell>
        </row>
        <row r="56">
          <cell r="A56" t="str">
            <v>C0520459 Necrotising enterocolitis</v>
          </cell>
          <cell r="B56" t="str">
            <v>Orphanet_391673  Necrotizing enterocolitis</v>
          </cell>
          <cell r="C56">
            <v>1</v>
          </cell>
          <cell r="D56">
            <v>1</v>
          </cell>
        </row>
        <row r="57">
          <cell r="A57" t="str">
            <v>C0241910 Autoimmune Hepatitis</v>
          </cell>
          <cell r="B57" t="str">
            <v>Orphanet_2137  Autoimmune hepatitis</v>
          </cell>
          <cell r="C57">
            <v>1</v>
          </cell>
          <cell r="D57">
            <v>1</v>
          </cell>
        </row>
        <row r="58">
          <cell r="A58" t="str">
            <v>C0024198 Borrelia</v>
          </cell>
          <cell r="B58" t="str">
            <v>Orphanet_91546  Lyme disease</v>
          </cell>
          <cell r="C58">
            <v>1</v>
          </cell>
          <cell r="D58">
            <v>1</v>
          </cell>
        </row>
        <row r="59">
          <cell r="A59" t="str">
            <v>C0078981 Arachnoid Cyst</v>
          </cell>
          <cell r="B59" t="str">
            <v>Orphanet_2356  Arachnoid cyst</v>
          </cell>
          <cell r="C59">
            <v>1</v>
          </cell>
          <cell r="D59">
            <v>1</v>
          </cell>
        </row>
        <row r="60">
          <cell r="A60" t="str">
            <v>C0013261 Duane Anomaly</v>
          </cell>
          <cell r="B60" t="str">
            <v>Orphanet_233  Duane retraction syndrome</v>
          </cell>
          <cell r="C60">
            <v>1</v>
          </cell>
          <cell r="D60">
            <v>1</v>
          </cell>
        </row>
        <row r="61">
          <cell r="A61" t="str">
            <v>C0027126 STEINERT DIS</v>
          </cell>
          <cell r="B61" t="str">
            <v>Orphanet_206647  Myotonic dystrophy</v>
          </cell>
          <cell r="C61">
            <v>0</v>
          </cell>
          <cell r="D61">
            <v>1</v>
          </cell>
        </row>
        <row r="62">
          <cell r="A62" t="str">
            <v>C0004576 Babesiases</v>
          </cell>
          <cell r="B62" t="str">
            <v>Orphanet_108  Babesiosis</v>
          </cell>
          <cell r="C62">
            <v>1</v>
          </cell>
          <cell r="D62">
            <v>1</v>
          </cell>
        </row>
        <row r="63">
          <cell r="A63" t="str">
            <v>C0002066 Alcaptonuria</v>
          </cell>
          <cell r="B63" t="str">
            <v>Orphanet_56  Alkaptonuria</v>
          </cell>
          <cell r="C63">
            <v>1</v>
          </cell>
          <cell r="D63">
            <v>1</v>
          </cell>
        </row>
        <row r="64">
          <cell r="A64" t="str">
            <v>C2609129 Autoimmune pancreatitis</v>
          </cell>
          <cell r="B64" t="str">
            <v>Orphanet_103919  Autoimmune pancreatitis</v>
          </cell>
          <cell r="C64">
            <v>1</v>
          </cell>
          <cell r="D64">
            <v>1</v>
          </cell>
        </row>
        <row r="65">
          <cell r="A65" t="str">
            <v>C0040015 Thrombasthenia</v>
          </cell>
          <cell r="B65" t="str">
            <v>Orphanet_849  Glanzmann thrombasthenia</v>
          </cell>
          <cell r="C65">
            <v>1</v>
          </cell>
          <cell r="D65">
            <v>1</v>
          </cell>
        </row>
        <row r="66">
          <cell r="A66" t="str">
            <v>C0162565 Acute Porphyria</v>
          </cell>
          <cell r="B66" t="str">
            <v>Orphanet_79276  Acute intermittent porphyria</v>
          </cell>
          <cell r="C66">
            <v>1</v>
          </cell>
          <cell r="D66">
            <v>1</v>
          </cell>
        </row>
        <row r="67">
          <cell r="A67" t="str">
            <v>C0002895 HbS Disease</v>
          </cell>
          <cell r="B67" t="str">
            <v>Orphanet_232  Sickle cell anemia</v>
          </cell>
          <cell r="C67">
            <v>1</v>
          </cell>
          <cell r="D67">
            <v>1</v>
          </cell>
        </row>
        <row r="68">
          <cell r="A68" t="str">
            <v>C0268596 Glutaric Aciduria II</v>
          </cell>
          <cell r="B68" t="str">
            <v>Orphanet_26791  Multiple acyl-CoA dehydrogenase deficiency</v>
          </cell>
          <cell r="C68">
            <v>1</v>
          </cell>
          <cell r="D68">
            <v>1</v>
          </cell>
        </row>
        <row r="69">
          <cell r="A69" t="str">
            <v>C0039483 HORTON DIS</v>
          </cell>
          <cell r="B69" t="str">
            <v>Orphanet_397  Giant cell arteritis</v>
          </cell>
          <cell r="C69">
            <v>1</v>
          </cell>
          <cell r="D69">
            <v>1</v>
          </cell>
        </row>
        <row r="70">
          <cell r="A70" t="str">
            <v>C0020502 Hyperparathyroidism</v>
          </cell>
          <cell r="B70" t="str">
            <v>Orphanet_181408  Rare hyperparathyroidism</v>
          </cell>
          <cell r="C70">
            <v>0</v>
          </cell>
          <cell r="D70">
            <v>0</v>
          </cell>
        </row>
        <row r="71">
          <cell r="A71" t="str">
            <v>C0154841 Cent retinal vein occlus</v>
          </cell>
          <cell r="B71" t="str">
            <v>Orphanet_411527  Central retinal vein occlusion</v>
          </cell>
          <cell r="C71">
            <v>1</v>
          </cell>
          <cell r="D71">
            <v>1</v>
          </cell>
        </row>
        <row r="72">
          <cell r="A72" t="str">
            <v>C0005283 Beta Thalassemia</v>
          </cell>
          <cell r="B72" t="str">
            <v>Orphanet_848  Beta-thalassemia</v>
          </cell>
          <cell r="C72">
            <v>1</v>
          </cell>
          <cell r="D72">
            <v>1</v>
          </cell>
        </row>
        <row r="73">
          <cell r="A73" t="str">
            <v>C0017925 Her Disease</v>
          </cell>
          <cell r="B73" t="str">
            <v>Orphanet_369  Glycogen storage disease due to liver glycogen phosphorylase deficiency</v>
          </cell>
          <cell r="C73">
            <v>1</v>
          </cell>
          <cell r="D73">
            <v>1</v>
          </cell>
        </row>
        <row r="74">
          <cell r="A74" t="str">
            <v>C0398650 ITP, NOS</v>
          </cell>
          <cell r="B74" t="str">
            <v>Orphanet_3002  Immune thrombocytopenic purpura</v>
          </cell>
          <cell r="C74">
            <v>1</v>
          </cell>
          <cell r="D74">
            <v>1</v>
          </cell>
        </row>
        <row r="75">
          <cell r="A75" t="str">
            <v>C0032533 Senile arthritis</v>
          </cell>
          <cell r="B75" t="str">
            <v>Orphanet_93569  Polymyalgia rheumatica</v>
          </cell>
          <cell r="C75">
            <v>1</v>
          </cell>
          <cell r="D75">
            <v>1</v>
          </cell>
        </row>
        <row r="76">
          <cell r="A76" t="str">
            <v>C0023374 Deficiency, HGPRT</v>
          </cell>
          <cell r="B76" t="str">
            <v>DO/Orphanet_510
 http://www.orpha.net/ORDO/Orphanet_206428                                       Lesch-Nyhan syndrome
 Hypoxanthine-guanine phosphoribosyltransferase deficiency</v>
          </cell>
          <cell r="C76">
            <v>1</v>
          </cell>
          <cell r="D76">
            <v>1</v>
          </cell>
        </row>
        <row r="77">
          <cell r="A77" t="str">
            <v>C3203102 PAH</v>
          </cell>
          <cell r="B77" t="str">
            <v>Orphanet_275766  Idiopathic pulmonary arterial hypertension</v>
          </cell>
          <cell r="C77">
            <v>1</v>
          </cell>
          <cell r="D77">
            <v>1</v>
          </cell>
        </row>
        <row r="78">
          <cell r="A78" t="str">
            <v>C0002726 Amyloidoses</v>
          </cell>
          <cell r="B78" t="str">
            <v>Orphanet_69  Amyloidosis</v>
          </cell>
          <cell r="C78">
            <v>1</v>
          </cell>
          <cell r="D78">
            <v>1</v>
          </cell>
        </row>
        <row r="79">
          <cell r="A79" t="str">
            <v>C0001403 ADDISON DIS</v>
          </cell>
          <cell r="B79" t="str">
            <v>Orphanet_85138  Addison disease</v>
          </cell>
          <cell r="C79">
            <v>1</v>
          </cell>
          <cell r="D79">
            <v>1</v>
          </cell>
        </row>
        <row r="80">
          <cell r="A80" t="str">
            <v>C0796147 Acrocallosal Syndrome</v>
          </cell>
          <cell r="B80" t="str">
            <v>Orphanet_36  Acrocallosal syndrome</v>
          </cell>
          <cell r="C80">
            <v>1</v>
          </cell>
          <cell r="D80">
            <v>1</v>
          </cell>
        </row>
        <row r="81">
          <cell r="A81" t="str">
            <v>C0080040 Postpolio syndrome</v>
          </cell>
          <cell r="B81" t="str">
            <v>Orphanet_2942  Postpoliomyelitis syndrome</v>
          </cell>
          <cell r="C81">
            <v>1</v>
          </cell>
          <cell r="D81">
            <v>1</v>
          </cell>
        </row>
        <row r="82">
          <cell r="A82" t="str">
            <v>C0086438 Hypogammaglobulinemia</v>
          </cell>
          <cell r="B82" t="str">
            <v>Orphanet_229717  Isolated agammaglobulinemia</v>
          </cell>
          <cell r="C82">
            <v>1</v>
          </cell>
          <cell r="D82">
            <v>0</v>
          </cell>
        </row>
        <row r="83">
          <cell r="A83" t="str">
            <v>C0006666 Calciphylaxes</v>
          </cell>
          <cell r="B83" t="str">
            <v>Orphanet_280062  Calciphylaxis</v>
          </cell>
          <cell r="C83">
            <v>1</v>
          </cell>
          <cell r="D83">
            <v>1</v>
          </cell>
        </row>
        <row r="84">
          <cell r="A84" t="str">
            <v>C0162557 Acute Liver Failure</v>
          </cell>
          <cell r="B84" t="str">
            <v>Orphanet_90062  Acute liver failure</v>
          </cell>
          <cell r="C84">
            <v>1</v>
          </cell>
          <cell r="D84">
            <v>1</v>
          </cell>
        </row>
        <row r="85">
          <cell r="A85" t="str">
            <v>C0751781 Haw River Syndrome</v>
          </cell>
          <cell r="B85" t="str">
            <v>Orphanet_101  Dentatorubral pallidoluysian atrophy</v>
          </cell>
          <cell r="C85">
            <v>1</v>
          </cell>
          <cell r="D85">
            <v>1</v>
          </cell>
        </row>
        <row r="86">
          <cell r="A86" t="str">
            <v>C0035021 Recurrent fever</v>
          </cell>
          <cell r="B86" t="str">
            <v>Orphanet_91547  Relapsing fever</v>
          </cell>
          <cell r="C86">
            <v>1</v>
          </cell>
          <cell r="D86">
            <v>1</v>
          </cell>
        </row>
        <row r="87">
          <cell r="A87" t="str">
            <v>C1567741 Alport Syndrome</v>
          </cell>
          <cell r="B87" t="str">
            <v>Orphanet_63  Alport syndrome</v>
          </cell>
          <cell r="C87">
            <v>1</v>
          </cell>
          <cell r="D87">
            <v>1</v>
          </cell>
        </row>
        <row r="88">
          <cell r="A88" t="str">
            <v>C0175713 Aicardi Syndrome</v>
          </cell>
          <cell r="B88" t="str">
            <v>Orphanet_50  Aicardi syndrome</v>
          </cell>
          <cell r="C88">
            <v>1</v>
          </cell>
          <cell r="D88">
            <v>1</v>
          </cell>
        </row>
        <row r="89">
          <cell r="A89" t="str">
            <v>C0032027 Devergie's disease</v>
          </cell>
          <cell r="B89" t="str">
            <v>Orphanet_2897  Pityriasis rubra pilaris</v>
          </cell>
          <cell r="C89">
            <v>1</v>
          </cell>
          <cell r="D89">
            <v>1</v>
          </cell>
        </row>
        <row r="90">
          <cell r="A90" t="str">
            <v>C0011195 HMSN III</v>
          </cell>
          <cell r="B90" t="str">
            <v>Orphanet_64748  Dejerine-Sottas syndrome</v>
          </cell>
          <cell r="C90">
            <v>1</v>
          </cell>
          <cell r="D90">
            <v>1</v>
          </cell>
        </row>
        <row r="91">
          <cell r="A91" t="str">
            <v>C0566602 Sclerosing Cholangitis</v>
          </cell>
          <cell r="B91" t="str">
            <v>Orphanet_171  Primary sclerosing cholangitis</v>
          </cell>
          <cell r="C91">
            <v>1</v>
          </cell>
          <cell r="D91">
            <v>1</v>
          </cell>
        </row>
        <row r="92">
          <cell r="A92" t="str">
            <v>C0206138 Syndrome, CREST</v>
          </cell>
          <cell r="B92" t="str">
            <v>Orphanet_90290  CREST syndrome</v>
          </cell>
          <cell r="C92">
            <v>1</v>
          </cell>
          <cell r="D92">
            <v>1</v>
          </cell>
        </row>
        <row r="93">
          <cell r="A93" t="str">
            <v>C0221158 Ectopic atrial tachycardia</v>
          </cell>
          <cell r="B93" t="str">
            <v>Orphanet_3282  Multifocal atrial tachycardia</v>
          </cell>
          <cell r="C93">
            <v>1</v>
          </cell>
          <cell r="D93">
            <v>1</v>
          </cell>
        </row>
        <row r="94">
          <cell r="A94" t="str">
            <v>C0019154 Hepatic Vein Thromboses</v>
          </cell>
          <cell r="B94" t="str">
            <v>Orphanet_131  Budd-Chiari syndrome</v>
          </cell>
          <cell r="C94">
            <v>1</v>
          </cell>
          <cell r="D94">
            <v>0</v>
          </cell>
        </row>
        <row r="95">
          <cell r="A95" t="str">
            <v>C0040028 Primary Thrombocytoses</v>
          </cell>
          <cell r="B95" t="str">
            <v>Orphanet_3318  Essential thrombocythemia</v>
          </cell>
          <cell r="C95">
            <v>1</v>
          </cell>
          <cell r="D95">
            <v>1</v>
          </cell>
        </row>
        <row r="96">
          <cell r="A96" t="str">
            <v>C0000744 Acanthocytoses</v>
          </cell>
          <cell r="B96" t="str">
            <v>Orphanet_14  Abetalipoproteinemia</v>
          </cell>
          <cell r="C96">
            <v>1</v>
          </cell>
          <cell r="D9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99"/>
  <sheetViews>
    <sheetView tabSelected="1" zoomScale="116" zoomScaleNormal="70" workbookViewId="0"/>
  </sheetViews>
  <sheetFormatPr baseColWidth="10" defaultColWidth="8.83203125" defaultRowHeight="15" x14ac:dyDescent="0.2"/>
  <cols>
    <col min="4" max="4" width="30.6640625" customWidth="1"/>
    <col min="5" max="5" width="39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166</v>
      </c>
      <c r="G1" s="3" t="s">
        <v>167</v>
      </c>
      <c r="H1" s="3" t="s">
        <v>271</v>
      </c>
      <c r="I1" s="4" t="s">
        <v>267</v>
      </c>
      <c r="J1" s="4" t="s">
        <v>265</v>
      </c>
      <c r="K1" s="4" t="s">
        <v>168</v>
      </c>
      <c r="L1" s="4" t="s">
        <v>266</v>
      </c>
      <c r="M1" s="4" t="s">
        <v>269</v>
      </c>
      <c r="N1" s="4" t="s">
        <v>268</v>
      </c>
      <c r="O1" s="5" t="s">
        <v>270</v>
      </c>
      <c r="P1" s="8" t="s">
        <v>169</v>
      </c>
      <c r="Q1" s="8" t="s">
        <v>170</v>
      </c>
      <c r="R1" s="5" t="s">
        <v>171</v>
      </c>
      <c r="S1" s="1" t="s">
        <v>137</v>
      </c>
      <c r="T1" s="7" t="s">
        <v>177</v>
      </c>
      <c r="U1" s="7" t="s">
        <v>178</v>
      </c>
      <c r="V1" s="7" t="s">
        <v>191</v>
      </c>
      <c r="W1" s="1" t="s">
        <v>138</v>
      </c>
      <c r="X1" s="1" t="s">
        <v>139</v>
      </c>
      <c r="Y1" s="7" t="s">
        <v>175</v>
      </c>
      <c r="Z1" s="1" t="s">
        <v>159</v>
      </c>
      <c r="AA1" s="1" t="s">
        <v>160</v>
      </c>
      <c r="AB1" s="1" t="s">
        <v>161</v>
      </c>
      <c r="AC1" s="1" t="s">
        <v>162</v>
      </c>
      <c r="AD1" s="1" t="s">
        <v>165</v>
      </c>
      <c r="AE1" s="2" t="s">
        <v>163</v>
      </c>
      <c r="AF1" s="2" t="s">
        <v>179</v>
      </c>
      <c r="AG1" s="2" t="s">
        <v>176</v>
      </c>
      <c r="AH1" s="1" t="s">
        <v>172</v>
      </c>
      <c r="AI1" s="2" t="s">
        <v>173</v>
      </c>
    </row>
    <row r="2" spans="1:35" x14ac:dyDescent="0.2">
      <c r="A2">
        <v>741313</v>
      </c>
      <c r="C2" t="s">
        <v>5</v>
      </c>
      <c r="D2" t="s">
        <v>6</v>
      </c>
      <c r="E2" t="s">
        <v>7</v>
      </c>
      <c r="F2">
        <v>1</v>
      </c>
      <c r="G2" s="6">
        <v>1</v>
      </c>
      <c r="H2" s="6">
        <f>IF(LEN(C2)&gt;4,1,0)</f>
        <v>1</v>
      </c>
      <c r="I2" s="6">
        <v>1</v>
      </c>
      <c r="J2" s="6">
        <f>IF(COUNTIF('filtered out UMLS by p 0.01'!A$1:A$14,D2)=0,1,0)</f>
        <v>1</v>
      </c>
      <c r="K2" s="6">
        <f>IF(COUNTIF('filtered out UMLS by p 0.005'!A$1:A$28,D2)=0,1,0)</f>
        <v>1</v>
      </c>
      <c r="L2" s="6">
        <f>IF(COUNTIF('filtered out UMLS by p 0.0005'!A$1:A$109,D2)=0,1,0)</f>
        <v>0</v>
      </c>
      <c r="M2" s="6" t="s">
        <v>174</v>
      </c>
      <c r="N2" s="6">
        <v>1</v>
      </c>
      <c r="O2" s="6">
        <v>1</v>
      </c>
      <c r="P2" s="6" t="str">
        <f>IF(G2+K2=0,0,"")</f>
        <v/>
      </c>
      <c r="Q2" s="6">
        <f>IF(G2*K2=0,"",1)</f>
        <v>1</v>
      </c>
      <c r="R2" s="6">
        <f>IF(OR(G2,K2),1,0)</f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B2">
        <v>1</v>
      </c>
      <c r="AD2" t="b">
        <f>Z2&lt;&gt;AB2</f>
        <v>0</v>
      </c>
      <c r="AG2">
        <f>IF(NOT(ISBLANK(AF2)),AE2,Z2)</f>
        <v>1</v>
      </c>
      <c r="AH2">
        <v>1</v>
      </c>
      <c r="AI2">
        <v>1</v>
      </c>
    </row>
    <row r="3" spans="1:35" x14ac:dyDescent="0.2">
      <c r="A3">
        <v>741313</v>
      </c>
      <c r="C3" t="s">
        <v>5</v>
      </c>
      <c r="D3" t="s">
        <v>6</v>
      </c>
      <c r="E3" t="s">
        <v>7</v>
      </c>
      <c r="F3">
        <v>1</v>
      </c>
      <c r="G3" s="6">
        <v>1</v>
      </c>
      <c r="H3" s="6">
        <f t="shared" ref="H3:H66" si="0">IF(LEN(C3)&gt;4,1,0)</f>
        <v>1</v>
      </c>
      <c r="I3" s="6">
        <v>1</v>
      </c>
      <c r="J3" s="6">
        <f>IF(COUNTIF('filtered out UMLS by p 0.01'!A$1:A$14,D3)=0,1,0)</f>
        <v>1</v>
      </c>
      <c r="K3" s="6">
        <f>IF(COUNTIF('filtered out UMLS by p 0.005'!A$1:A$28,D3)=0,1,0)</f>
        <v>1</v>
      </c>
      <c r="L3" s="6">
        <f>IF(COUNTIF('filtered out UMLS by p 0.0005'!A$1:A$109,D3)=0,1,0)</f>
        <v>0</v>
      </c>
      <c r="M3" s="6" t="s">
        <v>174</v>
      </c>
      <c r="N3" s="6">
        <v>1</v>
      </c>
      <c r="O3" s="6">
        <v>1</v>
      </c>
      <c r="P3" s="6" t="str">
        <f t="shared" ref="P3:P9" si="1">IF(G3+K3=0,0,"")</f>
        <v/>
      </c>
      <c r="Q3" s="6">
        <f t="shared" ref="Q3:Q9" si="2">IF(G3*K3=0,"",1)</f>
        <v>1</v>
      </c>
      <c r="R3" s="6">
        <f t="shared" ref="R3:R9" si="3">IF(OR(G3,K3),1,0)</f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B3">
        <v>1</v>
      </c>
      <c r="AD3" t="b">
        <f t="shared" ref="AD3:AD12" si="4">Z3&lt;&gt;AB3</f>
        <v>0</v>
      </c>
      <c r="AG3">
        <f t="shared" ref="AG3:AG66" si="5">IF(NOT(ISBLANK(AF3)),AE3,Z3)</f>
        <v>1</v>
      </c>
      <c r="AH3">
        <v>1</v>
      </c>
      <c r="AI3">
        <v>1</v>
      </c>
    </row>
    <row r="4" spans="1:35" x14ac:dyDescent="0.2">
      <c r="A4">
        <v>746037</v>
      </c>
      <c r="C4" t="s">
        <v>8</v>
      </c>
      <c r="D4" t="s">
        <v>9</v>
      </c>
      <c r="E4" t="s">
        <v>10</v>
      </c>
      <c r="F4">
        <v>1</v>
      </c>
      <c r="G4" s="6">
        <v>0</v>
      </c>
      <c r="H4" s="6">
        <f t="shared" si="0"/>
        <v>0</v>
      </c>
      <c r="I4" s="6">
        <v>1</v>
      </c>
      <c r="J4" s="6">
        <f>IF(COUNTIF('filtered out UMLS by p 0.01'!A$1:A$14,D4)=0,1,0)</f>
        <v>0</v>
      </c>
      <c r="K4" s="6">
        <f>IF(COUNTIF('filtered out UMLS by p 0.005'!A$1:A$28,D4)=0,1,0)</f>
        <v>0</v>
      </c>
      <c r="L4" s="6">
        <f>IF(COUNTIF('filtered out UMLS by p 0.0005'!A$1:A$109,D4)=0,1,0)</f>
        <v>0</v>
      </c>
      <c r="M4" s="6" t="s">
        <v>174</v>
      </c>
      <c r="N4" s="6" t="s">
        <v>174</v>
      </c>
      <c r="O4" s="6">
        <v>1</v>
      </c>
      <c r="P4" s="6">
        <f t="shared" si="1"/>
        <v>0</v>
      </c>
      <c r="Q4" s="6" t="str">
        <f t="shared" si="2"/>
        <v/>
      </c>
      <c r="R4" s="6">
        <f t="shared" si="3"/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B4">
        <v>0</v>
      </c>
      <c r="AD4" t="b">
        <f t="shared" si="4"/>
        <v>0</v>
      </c>
      <c r="AG4">
        <f t="shared" si="5"/>
        <v>0</v>
      </c>
      <c r="AH4">
        <f>VLOOKUP(D4,'[1]distinct umls-ordo'!$A$1:$D$96,3,)</f>
        <v>1</v>
      </c>
      <c r="AI4">
        <f>VLOOKUP(D4,'[1]distinct umls-ordo'!$A$1:$D$96,4,FALSE)</f>
        <v>1</v>
      </c>
    </row>
    <row r="5" spans="1:35" x14ac:dyDescent="0.2">
      <c r="A5">
        <v>753876</v>
      </c>
      <c r="C5" t="s">
        <v>8</v>
      </c>
      <c r="D5" t="s">
        <v>9</v>
      </c>
      <c r="E5" t="s">
        <v>10</v>
      </c>
      <c r="F5">
        <v>1</v>
      </c>
      <c r="G5" s="6">
        <v>0</v>
      </c>
      <c r="H5" s="6">
        <f t="shared" si="0"/>
        <v>0</v>
      </c>
      <c r="I5" s="6">
        <v>1</v>
      </c>
      <c r="J5" s="6">
        <f>IF(COUNTIF('filtered out UMLS by p 0.01'!A$1:A$14,D5)=0,1,0)</f>
        <v>0</v>
      </c>
      <c r="K5" s="6">
        <f>IF(COUNTIF('filtered out UMLS by p 0.005'!A$1:A$28,D5)=0,1,0)</f>
        <v>0</v>
      </c>
      <c r="L5" s="6">
        <f>IF(COUNTIF('filtered out UMLS by p 0.0005'!A$1:A$109,D5)=0,1,0)</f>
        <v>0</v>
      </c>
      <c r="M5" s="6" t="s">
        <v>174</v>
      </c>
      <c r="N5" s="6" t="s">
        <v>174</v>
      </c>
      <c r="O5" s="6">
        <v>1</v>
      </c>
      <c r="P5" s="6">
        <f t="shared" si="1"/>
        <v>0</v>
      </c>
      <c r="Q5" s="6" t="str">
        <f t="shared" si="2"/>
        <v/>
      </c>
      <c r="R5" s="6">
        <f t="shared" si="3"/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v>0</v>
      </c>
      <c r="AD5" t="b">
        <f t="shared" si="4"/>
        <v>0</v>
      </c>
      <c r="AG5">
        <f t="shared" si="5"/>
        <v>0</v>
      </c>
      <c r="AH5">
        <f>VLOOKUP(D5,'[1]distinct umls-ordo'!$A$1:$D$96,3,)</f>
        <v>1</v>
      </c>
      <c r="AI5">
        <f>VLOOKUP(D5,'[1]distinct umls-ordo'!$A$1:$D$96,4,FALSE)</f>
        <v>1</v>
      </c>
    </row>
    <row r="6" spans="1:35" x14ac:dyDescent="0.2">
      <c r="A6">
        <v>752774</v>
      </c>
      <c r="C6" t="s">
        <v>11</v>
      </c>
      <c r="D6" t="s">
        <v>12</v>
      </c>
      <c r="E6" t="s">
        <v>13</v>
      </c>
      <c r="F6">
        <v>1</v>
      </c>
      <c r="G6" s="6">
        <v>1</v>
      </c>
      <c r="H6" s="6">
        <f t="shared" si="0"/>
        <v>1</v>
      </c>
      <c r="I6" s="6">
        <v>1</v>
      </c>
      <c r="J6" s="6">
        <f>IF(COUNTIF('filtered out UMLS by p 0.01'!A$1:A$14,D6)=0,1,0)</f>
        <v>1</v>
      </c>
      <c r="K6" s="6">
        <f>IF(COUNTIF('filtered out UMLS by p 0.005'!A$1:A$28,D6)=0,1,0)</f>
        <v>1</v>
      </c>
      <c r="L6" s="6">
        <f>IF(COUNTIF('filtered out UMLS by p 0.0005'!A$1:A$109,D6)=0,1,0)</f>
        <v>1</v>
      </c>
      <c r="M6" s="6" t="s">
        <v>174</v>
      </c>
      <c r="N6" s="6">
        <v>1</v>
      </c>
      <c r="O6" s="6">
        <v>1</v>
      </c>
      <c r="P6" s="6" t="str">
        <f t="shared" si="1"/>
        <v/>
      </c>
      <c r="Q6" s="6">
        <f t="shared" si="2"/>
        <v>1</v>
      </c>
      <c r="R6" s="6">
        <f t="shared" si="3"/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 t="s">
        <v>140</v>
      </c>
      <c r="AB6">
        <v>1</v>
      </c>
      <c r="AD6" t="b">
        <f t="shared" si="4"/>
        <v>0</v>
      </c>
      <c r="AG6">
        <f t="shared" si="5"/>
        <v>1</v>
      </c>
      <c r="AH6">
        <v>1</v>
      </c>
      <c r="AI6">
        <v>1</v>
      </c>
    </row>
    <row r="7" spans="1:35" x14ac:dyDescent="0.2">
      <c r="A7">
        <v>752774</v>
      </c>
      <c r="C7" t="s">
        <v>11</v>
      </c>
      <c r="D7" t="s">
        <v>12</v>
      </c>
      <c r="E7" t="s">
        <v>13</v>
      </c>
      <c r="F7">
        <v>1</v>
      </c>
      <c r="G7" s="6">
        <v>1</v>
      </c>
      <c r="H7" s="6">
        <f t="shared" si="0"/>
        <v>1</v>
      </c>
      <c r="I7" s="6">
        <v>1</v>
      </c>
      <c r="J7" s="6">
        <f>IF(COUNTIF('filtered out UMLS by p 0.01'!A$1:A$14,D7)=0,1,0)</f>
        <v>1</v>
      </c>
      <c r="K7" s="6">
        <f>IF(COUNTIF('filtered out UMLS by p 0.005'!A$1:A$28,D7)=0,1,0)</f>
        <v>1</v>
      </c>
      <c r="L7" s="6">
        <f>IF(COUNTIF('filtered out UMLS by p 0.0005'!A$1:A$109,D7)=0,1,0)</f>
        <v>1</v>
      </c>
      <c r="M7" s="6" t="s">
        <v>174</v>
      </c>
      <c r="N7" s="6">
        <v>1</v>
      </c>
      <c r="O7" s="6">
        <v>1</v>
      </c>
      <c r="P7" s="6" t="str">
        <f t="shared" si="1"/>
        <v/>
      </c>
      <c r="Q7" s="6">
        <f t="shared" si="2"/>
        <v>1</v>
      </c>
      <c r="R7" s="6">
        <f t="shared" si="3"/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B7">
        <v>1</v>
      </c>
      <c r="AD7" t="b">
        <f t="shared" si="4"/>
        <v>0</v>
      </c>
      <c r="AG7">
        <f t="shared" si="5"/>
        <v>1</v>
      </c>
      <c r="AH7">
        <v>1</v>
      </c>
      <c r="AI7">
        <v>1</v>
      </c>
    </row>
    <row r="8" spans="1:35" x14ac:dyDescent="0.2">
      <c r="A8">
        <v>762760</v>
      </c>
      <c r="C8" t="s">
        <v>14</v>
      </c>
      <c r="D8" t="s">
        <v>15</v>
      </c>
      <c r="E8" t="s">
        <v>16</v>
      </c>
      <c r="F8">
        <v>1</v>
      </c>
      <c r="G8" s="6">
        <v>1</v>
      </c>
      <c r="H8" s="6">
        <f t="shared" si="0"/>
        <v>1</v>
      </c>
      <c r="I8" s="6">
        <v>0</v>
      </c>
      <c r="J8" s="6">
        <f>IF(COUNTIF('filtered out UMLS by p 0.01'!A$1:A$14,D8)=0,1,0)</f>
        <v>1</v>
      </c>
      <c r="K8" s="6">
        <f>IF(COUNTIF('filtered out UMLS by p 0.005'!A$1:A$28,D8)=0,1,0)</f>
        <v>1</v>
      </c>
      <c r="L8" s="6">
        <f>IF(COUNTIF('filtered out UMLS by p 0.0005'!A$1:A$109,D8)=0,1,0)</f>
        <v>0</v>
      </c>
      <c r="M8" s="6" t="s">
        <v>174</v>
      </c>
      <c r="N8" s="6" t="s">
        <v>174</v>
      </c>
      <c r="O8" s="6">
        <v>1</v>
      </c>
      <c r="P8" s="6" t="str">
        <f t="shared" si="1"/>
        <v/>
      </c>
      <c r="Q8" s="6">
        <f t="shared" si="2"/>
        <v>1</v>
      </c>
      <c r="R8" s="6">
        <f t="shared" si="3"/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B8">
        <v>1</v>
      </c>
      <c r="AD8" t="b">
        <f t="shared" si="4"/>
        <v>0</v>
      </c>
      <c r="AG8">
        <f t="shared" si="5"/>
        <v>1</v>
      </c>
      <c r="AH8">
        <f>VLOOKUP(D8,'[1]distinct umls-ordo'!$A$1:$D$96,3,)</f>
        <v>0</v>
      </c>
      <c r="AI8">
        <f>VLOOKUP(D8,'[1]distinct umls-ordo'!$A$1:$D$96,4,FALSE)</f>
        <v>1</v>
      </c>
    </row>
    <row r="9" spans="1:35" x14ac:dyDescent="0.2">
      <c r="A9">
        <v>762760</v>
      </c>
      <c r="C9" t="s">
        <v>14</v>
      </c>
      <c r="D9" t="s">
        <v>15</v>
      </c>
      <c r="E9" t="s">
        <v>16</v>
      </c>
      <c r="F9">
        <v>1</v>
      </c>
      <c r="G9" s="6">
        <v>1</v>
      </c>
      <c r="H9" s="6">
        <f t="shared" si="0"/>
        <v>1</v>
      </c>
      <c r="I9" s="6">
        <v>0</v>
      </c>
      <c r="J9" s="6">
        <f>IF(COUNTIF('filtered out UMLS by p 0.01'!A$1:A$14,D9)=0,1,0)</f>
        <v>1</v>
      </c>
      <c r="K9" s="6">
        <f>IF(COUNTIF('filtered out UMLS by p 0.005'!A$1:A$28,D9)=0,1,0)</f>
        <v>1</v>
      </c>
      <c r="L9" s="6">
        <f>IF(COUNTIF('filtered out UMLS by p 0.0005'!A$1:A$109,D9)=0,1,0)</f>
        <v>0</v>
      </c>
      <c r="M9" s="6" t="s">
        <v>174</v>
      </c>
      <c r="N9" s="6" t="s">
        <v>174</v>
      </c>
      <c r="O9" s="6">
        <v>1</v>
      </c>
      <c r="P9" s="6" t="str">
        <f t="shared" si="1"/>
        <v/>
      </c>
      <c r="Q9" s="6">
        <f t="shared" si="2"/>
        <v>1</v>
      </c>
      <c r="R9" s="6">
        <f t="shared" si="3"/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B9">
        <v>1</v>
      </c>
      <c r="AD9" t="b">
        <f t="shared" si="4"/>
        <v>0</v>
      </c>
      <c r="AG9">
        <f t="shared" si="5"/>
        <v>1</v>
      </c>
      <c r="AH9">
        <f>VLOOKUP(D9,'[1]distinct umls-ordo'!$A$1:$D$96,3,)</f>
        <v>0</v>
      </c>
      <c r="AI9">
        <f>VLOOKUP(D9,'[1]distinct umls-ordo'!$A$1:$D$96,4,FALSE)</f>
        <v>1</v>
      </c>
    </row>
    <row r="10" spans="1:35" x14ac:dyDescent="0.2">
      <c r="A10">
        <v>761467</v>
      </c>
      <c r="C10" t="s">
        <v>8</v>
      </c>
      <c r="D10" t="s">
        <v>9</v>
      </c>
      <c r="E10" t="s">
        <v>10</v>
      </c>
      <c r="F10">
        <v>1</v>
      </c>
      <c r="G10" s="6">
        <v>0</v>
      </c>
      <c r="H10" s="6">
        <f t="shared" si="0"/>
        <v>0</v>
      </c>
      <c r="I10" s="6">
        <v>1</v>
      </c>
      <c r="J10" s="6">
        <f>IF(COUNTIF('filtered out UMLS by p 0.01'!A$1:A$14,D10)=0,1,0)</f>
        <v>0</v>
      </c>
      <c r="K10" s="6">
        <f>IF(COUNTIF('filtered out UMLS by p 0.005'!A$1:A$28,D10)=0,1,0)</f>
        <v>0</v>
      </c>
      <c r="L10" s="6">
        <f>IF(COUNTIF('filtered out UMLS by p 0.0005'!A$1:A$109,D10)=0,1,0)</f>
        <v>0</v>
      </c>
      <c r="M10" s="6" t="s">
        <v>174</v>
      </c>
      <c r="N10" s="6" t="s">
        <v>174</v>
      </c>
      <c r="O10" s="6">
        <v>1</v>
      </c>
      <c r="P10" s="6">
        <f t="shared" ref="P10:P73" si="6">IF(G10+K10=0,0,"")</f>
        <v>0</v>
      </c>
      <c r="Q10" s="6" t="str">
        <f t="shared" ref="Q10:Q73" si="7">IF(G10*K10=0,"",1)</f>
        <v/>
      </c>
      <c r="R10" s="6">
        <f t="shared" ref="R10:R73" si="8">IF(OR(G10,K10),1,0)</f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B10">
        <v>0</v>
      </c>
      <c r="AD10" t="b">
        <f t="shared" si="4"/>
        <v>0</v>
      </c>
      <c r="AG10">
        <f t="shared" si="5"/>
        <v>0</v>
      </c>
      <c r="AH10">
        <f>VLOOKUP(D10,'[1]distinct umls-ordo'!$A$1:$D$96,3,)</f>
        <v>1</v>
      </c>
      <c r="AI10">
        <f>VLOOKUP(D10,'[1]distinct umls-ordo'!$A$1:$D$96,4,FALSE)</f>
        <v>1</v>
      </c>
    </row>
    <row r="11" spans="1:35" x14ac:dyDescent="0.2">
      <c r="A11">
        <v>764777</v>
      </c>
      <c r="C11" t="s">
        <v>8</v>
      </c>
      <c r="D11" t="s">
        <v>9</v>
      </c>
      <c r="E11" t="s">
        <v>10</v>
      </c>
      <c r="F11">
        <v>1</v>
      </c>
      <c r="G11" s="6">
        <v>0</v>
      </c>
      <c r="H11" s="6">
        <f t="shared" si="0"/>
        <v>0</v>
      </c>
      <c r="I11" s="6">
        <v>1</v>
      </c>
      <c r="J11" s="6">
        <f>IF(COUNTIF('filtered out UMLS by p 0.01'!A$1:A$14,D11)=0,1,0)</f>
        <v>0</v>
      </c>
      <c r="K11" s="6">
        <f>IF(COUNTIF('filtered out UMLS by p 0.005'!A$1:A$28,D11)=0,1,0)</f>
        <v>0</v>
      </c>
      <c r="L11" s="6">
        <f>IF(COUNTIF('filtered out UMLS by p 0.0005'!A$1:A$109,D11)=0,1,0)</f>
        <v>0</v>
      </c>
      <c r="M11" s="6" t="s">
        <v>174</v>
      </c>
      <c r="N11" s="6" t="s">
        <v>174</v>
      </c>
      <c r="O11" s="6">
        <v>1</v>
      </c>
      <c r="P11" s="6">
        <f t="shared" si="6"/>
        <v>0</v>
      </c>
      <c r="Q11" s="6" t="str">
        <f t="shared" si="7"/>
        <v/>
      </c>
      <c r="R11" s="6">
        <f t="shared" si="8"/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B11">
        <v>0</v>
      </c>
      <c r="AD11" t="b">
        <f t="shared" si="4"/>
        <v>0</v>
      </c>
      <c r="AG11">
        <f t="shared" si="5"/>
        <v>0</v>
      </c>
      <c r="AH11">
        <f>VLOOKUP(D11,'[1]distinct umls-ordo'!$A$1:$D$96,3,)</f>
        <v>1</v>
      </c>
      <c r="AI11">
        <f>VLOOKUP(D11,'[1]distinct umls-ordo'!$A$1:$D$96,4,FALSE)</f>
        <v>1</v>
      </c>
    </row>
    <row r="12" spans="1:35" x14ac:dyDescent="0.2">
      <c r="A12">
        <v>767215</v>
      </c>
      <c r="C12" t="s">
        <v>17</v>
      </c>
      <c r="D12" t="s">
        <v>18</v>
      </c>
      <c r="E12" t="s">
        <v>19</v>
      </c>
      <c r="F12">
        <v>1</v>
      </c>
      <c r="G12" s="6">
        <v>1</v>
      </c>
      <c r="H12" s="6">
        <f t="shared" si="0"/>
        <v>1</v>
      </c>
      <c r="I12" s="6">
        <v>1</v>
      </c>
      <c r="J12" s="6">
        <f>IF(COUNTIF('filtered out UMLS by p 0.01'!A$1:A$14,D12)=0,1,0)</f>
        <v>0</v>
      </c>
      <c r="K12" s="6">
        <f>IF(COUNTIF('filtered out UMLS by p 0.005'!A$1:A$28,D12)=0,1,0)</f>
        <v>0</v>
      </c>
      <c r="L12" s="6">
        <f>IF(COUNTIF('filtered out UMLS by p 0.0005'!A$1:A$109,D12)=0,1,0)</f>
        <v>0</v>
      </c>
      <c r="M12" s="6" t="s">
        <v>174</v>
      </c>
      <c r="N12" s="6">
        <v>1</v>
      </c>
      <c r="O12" s="6">
        <v>1</v>
      </c>
      <c r="P12" s="6" t="str">
        <f t="shared" si="6"/>
        <v/>
      </c>
      <c r="Q12" s="6" t="str">
        <f t="shared" si="7"/>
        <v/>
      </c>
      <c r="R12" s="6">
        <f t="shared" si="8"/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1</v>
      </c>
      <c r="Y12">
        <v>0</v>
      </c>
      <c r="Z12">
        <v>1</v>
      </c>
      <c r="AB12">
        <v>1</v>
      </c>
      <c r="AC12" t="s">
        <v>150</v>
      </c>
      <c r="AD12" t="b">
        <f t="shared" si="4"/>
        <v>0</v>
      </c>
      <c r="AG12">
        <f t="shared" si="5"/>
        <v>1</v>
      </c>
      <c r="AH12">
        <v>1</v>
      </c>
      <c r="AI12">
        <v>1</v>
      </c>
    </row>
    <row r="13" spans="1:35" x14ac:dyDescent="0.2">
      <c r="A13">
        <v>774341</v>
      </c>
      <c r="C13" t="s">
        <v>20</v>
      </c>
      <c r="D13" t="s">
        <v>21</v>
      </c>
      <c r="E13" t="s">
        <v>22</v>
      </c>
      <c r="F13">
        <v>1</v>
      </c>
      <c r="G13" s="6">
        <v>0</v>
      </c>
      <c r="H13" s="6">
        <f t="shared" si="0"/>
        <v>0</v>
      </c>
      <c r="I13" s="6">
        <v>1</v>
      </c>
      <c r="J13" s="6">
        <f>IF(COUNTIF('filtered out UMLS by p 0.01'!A$1:A$14,D13)=0,1,0)</f>
        <v>1</v>
      </c>
      <c r="K13" s="6">
        <f>IF(COUNTIF('filtered out UMLS by p 0.005'!A$1:A$28,D13)=0,1,0)</f>
        <v>1</v>
      </c>
      <c r="L13" s="6">
        <f>IF(COUNTIF('filtered out UMLS by p 0.0005'!A$1:A$109,D13)=0,1,0)</f>
        <v>0</v>
      </c>
      <c r="M13" s="6" t="s">
        <v>174</v>
      </c>
      <c r="N13" s="6" t="s">
        <v>174</v>
      </c>
      <c r="O13" s="6">
        <v>1</v>
      </c>
      <c r="P13" s="6" t="str">
        <f t="shared" si="6"/>
        <v/>
      </c>
      <c r="Q13" s="6" t="str">
        <f t="shared" si="7"/>
        <v/>
      </c>
      <c r="R13" s="6">
        <f t="shared" si="8"/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 t="s">
        <v>147</v>
      </c>
      <c r="AB13">
        <v>0</v>
      </c>
      <c r="AD13" t="b">
        <v>1</v>
      </c>
      <c r="AE13">
        <v>0</v>
      </c>
      <c r="AF13" t="s">
        <v>190</v>
      </c>
      <c r="AG13">
        <f t="shared" si="5"/>
        <v>0</v>
      </c>
      <c r="AH13">
        <v>1</v>
      </c>
      <c r="AI13">
        <v>1</v>
      </c>
    </row>
    <row r="14" spans="1:35" x14ac:dyDescent="0.2">
      <c r="A14">
        <v>774341</v>
      </c>
      <c r="C14" t="s">
        <v>20</v>
      </c>
      <c r="D14" t="s">
        <v>21</v>
      </c>
      <c r="E14" t="s">
        <v>22</v>
      </c>
      <c r="F14">
        <v>1</v>
      </c>
      <c r="G14" s="6">
        <v>0</v>
      </c>
      <c r="H14" s="6">
        <f t="shared" si="0"/>
        <v>0</v>
      </c>
      <c r="I14" s="6">
        <v>1</v>
      </c>
      <c r="J14" s="6">
        <f>IF(COUNTIF('filtered out UMLS by p 0.01'!A$1:A$14,D14)=0,1,0)</f>
        <v>1</v>
      </c>
      <c r="K14" s="6">
        <f>IF(COUNTIF('filtered out UMLS by p 0.005'!A$1:A$28,D14)=0,1,0)</f>
        <v>1</v>
      </c>
      <c r="L14" s="6">
        <f>IF(COUNTIF('filtered out UMLS by p 0.0005'!A$1:A$109,D14)=0,1,0)</f>
        <v>0</v>
      </c>
      <c r="M14" s="6" t="s">
        <v>174</v>
      </c>
      <c r="N14" s="6" t="s">
        <v>174</v>
      </c>
      <c r="O14" s="6">
        <v>1</v>
      </c>
      <c r="P14" s="6" t="str">
        <f t="shared" si="6"/>
        <v/>
      </c>
      <c r="Q14" s="6" t="str">
        <f t="shared" si="7"/>
        <v/>
      </c>
      <c r="R14" s="6">
        <f t="shared" si="8"/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 t="s">
        <v>147</v>
      </c>
      <c r="AB14">
        <v>0</v>
      </c>
      <c r="AD14" t="b">
        <v>1</v>
      </c>
      <c r="AE14">
        <v>0</v>
      </c>
      <c r="AF14" t="s">
        <v>190</v>
      </c>
      <c r="AG14">
        <f t="shared" si="5"/>
        <v>0</v>
      </c>
      <c r="AH14">
        <v>1</v>
      </c>
      <c r="AI14">
        <v>1</v>
      </c>
    </row>
    <row r="15" spans="1:35" x14ac:dyDescent="0.2">
      <c r="A15">
        <v>779056</v>
      </c>
      <c r="C15" t="s">
        <v>8</v>
      </c>
      <c r="D15" t="s">
        <v>9</v>
      </c>
      <c r="E15" t="s">
        <v>10</v>
      </c>
      <c r="F15">
        <v>1</v>
      </c>
      <c r="G15" s="6">
        <v>0</v>
      </c>
      <c r="H15" s="6">
        <f t="shared" si="0"/>
        <v>0</v>
      </c>
      <c r="I15" s="6">
        <v>1</v>
      </c>
      <c r="J15" s="6">
        <f>IF(COUNTIF('filtered out UMLS by p 0.01'!A$1:A$14,D15)=0,1,0)</f>
        <v>0</v>
      </c>
      <c r="K15" s="6">
        <f>IF(COUNTIF('filtered out UMLS by p 0.005'!A$1:A$28,D15)=0,1,0)</f>
        <v>0</v>
      </c>
      <c r="L15" s="6">
        <f>IF(COUNTIF('filtered out UMLS by p 0.0005'!A$1:A$109,D15)=0,1,0)</f>
        <v>0</v>
      </c>
      <c r="M15" s="6" t="s">
        <v>174</v>
      </c>
      <c r="N15" s="6" t="s">
        <v>174</v>
      </c>
      <c r="O15" s="6">
        <v>1</v>
      </c>
      <c r="P15" s="6">
        <f t="shared" si="6"/>
        <v>0</v>
      </c>
      <c r="Q15" s="6" t="str">
        <f t="shared" si="7"/>
        <v/>
      </c>
      <c r="R15" s="6">
        <f t="shared" si="8"/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B15">
        <v>0</v>
      </c>
      <c r="AD15" t="b">
        <f t="shared" ref="AD15:AD29" si="9">Z15&lt;&gt;AB15</f>
        <v>0</v>
      </c>
      <c r="AG15">
        <f t="shared" si="5"/>
        <v>0</v>
      </c>
      <c r="AH15">
        <f>VLOOKUP(D15,'[1]distinct umls-ordo'!$A$1:$D$96,3,)</f>
        <v>1</v>
      </c>
      <c r="AI15">
        <f>VLOOKUP(D15,'[1]distinct umls-ordo'!$A$1:$D$96,4,FALSE)</f>
        <v>1</v>
      </c>
    </row>
    <row r="16" spans="1:35" x14ac:dyDescent="0.2">
      <c r="A16">
        <v>781022</v>
      </c>
      <c r="C16" t="s">
        <v>23</v>
      </c>
      <c r="D16" t="s">
        <v>24</v>
      </c>
      <c r="E16" t="s">
        <v>25</v>
      </c>
      <c r="F16">
        <v>1</v>
      </c>
      <c r="G16" s="6">
        <v>1</v>
      </c>
      <c r="H16" s="6">
        <f t="shared" si="0"/>
        <v>1</v>
      </c>
      <c r="I16" s="6">
        <v>1</v>
      </c>
      <c r="J16" s="6">
        <f>IF(COUNTIF('filtered out UMLS by p 0.01'!A$1:A$14,D16)=0,1,0)</f>
        <v>1</v>
      </c>
      <c r="K16" s="6">
        <f>IF(COUNTIF('filtered out UMLS by p 0.005'!A$1:A$28,D16)=0,1,0)</f>
        <v>1</v>
      </c>
      <c r="L16" s="6">
        <f>IF(COUNTIF('filtered out UMLS by p 0.0005'!A$1:A$109,D16)=0,1,0)</f>
        <v>0</v>
      </c>
      <c r="M16" s="6" t="s">
        <v>174</v>
      </c>
      <c r="N16" s="6">
        <v>1</v>
      </c>
      <c r="O16" s="6">
        <v>1</v>
      </c>
      <c r="P16" s="6" t="str">
        <f t="shared" si="6"/>
        <v/>
      </c>
      <c r="Q16" s="6">
        <f t="shared" si="7"/>
        <v>1</v>
      </c>
      <c r="R16" s="6">
        <f t="shared" si="8"/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B16">
        <v>1</v>
      </c>
      <c r="AD16" t="b">
        <f t="shared" si="9"/>
        <v>0</v>
      </c>
      <c r="AG16">
        <f t="shared" si="5"/>
        <v>1</v>
      </c>
      <c r="AH16">
        <f>VLOOKUP(D16,'[1]distinct umls-ordo'!$A$1:$D$96,3,)</f>
        <v>1</v>
      </c>
      <c r="AI16">
        <f>VLOOKUP(D16,'[1]distinct umls-ordo'!$A$1:$D$96,4,FALSE)</f>
        <v>1</v>
      </c>
    </row>
    <row r="17" spans="1:35" x14ac:dyDescent="0.2">
      <c r="A17">
        <v>781022</v>
      </c>
      <c r="C17" t="s">
        <v>23</v>
      </c>
      <c r="D17" t="s">
        <v>24</v>
      </c>
      <c r="E17" t="s">
        <v>25</v>
      </c>
      <c r="F17">
        <v>1</v>
      </c>
      <c r="G17" s="6">
        <v>1</v>
      </c>
      <c r="H17" s="6">
        <f t="shared" si="0"/>
        <v>1</v>
      </c>
      <c r="I17" s="6">
        <v>1</v>
      </c>
      <c r="J17" s="6">
        <f>IF(COUNTIF('filtered out UMLS by p 0.01'!A$1:A$14,D17)=0,1,0)</f>
        <v>1</v>
      </c>
      <c r="K17" s="6">
        <f>IF(COUNTIF('filtered out UMLS by p 0.005'!A$1:A$28,D17)=0,1,0)</f>
        <v>1</v>
      </c>
      <c r="L17" s="6">
        <f>IF(COUNTIF('filtered out UMLS by p 0.0005'!A$1:A$109,D17)=0,1,0)</f>
        <v>0</v>
      </c>
      <c r="M17" s="6" t="s">
        <v>174</v>
      </c>
      <c r="N17" s="6">
        <v>1</v>
      </c>
      <c r="O17" s="6">
        <v>1</v>
      </c>
      <c r="P17" s="6" t="str">
        <f t="shared" si="6"/>
        <v/>
      </c>
      <c r="Q17" s="6">
        <f t="shared" si="7"/>
        <v>1</v>
      </c>
      <c r="R17" s="6">
        <f t="shared" si="8"/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B17">
        <v>1</v>
      </c>
      <c r="AD17" t="b">
        <f t="shared" si="9"/>
        <v>0</v>
      </c>
      <c r="AG17">
        <f t="shared" si="5"/>
        <v>1</v>
      </c>
      <c r="AH17">
        <f>VLOOKUP(D17,'[1]distinct umls-ordo'!$A$1:$D$96,3,)</f>
        <v>1</v>
      </c>
      <c r="AI17">
        <f>VLOOKUP(D17,'[1]distinct umls-ordo'!$A$1:$D$96,4,FALSE)</f>
        <v>1</v>
      </c>
    </row>
    <row r="18" spans="1:35" x14ac:dyDescent="0.2">
      <c r="A18">
        <v>788288</v>
      </c>
      <c r="C18" t="s">
        <v>8</v>
      </c>
      <c r="D18" t="s">
        <v>9</v>
      </c>
      <c r="E18" t="s">
        <v>10</v>
      </c>
      <c r="F18">
        <v>1</v>
      </c>
      <c r="G18" s="6">
        <v>0</v>
      </c>
      <c r="H18" s="6">
        <f t="shared" si="0"/>
        <v>0</v>
      </c>
      <c r="I18" s="6">
        <v>1</v>
      </c>
      <c r="J18" s="6">
        <f>IF(COUNTIF('filtered out UMLS by p 0.01'!A$1:A$14,D18)=0,1,0)</f>
        <v>0</v>
      </c>
      <c r="K18" s="6">
        <f>IF(COUNTIF('filtered out UMLS by p 0.005'!A$1:A$28,D18)=0,1,0)</f>
        <v>0</v>
      </c>
      <c r="L18" s="6">
        <f>IF(COUNTIF('filtered out UMLS by p 0.0005'!A$1:A$109,D18)=0,1,0)</f>
        <v>0</v>
      </c>
      <c r="M18" s="6" t="s">
        <v>174</v>
      </c>
      <c r="N18" s="6" t="s">
        <v>174</v>
      </c>
      <c r="O18" s="6">
        <v>1</v>
      </c>
      <c r="P18" s="6">
        <f t="shared" si="6"/>
        <v>0</v>
      </c>
      <c r="Q18" s="6" t="str">
        <f t="shared" si="7"/>
        <v/>
      </c>
      <c r="R18" s="6">
        <f t="shared" si="8"/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B18">
        <v>0</v>
      </c>
      <c r="AD18" t="b">
        <f t="shared" si="9"/>
        <v>0</v>
      </c>
      <c r="AG18">
        <f t="shared" si="5"/>
        <v>0</v>
      </c>
      <c r="AH18">
        <f>VLOOKUP(D18,'[1]distinct umls-ordo'!$A$1:$D$96,3,)</f>
        <v>1</v>
      </c>
      <c r="AI18">
        <f>VLOOKUP(D18,'[1]distinct umls-ordo'!$A$1:$D$96,4,FALSE)</f>
        <v>1</v>
      </c>
    </row>
    <row r="19" spans="1:35" x14ac:dyDescent="0.2">
      <c r="A19">
        <v>794252</v>
      </c>
      <c r="C19" t="s">
        <v>26</v>
      </c>
      <c r="D19" t="s">
        <v>27</v>
      </c>
      <c r="E19" t="s">
        <v>28</v>
      </c>
      <c r="F19">
        <v>1</v>
      </c>
      <c r="G19" s="6">
        <v>1</v>
      </c>
      <c r="H19" s="6">
        <f t="shared" si="0"/>
        <v>0</v>
      </c>
      <c r="I19" s="6">
        <v>1</v>
      </c>
      <c r="J19" s="6">
        <f>IF(COUNTIF('filtered out UMLS by p 0.01'!A$1:A$14,D19)=0,1,0)</f>
        <v>0</v>
      </c>
      <c r="K19" s="6">
        <f>IF(COUNTIF('filtered out UMLS by p 0.005'!A$1:A$28,D19)=0,1,0)</f>
        <v>0</v>
      </c>
      <c r="L19" s="6">
        <f>IF(COUNTIF('filtered out UMLS by p 0.0005'!A$1:A$109,D19)=0,1,0)</f>
        <v>0</v>
      </c>
      <c r="M19" s="6" t="s">
        <v>174</v>
      </c>
      <c r="N19" s="6">
        <v>1</v>
      </c>
      <c r="O19" s="6">
        <v>1</v>
      </c>
      <c r="P19" s="6" t="str">
        <f t="shared" si="6"/>
        <v/>
      </c>
      <c r="Q19" s="6" t="str">
        <f t="shared" si="7"/>
        <v/>
      </c>
      <c r="R19" s="6">
        <f t="shared" si="8"/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B19">
        <v>0</v>
      </c>
      <c r="AD19" t="b">
        <f t="shared" si="9"/>
        <v>0</v>
      </c>
      <c r="AG19">
        <f t="shared" si="5"/>
        <v>0</v>
      </c>
      <c r="AH19">
        <v>1</v>
      </c>
      <c r="AI19">
        <v>1</v>
      </c>
    </row>
    <row r="20" spans="1:35" x14ac:dyDescent="0.2">
      <c r="A20">
        <v>802577</v>
      </c>
      <c r="C20" t="s">
        <v>29</v>
      </c>
      <c r="D20" t="s">
        <v>30</v>
      </c>
      <c r="E20" t="s">
        <v>31</v>
      </c>
      <c r="F20">
        <v>1</v>
      </c>
      <c r="G20" s="6">
        <v>1</v>
      </c>
      <c r="H20" s="6">
        <f t="shared" si="0"/>
        <v>0</v>
      </c>
      <c r="I20" s="6">
        <v>1</v>
      </c>
      <c r="J20" s="6">
        <f>IF(COUNTIF('filtered out UMLS by p 0.01'!A$1:A$14,D20)=0,1,0)</f>
        <v>0</v>
      </c>
      <c r="K20" s="6">
        <f>IF(COUNTIF('filtered out UMLS by p 0.005'!A$1:A$28,D20)=0,1,0)</f>
        <v>0</v>
      </c>
      <c r="L20" s="6">
        <f>IF(COUNTIF('filtered out UMLS by p 0.0005'!A$1:A$109,D20)=0,1,0)</f>
        <v>0</v>
      </c>
      <c r="M20" s="6" t="s">
        <v>174</v>
      </c>
      <c r="N20" s="6">
        <v>1</v>
      </c>
      <c r="O20" s="6">
        <v>1</v>
      </c>
      <c r="P20" s="6" t="str">
        <f t="shared" si="6"/>
        <v/>
      </c>
      <c r="Q20" s="6" t="str">
        <f t="shared" si="7"/>
        <v/>
      </c>
      <c r="R20" s="6">
        <f t="shared" si="8"/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B20">
        <v>0</v>
      </c>
      <c r="AD20" t="b">
        <f t="shared" si="9"/>
        <v>0</v>
      </c>
      <c r="AG20">
        <f t="shared" si="5"/>
        <v>0</v>
      </c>
      <c r="AH20">
        <v>1</v>
      </c>
      <c r="AI20">
        <v>1</v>
      </c>
    </row>
    <row r="21" spans="1:35" x14ac:dyDescent="0.2">
      <c r="A21">
        <v>814576</v>
      </c>
      <c r="C21" t="s">
        <v>8</v>
      </c>
      <c r="D21" t="s">
        <v>9</v>
      </c>
      <c r="E21" t="s">
        <v>10</v>
      </c>
      <c r="F21">
        <v>1</v>
      </c>
      <c r="G21" s="6">
        <v>0</v>
      </c>
      <c r="H21" s="6">
        <f t="shared" si="0"/>
        <v>0</v>
      </c>
      <c r="I21" s="6">
        <v>1</v>
      </c>
      <c r="J21" s="6">
        <f>IF(COUNTIF('filtered out UMLS by p 0.01'!A$1:A$14,D21)=0,1,0)</f>
        <v>0</v>
      </c>
      <c r="K21" s="6">
        <f>IF(COUNTIF('filtered out UMLS by p 0.005'!A$1:A$28,D21)=0,1,0)</f>
        <v>0</v>
      </c>
      <c r="L21" s="6">
        <f>IF(COUNTIF('filtered out UMLS by p 0.0005'!A$1:A$109,D21)=0,1,0)</f>
        <v>0</v>
      </c>
      <c r="M21" s="6" t="s">
        <v>174</v>
      </c>
      <c r="N21" s="6" t="s">
        <v>174</v>
      </c>
      <c r="O21" s="6">
        <v>1</v>
      </c>
      <c r="P21" s="6">
        <f t="shared" si="6"/>
        <v>0</v>
      </c>
      <c r="Q21" s="6" t="str">
        <f t="shared" si="7"/>
        <v/>
      </c>
      <c r="R21" s="6">
        <f t="shared" si="8"/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B21">
        <v>0</v>
      </c>
      <c r="AD21" t="b">
        <f t="shared" si="9"/>
        <v>0</v>
      </c>
      <c r="AG21">
        <f t="shared" si="5"/>
        <v>0</v>
      </c>
      <c r="AH21">
        <f>VLOOKUP(D21,'[1]distinct umls-ordo'!$A$1:$D$96,3,)</f>
        <v>1</v>
      </c>
      <c r="AI21">
        <f>VLOOKUP(D21,'[1]distinct umls-ordo'!$A$1:$D$96,4,FALSE)</f>
        <v>1</v>
      </c>
    </row>
    <row r="22" spans="1:35" x14ac:dyDescent="0.2">
      <c r="A22">
        <v>814576</v>
      </c>
      <c r="C22" t="s">
        <v>8</v>
      </c>
      <c r="D22" t="s">
        <v>9</v>
      </c>
      <c r="E22" t="s">
        <v>10</v>
      </c>
      <c r="F22">
        <v>1</v>
      </c>
      <c r="G22" s="6">
        <v>0</v>
      </c>
      <c r="H22" s="6">
        <f t="shared" si="0"/>
        <v>0</v>
      </c>
      <c r="I22" s="6">
        <v>1</v>
      </c>
      <c r="J22" s="6">
        <f>IF(COUNTIF('filtered out UMLS by p 0.01'!A$1:A$14,D22)=0,1,0)</f>
        <v>0</v>
      </c>
      <c r="K22" s="6">
        <f>IF(COUNTIF('filtered out UMLS by p 0.005'!A$1:A$28,D22)=0,1,0)</f>
        <v>0</v>
      </c>
      <c r="L22" s="6">
        <f>IF(COUNTIF('filtered out UMLS by p 0.0005'!A$1:A$109,D22)=0,1,0)</f>
        <v>0</v>
      </c>
      <c r="M22" s="6" t="s">
        <v>174</v>
      </c>
      <c r="N22" s="6" t="s">
        <v>174</v>
      </c>
      <c r="O22" s="6">
        <v>1</v>
      </c>
      <c r="P22" s="6">
        <f t="shared" si="6"/>
        <v>0</v>
      </c>
      <c r="Q22" s="6" t="str">
        <f t="shared" si="7"/>
        <v/>
      </c>
      <c r="R22" s="6">
        <f t="shared" si="8"/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B22">
        <v>0</v>
      </c>
      <c r="AD22" t="b">
        <f t="shared" si="9"/>
        <v>0</v>
      </c>
      <c r="AG22">
        <f t="shared" si="5"/>
        <v>0</v>
      </c>
      <c r="AH22">
        <f>VLOOKUP(D22,'[1]distinct umls-ordo'!$A$1:$D$96,3,)</f>
        <v>1</v>
      </c>
      <c r="AI22">
        <f>VLOOKUP(D22,'[1]distinct umls-ordo'!$A$1:$D$96,4,FALSE)</f>
        <v>1</v>
      </c>
    </row>
    <row r="23" spans="1:35" x14ac:dyDescent="0.2">
      <c r="A23">
        <v>817597</v>
      </c>
      <c r="C23" t="s">
        <v>32</v>
      </c>
      <c r="D23" t="s">
        <v>33</v>
      </c>
      <c r="E23" t="s">
        <v>34</v>
      </c>
      <c r="F23">
        <v>1</v>
      </c>
      <c r="G23" s="6">
        <v>1</v>
      </c>
      <c r="H23" s="6">
        <f t="shared" si="0"/>
        <v>1</v>
      </c>
      <c r="I23" s="6">
        <v>0</v>
      </c>
      <c r="J23" s="6">
        <f>IF(COUNTIF('filtered out UMLS by p 0.01'!A$1:A$14,D23)=0,1,0)</f>
        <v>1</v>
      </c>
      <c r="K23" s="6">
        <f>IF(COUNTIF('filtered out UMLS by p 0.005'!A$1:A$28,D23)=0,1,0)</f>
        <v>0</v>
      </c>
      <c r="L23" s="6">
        <f>IF(COUNTIF('filtered out UMLS by p 0.0005'!A$1:A$109,D23)=0,1,0)</f>
        <v>0</v>
      </c>
      <c r="M23" s="6" t="s">
        <v>174</v>
      </c>
      <c r="N23" s="6" t="s">
        <v>174</v>
      </c>
      <c r="O23" s="6">
        <v>1</v>
      </c>
      <c r="P23" s="6" t="str">
        <f t="shared" si="6"/>
        <v/>
      </c>
      <c r="Q23" s="6" t="str">
        <f t="shared" si="7"/>
        <v/>
      </c>
      <c r="R23" s="6">
        <f t="shared" si="8"/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B23">
        <v>1</v>
      </c>
      <c r="AD23" t="b">
        <f t="shared" si="9"/>
        <v>0</v>
      </c>
      <c r="AG23">
        <f t="shared" si="5"/>
        <v>1</v>
      </c>
      <c r="AH23">
        <f>VLOOKUP(D23,'[1]distinct umls-ordo'!$A$1:$D$96,3,)</f>
        <v>0</v>
      </c>
      <c r="AI23">
        <f>VLOOKUP(D23,'[1]distinct umls-ordo'!$A$1:$D$96,4,FALSE)</f>
        <v>0</v>
      </c>
    </row>
    <row r="24" spans="1:35" x14ac:dyDescent="0.2">
      <c r="A24">
        <v>816933</v>
      </c>
      <c r="C24" t="s">
        <v>8</v>
      </c>
      <c r="D24" t="s">
        <v>9</v>
      </c>
      <c r="E24" t="s">
        <v>10</v>
      </c>
      <c r="F24">
        <v>1</v>
      </c>
      <c r="G24" s="6">
        <v>0</v>
      </c>
      <c r="H24" s="6">
        <f t="shared" si="0"/>
        <v>0</v>
      </c>
      <c r="I24" s="6">
        <v>1</v>
      </c>
      <c r="J24" s="6">
        <f>IF(COUNTIF('filtered out UMLS by p 0.01'!A$1:A$14,D24)=0,1,0)</f>
        <v>0</v>
      </c>
      <c r="K24" s="6">
        <f>IF(COUNTIF('filtered out UMLS by p 0.005'!A$1:A$28,D24)=0,1,0)</f>
        <v>0</v>
      </c>
      <c r="L24" s="6">
        <f>IF(COUNTIF('filtered out UMLS by p 0.0005'!A$1:A$109,D24)=0,1,0)</f>
        <v>0</v>
      </c>
      <c r="M24" s="6" t="s">
        <v>174</v>
      </c>
      <c r="N24" s="6" t="s">
        <v>174</v>
      </c>
      <c r="O24" s="6">
        <v>1</v>
      </c>
      <c r="P24" s="6">
        <f t="shared" si="6"/>
        <v>0</v>
      </c>
      <c r="Q24" s="6" t="str">
        <f t="shared" si="7"/>
        <v/>
      </c>
      <c r="R24" s="6">
        <f t="shared" si="8"/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B24">
        <v>0</v>
      </c>
      <c r="AD24" t="b">
        <f t="shared" si="9"/>
        <v>0</v>
      </c>
      <c r="AG24">
        <f t="shared" si="5"/>
        <v>0</v>
      </c>
      <c r="AH24">
        <f>VLOOKUP(D24,'[1]distinct umls-ordo'!$A$1:$D$96,3,)</f>
        <v>1</v>
      </c>
      <c r="AI24">
        <f>VLOOKUP(D24,'[1]distinct umls-ordo'!$A$1:$D$96,4,FALSE)</f>
        <v>1</v>
      </c>
    </row>
    <row r="25" spans="1:35" x14ac:dyDescent="0.2">
      <c r="A25">
        <v>816933</v>
      </c>
      <c r="C25" t="s">
        <v>8</v>
      </c>
      <c r="D25" t="s">
        <v>9</v>
      </c>
      <c r="E25" t="s">
        <v>10</v>
      </c>
      <c r="F25">
        <v>1</v>
      </c>
      <c r="G25" s="6">
        <v>0</v>
      </c>
      <c r="H25" s="6">
        <f t="shared" si="0"/>
        <v>0</v>
      </c>
      <c r="I25" s="6">
        <v>1</v>
      </c>
      <c r="J25" s="6">
        <f>IF(COUNTIF('filtered out UMLS by p 0.01'!A$1:A$14,D25)=0,1,0)</f>
        <v>0</v>
      </c>
      <c r="K25" s="6">
        <f>IF(COUNTIF('filtered out UMLS by p 0.005'!A$1:A$28,D25)=0,1,0)</f>
        <v>0</v>
      </c>
      <c r="L25" s="6">
        <f>IF(COUNTIF('filtered out UMLS by p 0.0005'!A$1:A$109,D25)=0,1,0)</f>
        <v>0</v>
      </c>
      <c r="M25" s="6" t="s">
        <v>174</v>
      </c>
      <c r="N25" s="6" t="s">
        <v>174</v>
      </c>
      <c r="O25" s="6">
        <v>1</v>
      </c>
      <c r="P25" s="6">
        <f t="shared" si="6"/>
        <v>0</v>
      </c>
      <c r="Q25" s="6" t="str">
        <f t="shared" si="7"/>
        <v/>
      </c>
      <c r="R25" s="6">
        <f t="shared" si="8"/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B25">
        <v>0</v>
      </c>
      <c r="AD25" t="b">
        <f t="shared" si="9"/>
        <v>0</v>
      </c>
      <c r="AG25">
        <f t="shared" si="5"/>
        <v>0</v>
      </c>
      <c r="AH25">
        <f>VLOOKUP(D25,'[1]distinct umls-ordo'!$A$1:$D$96,3,)</f>
        <v>1</v>
      </c>
      <c r="AI25">
        <f>VLOOKUP(D25,'[1]distinct umls-ordo'!$A$1:$D$96,4,FALSE)</f>
        <v>1</v>
      </c>
    </row>
    <row r="26" spans="1:35" x14ac:dyDescent="0.2">
      <c r="A26">
        <v>801822</v>
      </c>
      <c r="C26" t="s">
        <v>35</v>
      </c>
      <c r="D26" t="s">
        <v>36</v>
      </c>
      <c r="E26" t="s">
        <v>37</v>
      </c>
      <c r="F26">
        <v>1</v>
      </c>
      <c r="G26" s="6">
        <v>1</v>
      </c>
      <c r="H26" s="6">
        <f t="shared" si="0"/>
        <v>1</v>
      </c>
      <c r="I26" s="6">
        <v>1</v>
      </c>
      <c r="J26" s="6">
        <f>IF(COUNTIF('filtered out UMLS by p 0.01'!A$1:A$14,D26)=0,1,0)</f>
        <v>1</v>
      </c>
      <c r="K26" s="6">
        <f>IF(COUNTIF('filtered out UMLS by p 0.005'!A$1:A$28,D26)=0,1,0)</f>
        <v>0</v>
      </c>
      <c r="L26" s="6">
        <f>IF(COUNTIF('filtered out UMLS by p 0.0005'!A$1:A$109,D26)=0,1,0)</f>
        <v>0</v>
      </c>
      <c r="M26" s="6" t="s">
        <v>174</v>
      </c>
      <c r="N26" s="6">
        <v>1</v>
      </c>
      <c r="O26" s="6">
        <v>1</v>
      </c>
      <c r="P26" s="6" t="str">
        <f t="shared" si="6"/>
        <v/>
      </c>
      <c r="Q26" s="6" t="str">
        <f t="shared" si="7"/>
        <v/>
      </c>
      <c r="R26" s="6">
        <f t="shared" si="8"/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1</v>
      </c>
      <c r="Y26">
        <v>0</v>
      </c>
      <c r="Z26">
        <v>1</v>
      </c>
      <c r="AA26" t="s">
        <v>141</v>
      </c>
      <c r="AB26">
        <v>1</v>
      </c>
      <c r="AD26" t="b">
        <f t="shared" si="9"/>
        <v>0</v>
      </c>
      <c r="AG26">
        <f t="shared" si="5"/>
        <v>1</v>
      </c>
      <c r="AH26">
        <f>VLOOKUP(D26,'[1]distinct umls-ordo'!$A$1:$D$96,3,)</f>
        <v>1</v>
      </c>
      <c r="AI26">
        <f>VLOOKUP(D26,'[1]distinct umls-ordo'!$A$1:$D$96,4,FALSE)</f>
        <v>1</v>
      </c>
    </row>
    <row r="27" spans="1:35" x14ac:dyDescent="0.2">
      <c r="A27">
        <v>817439</v>
      </c>
      <c r="C27" t="s">
        <v>8</v>
      </c>
      <c r="D27" t="s">
        <v>9</v>
      </c>
      <c r="E27" t="s">
        <v>10</v>
      </c>
      <c r="F27">
        <v>1</v>
      </c>
      <c r="G27" s="6">
        <v>0</v>
      </c>
      <c r="H27" s="6">
        <f t="shared" si="0"/>
        <v>0</v>
      </c>
      <c r="I27" s="6">
        <v>1</v>
      </c>
      <c r="J27" s="6">
        <f>IF(COUNTIF('filtered out UMLS by p 0.01'!A$1:A$14,D27)=0,1,0)</f>
        <v>0</v>
      </c>
      <c r="K27" s="6">
        <f>IF(COUNTIF('filtered out UMLS by p 0.005'!A$1:A$28,D27)=0,1,0)</f>
        <v>0</v>
      </c>
      <c r="L27" s="6">
        <f>IF(COUNTIF('filtered out UMLS by p 0.0005'!A$1:A$109,D27)=0,1,0)</f>
        <v>0</v>
      </c>
      <c r="M27" s="6" t="s">
        <v>174</v>
      </c>
      <c r="N27" s="6" t="s">
        <v>174</v>
      </c>
      <c r="O27" s="6">
        <v>1</v>
      </c>
      <c r="P27" s="6">
        <f t="shared" si="6"/>
        <v>0</v>
      </c>
      <c r="Q27" s="6" t="str">
        <f t="shared" si="7"/>
        <v/>
      </c>
      <c r="R27" s="6">
        <f t="shared" si="8"/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v>0</v>
      </c>
      <c r="AD27" t="b">
        <f t="shared" si="9"/>
        <v>0</v>
      </c>
      <c r="AG27">
        <f t="shared" si="5"/>
        <v>0</v>
      </c>
      <c r="AH27">
        <f>VLOOKUP(D27,'[1]distinct umls-ordo'!$A$1:$D$96,3,)</f>
        <v>1</v>
      </c>
      <c r="AI27">
        <f>VLOOKUP(D27,'[1]distinct umls-ordo'!$A$1:$D$96,4,FALSE)</f>
        <v>1</v>
      </c>
    </row>
    <row r="28" spans="1:35" x14ac:dyDescent="0.2">
      <c r="A28">
        <v>821869</v>
      </c>
      <c r="C28" t="s">
        <v>38</v>
      </c>
      <c r="D28" t="s">
        <v>39</v>
      </c>
      <c r="E28" t="s">
        <v>40</v>
      </c>
      <c r="F28">
        <v>1</v>
      </c>
      <c r="G28" s="6">
        <v>1</v>
      </c>
      <c r="H28" s="6">
        <f t="shared" si="0"/>
        <v>1</v>
      </c>
      <c r="I28" s="6">
        <v>1</v>
      </c>
      <c r="J28" s="6">
        <f>IF(COUNTIF('filtered out UMLS by p 0.01'!A$1:A$14,D28)=0,1,0)</f>
        <v>1</v>
      </c>
      <c r="K28" s="6">
        <f>IF(COUNTIF('filtered out UMLS by p 0.005'!A$1:A$28,D28)=0,1,0)</f>
        <v>1</v>
      </c>
      <c r="L28" s="6">
        <f>IF(COUNTIF('filtered out UMLS by p 0.0005'!A$1:A$109,D28)=0,1,0)</f>
        <v>1</v>
      </c>
      <c r="M28" s="6" t="s">
        <v>174</v>
      </c>
      <c r="N28" s="6">
        <v>1</v>
      </c>
      <c r="O28" s="6">
        <v>1</v>
      </c>
      <c r="P28" s="6" t="str">
        <f t="shared" si="6"/>
        <v/>
      </c>
      <c r="Q28" s="6">
        <f t="shared" si="7"/>
        <v>1</v>
      </c>
      <c r="R28" s="6">
        <f t="shared" si="8"/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B28">
        <v>1</v>
      </c>
      <c r="AD28" t="b">
        <f t="shared" si="9"/>
        <v>0</v>
      </c>
      <c r="AG28">
        <f t="shared" si="5"/>
        <v>1</v>
      </c>
      <c r="AH28">
        <f>VLOOKUP(D28,'[1]distinct umls-ordo'!$A$1:$D$96,3,)</f>
        <v>1</v>
      </c>
      <c r="AI28">
        <f>VLOOKUP(D28,'[1]distinct umls-ordo'!$A$1:$D$96,4,FALSE)</f>
        <v>1</v>
      </c>
    </row>
    <row r="29" spans="1:35" x14ac:dyDescent="0.2">
      <c r="A29">
        <v>821869</v>
      </c>
      <c r="C29" t="s">
        <v>26</v>
      </c>
      <c r="D29" t="s">
        <v>27</v>
      </c>
      <c r="E29" t="s">
        <v>28</v>
      </c>
      <c r="F29">
        <v>1</v>
      </c>
      <c r="G29" s="6">
        <v>1</v>
      </c>
      <c r="H29" s="6">
        <f t="shared" si="0"/>
        <v>0</v>
      </c>
      <c r="I29" s="6">
        <v>1</v>
      </c>
      <c r="J29" s="6">
        <f>IF(COUNTIF('filtered out UMLS by p 0.01'!A$1:A$14,D29)=0,1,0)</f>
        <v>0</v>
      </c>
      <c r="K29" s="6">
        <f>IF(COUNTIF('filtered out UMLS by p 0.005'!A$1:A$28,D29)=0,1,0)</f>
        <v>0</v>
      </c>
      <c r="L29" s="6">
        <f>IF(COUNTIF('filtered out UMLS by p 0.0005'!A$1:A$109,D29)=0,1,0)</f>
        <v>0</v>
      </c>
      <c r="M29" s="6" t="s">
        <v>174</v>
      </c>
      <c r="N29" s="6">
        <v>1</v>
      </c>
      <c r="O29" s="6">
        <v>1</v>
      </c>
      <c r="P29" s="6" t="str">
        <f t="shared" si="6"/>
        <v/>
      </c>
      <c r="Q29" s="6" t="str">
        <f t="shared" si="7"/>
        <v/>
      </c>
      <c r="R29" s="6">
        <f t="shared" si="8"/>
        <v>1</v>
      </c>
      <c r="S29">
        <v>1</v>
      </c>
      <c r="T29">
        <v>1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B29">
        <v>0</v>
      </c>
      <c r="AD29" t="b">
        <f t="shared" si="9"/>
        <v>0</v>
      </c>
      <c r="AG29">
        <f t="shared" si="5"/>
        <v>0</v>
      </c>
      <c r="AH29">
        <v>1</v>
      </c>
      <c r="AI29">
        <v>1</v>
      </c>
    </row>
    <row r="30" spans="1:35" x14ac:dyDescent="0.2">
      <c r="A30">
        <v>832226</v>
      </c>
      <c r="C30" t="s">
        <v>17</v>
      </c>
      <c r="D30" t="s">
        <v>18</v>
      </c>
      <c r="E30" t="s">
        <v>19</v>
      </c>
      <c r="F30">
        <v>1</v>
      </c>
      <c r="G30" s="6">
        <v>1</v>
      </c>
      <c r="H30" s="6">
        <f t="shared" si="0"/>
        <v>1</v>
      </c>
      <c r="I30" s="6">
        <v>1</v>
      </c>
      <c r="J30" s="6">
        <f>IF(COUNTIF('filtered out UMLS by p 0.01'!A$1:A$14,D30)=0,1,0)</f>
        <v>0</v>
      </c>
      <c r="K30" s="6">
        <f>IF(COUNTIF('filtered out UMLS by p 0.005'!A$1:A$28,D30)=0,1,0)</f>
        <v>0</v>
      </c>
      <c r="L30" s="6">
        <f>IF(COUNTIF('filtered out UMLS by p 0.0005'!A$1:A$109,D30)=0,1,0)</f>
        <v>0</v>
      </c>
      <c r="M30" s="6" t="s">
        <v>174</v>
      </c>
      <c r="N30" s="6">
        <v>1</v>
      </c>
      <c r="O30" s="6">
        <v>1</v>
      </c>
      <c r="P30" s="6" t="str">
        <f t="shared" si="6"/>
        <v/>
      </c>
      <c r="Q30" s="6" t="str">
        <f t="shared" si="7"/>
        <v/>
      </c>
      <c r="R30" s="6">
        <f t="shared" si="8"/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1</v>
      </c>
      <c r="Y30">
        <v>0</v>
      </c>
      <c r="Z30">
        <v>1</v>
      </c>
      <c r="AB30">
        <v>1</v>
      </c>
      <c r="AC30" t="s">
        <v>151</v>
      </c>
      <c r="AD30" t="b">
        <v>1</v>
      </c>
      <c r="AE30">
        <v>1</v>
      </c>
      <c r="AF30" t="s">
        <v>189</v>
      </c>
      <c r="AG30">
        <f t="shared" si="5"/>
        <v>1</v>
      </c>
      <c r="AH30">
        <v>1</v>
      </c>
      <c r="AI30">
        <v>1</v>
      </c>
    </row>
    <row r="31" spans="1:35" x14ac:dyDescent="0.2">
      <c r="A31">
        <v>830144</v>
      </c>
      <c r="C31" t="s">
        <v>17</v>
      </c>
      <c r="D31" t="s">
        <v>18</v>
      </c>
      <c r="E31" t="s">
        <v>19</v>
      </c>
      <c r="F31">
        <v>1</v>
      </c>
      <c r="G31" s="6">
        <v>1</v>
      </c>
      <c r="H31" s="6">
        <f t="shared" si="0"/>
        <v>1</v>
      </c>
      <c r="I31" s="6">
        <v>1</v>
      </c>
      <c r="J31" s="6">
        <f>IF(COUNTIF('filtered out UMLS by p 0.01'!A$1:A$14,D31)=0,1,0)</f>
        <v>0</v>
      </c>
      <c r="K31" s="6">
        <f>IF(COUNTIF('filtered out UMLS by p 0.005'!A$1:A$28,D31)=0,1,0)</f>
        <v>0</v>
      </c>
      <c r="L31" s="6">
        <f>IF(COUNTIF('filtered out UMLS by p 0.0005'!A$1:A$109,D31)=0,1,0)</f>
        <v>0</v>
      </c>
      <c r="M31" s="6" t="s">
        <v>174</v>
      </c>
      <c r="N31" s="6">
        <v>1</v>
      </c>
      <c r="O31" s="6">
        <v>1</v>
      </c>
      <c r="P31" s="6" t="str">
        <f t="shared" si="6"/>
        <v/>
      </c>
      <c r="Q31" s="6" t="str">
        <f t="shared" si="7"/>
        <v/>
      </c>
      <c r="R31" s="6">
        <f t="shared" si="8"/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1</v>
      </c>
      <c r="Y31">
        <v>0</v>
      </c>
      <c r="Z31">
        <v>1</v>
      </c>
      <c r="AB31">
        <v>1</v>
      </c>
      <c r="AC31" t="s">
        <v>152</v>
      </c>
      <c r="AD31" t="b">
        <f t="shared" ref="AD31:AD59" si="10">Z31&lt;&gt;AB31</f>
        <v>0</v>
      </c>
      <c r="AG31">
        <f t="shared" si="5"/>
        <v>1</v>
      </c>
      <c r="AH31">
        <v>1</v>
      </c>
      <c r="AI31">
        <v>1</v>
      </c>
    </row>
    <row r="32" spans="1:35" x14ac:dyDescent="0.2">
      <c r="A32">
        <v>822907</v>
      </c>
      <c r="C32" t="s">
        <v>8</v>
      </c>
      <c r="D32" t="s">
        <v>9</v>
      </c>
      <c r="E32" t="s">
        <v>10</v>
      </c>
      <c r="F32">
        <v>1</v>
      </c>
      <c r="G32" s="6">
        <v>0</v>
      </c>
      <c r="H32" s="6">
        <f t="shared" si="0"/>
        <v>0</v>
      </c>
      <c r="I32" s="6">
        <v>1</v>
      </c>
      <c r="J32" s="6">
        <f>IF(COUNTIF('filtered out UMLS by p 0.01'!A$1:A$14,D32)=0,1,0)</f>
        <v>0</v>
      </c>
      <c r="K32" s="6">
        <f>IF(COUNTIF('filtered out UMLS by p 0.005'!A$1:A$28,D32)=0,1,0)</f>
        <v>0</v>
      </c>
      <c r="L32" s="6">
        <f>IF(COUNTIF('filtered out UMLS by p 0.0005'!A$1:A$109,D32)=0,1,0)</f>
        <v>0</v>
      </c>
      <c r="M32" s="6" t="s">
        <v>174</v>
      </c>
      <c r="N32" s="6" t="s">
        <v>174</v>
      </c>
      <c r="O32" s="6">
        <v>1</v>
      </c>
      <c r="P32" s="6">
        <f t="shared" si="6"/>
        <v>0</v>
      </c>
      <c r="Q32" s="6" t="str">
        <f t="shared" si="7"/>
        <v/>
      </c>
      <c r="R32" s="6">
        <f t="shared" si="8"/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B32">
        <v>0</v>
      </c>
      <c r="AD32" t="b">
        <f t="shared" si="10"/>
        <v>0</v>
      </c>
      <c r="AG32">
        <f t="shared" si="5"/>
        <v>0</v>
      </c>
      <c r="AH32">
        <f>VLOOKUP(D32,'[1]distinct umls-ordo'!$A$1:$D$96,3,)</f>
        <v>1</v>
      </c>
      <c r="AI32">
        <f>VLOOKUP(D32,'[1]distinct umls-ordo'!$A$1:$D$96,4,FALSE)</f>
        <v>1</v>
      </c>
    </row>
    <row r="33" spans="1:35" x14ac:dyDescent="0.2">
      <c r="A33">
        <v>822544</v>
      </c>
      <c r="C33" t="s">
        <v>41</v>
      </c>
      <c r="D33" t="s">
        <v>42</v>
      </c>
      <c r="E33" t="s">
        <v>43</v>
      </c>
      <c r="F33">
        <v>1</v>
      </c>
      <c r="G33" s="6">
        <v>1</v>
      </c>
      <c r="H33" s="6">
        <f t="shared" si="0"/>
        <v>1</v>
      </c>
      <c r="I33" s="6">
        <v>1</v>
      </c>
      <c r="J33" s="6">
        <f>IF(COUNTIF('filtered out UMLS by p 0.01'!A$1:A$14,D33)=0,1,0)</f>
        <v>0</v>
      </c>
      <c r="K33" s="6">
        <f>IF(COUNTIF('filtered out UMLS by p 0.005'!A$1:A$28,D33)=0,1,0)</f>
        <v>0</v>
      </c>
      <c r="L33" s="6">
        <f>IF(COUNTIF('filtered out UMLS by p 0.0005'!A$1:A$109,D33)=0,1,0)</f>
        <v>0</v>
      </c>
      <c r="M33" s="6" t="s">
        <v>174</v>
      </c>
      <c r="N33" s="6">
        <v>1</v>
      </c>
      <c r="O33" s="6">
        <v>1</v>
      </c>
      <c r="P33" s="6" t="str">
        <f t="shared" si="6"/>
        <v/>
      </c>
      <c r="Q33" s="6" t="str">
        <f t="shared" si="7"/>
        <v/>
      </c>
      <c r="R33" s="6">
        <f t="shared" si="8"/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B33">
        <v>1</v>
      </c>
      <c r="AD33" t="b">
        <f t="shared" si="10"/>
        <v>0</v>
      </c>
      <c r="AG33">
        <f t="shared" si="5"/>
        <v>1</v>
      </c>
      <c r="AH33">
        <v>1</v>
      </c>
      <c r="AI33">
        <v>1</v>
      </c>
    </row>
    <row r="34" spans="1:35" x14ac:dyDescent="0.2">
      <c r="A34">
        <v>822544</v>
      </c>
      <c r="C34" t="s">
        <v>41</v>
      </c>
      <c r="D34" t="s">
        <v>42</v>
      </c>
      <c r="E34" t="s">
        <v>43</v>
      </c>
      <c r="F34">
        <v>1</v>
      </c>
      <c r="G34" s="6">
        <v>1</v>
      </c>
      <c r="H34" s="6">
        <f t="shared" si="0"/>
        <v>1</v>
      </c>
      <c r="I34" s="6">
        <v>1</v>
      </c>
      <c r="J34" s="6">
        <f>IF(COUNTIF('filtered out UMLS by p 0.01'!A$1:A$14,D34)=0,1,0)</f>
        <v>0</v>
      </c>
      <c r="K34" s="6">
        <f>IF(COUNTIF('filtered out UMLS by p 0.005'!A$1:A$28,D34)=0,1,0)</f>
        <v>0</v>
      </c>
      <c r="L34" s="6">
        <f>IF(COUNTIF('filtered out UMLS by p 0.0005'!A$1:A$109,D34)=0,1,0)</f>
        <v>0</v>
      </c>
      <c r="M34" s="6" t="s">
        <v>174</v>
      </c>
      <c r="N34" s="6">
        <v>1</v>
      </c>
      <c r="O34" s="6">
        <v>1</v>
      </c>
      <c r="P34" s="6" t="str">
        <f t="shared" si="6"/>
        <v/>
      </c>
      <c r="Q34" s="6" t="str">
        <f t="shared" si="7"/>
        <v/>
      </c>
      <c r="R34" s="6">
        <f t="shared" si="8"/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B34">
        <v>1</v>
      </c>
      <c r="AD34" t="b">
        <f t="shared" si="10"/>
        <v>0</v>
      </c>
      <c r="AG34">
        <f t="shared" si="5"/>
        <v>1</v>
      </c>
      <c r="AH34">
        <v>1</v>
      </c>
      <c r="AI34">
        <v>1</v>
      </c>
    </row>
    <row r="35" spans="1:35" x14ac:dyDescent="0.2">
      <c r="A35">
        <v>820482</v>
      </c>
      <c r="C35" t="s">
        <v>8</v>
      </c>
      <c r="D35" t="s">
        <v>9</v>
      </c>
      <c r="E35" t="s">
        <v>10</v>
      </c>
      <c r="F35">
        <v>1</v>
      </c>
      <c r="G35" s="6">
        <v>0</v>
      </c>
      <c r="H35" s="6">
        <f t="shared" si="0"/>
        <v>0</v>
      </c>
      <c r="I35" s="6">
        <v>1</v>
      </c>
      <c r="J35" s="6">
        <f>IF(COUNTIF('filtered out UMLS by p 0.01'!A$1:A$14,D35)=0,1,0)</f>
        <v>0</v>
      </c>
      <c r="K35" s="6">
        <f>IF(COUNTIF('filtered out UMLS by p 0.005'!A$1:A$28,D35)=0,1,0)</f>
        <v>0</v>
      </c>
      <c r="L35" s="6">
        <f>IF(COUNTIF('filtered out UMLS by p 0.0005'!A$1:A$109,D35)=0,1,0)</f>
        <v>0</v>
      </c>
      <c r="M35" s="6" t="s">
        <v>174</v>
      </c>
      <c r="N35" s="6" t="s">
        <v>174</v>
      </c>
      <c r="O35" s="6">
        <v>1</v>
      </c>
      <c r="P35" s="6">
        <f t="shared" si="6"/>
        <v>0</v>
      </c>
      <c r="Q35" s="6" t="str">
        <f t="shared" si="7"/>
        <v/>
      </c>
      <c r="R35" s="6">
        <f t="shared" si="8"/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B35">
        <v>0</v>
      </c>
      <c r="AD35" t="b">
        <f t="shared" si="10"/>
        <v>0</v>
      </c>
      <c r="AG35">
        <f t="shared" si="5"/>
        <v>0</v>
      </c>
      <c r="AH35">
        <f>VLOOKUP(D35,'[1]distinct umls-ordo'!$A$1:$D$96,3,)</f>
        <v>1</v>
      </c>
      <c r="AI35">
        <f>VLOOKUP(D35,'[1]distinct umls-ordo'!$A$1:$D$96,4,FALSE)</f>
        <v>1</v>
      </c>
    </row>
    <row r="36" spans="1:35" x14ac:dyDescent="0.2">
      <c r="A36">
        <v>832362</v>
      </c>
      <c r="C36" t="s">
        <v>17</v>
      </c>
      <c r="D36" t="s">
        <v>18</v>
      </c>
      <c r="E36" t="s">
        <v>19</v>
      </c>
      <c r="F36">
        <v>1</v>
      </c>
      <c r="G36" s="6">
        <v>1</v>
      </c>
      <c r="H36" s="6">
        <f t="shared" si="0"/>
        <v>1</v>
      </c>
      <c r="I36" s="6">
        <v>1</v>
      </c>
      <c r="J36" s="6">
        <f>IF(COUNTIF('filtered out UMLS by p 0.01'!A$1:A$14,D36)=0,1,0)</f>
        <v>0</v>
      </c>
      <c r="K36" s="6">
        <f>IF(COUNTIF('filtered out UMLS by p 0.005'!A$1:A$28,D36)=0,1,0)</f>
        <v>0</v>
      </c>
      <c r="L36" s="6">
        <f>IF(COUNTIF('filtered out UMLS by p 0.0005'!A$1:A$109,D36)=0,1,0)</f>
        <v>0</v>
      </c>
      <c r="M36" s="6" t="s">
        <v>174</v>
      </c>
      <c r="N36" s="6">
        <v>1</v>
      </c>
      <c r="O36" s="6">
        <v>1</v>
      </c>
      <c r="P36" s="6" t="str">
        <f t="shared" si="6"/>
        <v/>
      </c>
      <c r="Q36" s="6" t="str">
        <f t="shared" si="7"/>
        <v/>
      </c>
      <c r="R36" s="6">
        <f t="shared" si="8"/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B36">
        <v>1</v>
      </c>
      <c r="AC36" t="s">
        <v>153</v>
      </c>
      <c r="AD36" t="b">
        <f t="shared" si="10"/>
        <v>0</v>
      </c>
      <c r="AG36">
        <f t="shared" si="5"/>
        <v>1</v>
      </c>
      <c r="AH36">
        <v>1</v>
      </c>
      <c r="AI36">
        <v>1</v>
      </c>
    </row>
    <row r="37" spans="1:35" x14ac:dyDescent="0.2">
      <c r="A37">
        <v>841973</v>
      </c>
      <c r="C37" t="s">
        <v>8</v>
      </c>
      <c r="D37" t="s">
        <v>9</v>
      </c>
      <c r="E37" t="s">
        <v>10</v>
      </c>
      <c r="F37">
        <v>1</v>
      </c>
      <c r="G37" s="6">
        <v>0</v>
      </c>
      <c r="H37" s="6">
        <f t="shared" si="0"/>
        <v>0</v>
      </c>
      <c r="I37" s="6">
        <v>1</v>
      </c>
      <c r="J37" s="6">
        <f>IF(COUNTIF('filtered out UMLS by p 0.01'!A$1:A$14,D37)=0,1,0)</f>
        <v>0</v>
      </c>
      <c r="K37" s="6">
        <f>IF(COUNTIF('filtered out UMLS by p 0.005'!A$1:A$28,D37)=0,1,0)</f>
        <v>0</v>
      </c>
      <c r="L37" s="6">
        <f>IF(COUNTIF('filtered out UMLS by p 0.0005'!A$1:A$109,D37)=0,1,0)</f>
        <v>0</v>
      </c>
      <c r="M37" s="6" t="s">
        <v>174</v>
      </c>
      <c r="N37" s="6" t="s">
        <v>174</v>
      </c>
      <c r="O37" s="6">
        <v>1</v>
      </c>
      <c r="P37" s="6">
        <f t="shared" si="6"/>
        <v>0</v>
      </c>
      <c r="Q37" s="6" t="str">
        <f t="shared" si="7"/>
        <v/>
      </c>
      <c r="R37" s="6">
        <f t="shared" si="8"/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B37">
        <v>0</v>
      </c>
      <c r="AD37" t="b">
        <f t="shared" si="10"/>
        <v>0</v>
      </c>
      <c r="AG37">
        <f t="shared" si="5"/>
        <v>0</v>
      </c>
      <c r="AH37">
        <f>VLOOKUP(D37,'[1]distinct umls-ordo'!$A$1:$D$96,3,)</f>
        <v>1</v>
      </c>
      <c r="AI37">
        <f>VLOOKUP(D37,'[1]distinct umls-ordo'!$A$1:$D$96,4,FALSE)</f>
        <v>1</v>
      </c>
    </row>
    <row r="38" spans="1:35" x14ac:dyDescent="0.2">
      <c r="A38">
        <v>841973</v>
      </c>
      <c r="C38" t="s">
        <v>8</v>
      </c>
      <c r="D38" t="s">
        <v>9</v>
      </c>
      <c r="E38" t="s">
        <v>10</v>
      </c>
      <c r="F38">
        <v>1</v>
      </c>
      <c r="G38" s="6">
        <v>0</v>
      </c>
      <c r="H38" s="6">
        <f t="shared" si="0"/>
        <v>0</v>
      </c>
      <c r="I38" s="6">
        <v>1</v>
      </c>
      <c r="J38" s="6">
        <f>IF(COUNTIF('filtered out UMLS by p 0.01'!A$1:A$14,D38)=0,1,0)</f>
        <v>0</v>
      </c>
      <c r="K38" s="6">
        <f>IF(COUNTIF('filtered out UMLS by p 0.005'!A$1:A$28,D38)=0,1,0)</f>
        <v>0</v>
      </c>
      <c r="L38" s="6">
        <f>IF(COUNTIF('filtered out UMLS by p 0.0005'!A$1:A$109,D38)=0,1,0)</f>
        <v>0</v>
      </c>
      <c r="M38" s="6" t="s">
        <v>174</v>
      </c>
      <c r="N38" s="6" t="s">
        <v>174</v>
      </c>
      <c r="O38" s="6">
        <v>1</v>
      </c>
      <c r="P38" s="6">
        <f t="shared" si="6"/>
        <v>0</v>
      </c>
      <c r="Q38" s="6" t="str">
        <f t="shared" si="7"/>
        <v/>
      </c>
      <c r="R38" s="6">
        <f t="shared" si="8"/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B38">
        <v>0</v>
      </c>
      <c r="AD38" t="b">
        <f t="shared" si="10"/>
        <v>0</v>
      </c>
      <c r="AG38">
        <f t="shared" si="5"/>
        <v>0</v>
      </c>
      <c r="AH38">
        <f>VLOOKUP(D38,'[1]distinct umls-ordo'!$A$1:$D$96,3,)</f>
        <v>1</v>
      </c>
      <c r="AI38">
        <f>VLOOKUP(D38,'[1]distinct umls-ordo'!$A$1:$D$96,4,FALSE)</f>
        <v>1</v>
      </c>
    </row>
    <row r="39" spans="1:35" x14ac:dyDescent="0.2">
      <c r="A39">
        <v>845950</v>
      </c>
      <c r="C39" t="s">
        <v>8</v>
      </c>
      <c r="D39" t="s">
        <v>9</v>
      </c>
      <c r="E39" t="s">
        <v>10</v>
      </c>
      <c r="F39">
        <v>1</v>
      </c>
      <c r="G39" s="6">
        <v>0</v>
      </c>
      <c r="H39" s="6">
        <f t="shared" si="0"/>
        <v>0</v>
      </c>
      <c r="I39" s="6">
        <v>1</v>
      </c>
      <c r="J39" s="6">
        <f>IF(COUNTIF('filtered out UMLS by p 0.01'!A$1:A$14,D39)=0,1,0)</f>
        <v>0</v>
      </c>
      <c r="K39" s="6">
        <f>IF(COUNTIF('filtered out UMLS by p 0.005'!A$1:A$28,D39)=0,1,0)</f>
        <v>0</v>
      </c>
      <c r="L39" s="6">
        <f>IF(COUNTIF('filtered out UMLS by p 0.0005'!A$1:A$109,D39)=0,1,0)</f>
        <v>0</v>
      </c>
      <c r="M39" s="6" t="s">
        <v>174</v>
      </c>
      <c r="N39" s="6" t="s">
        <v>174</v>
      </c>
      <c r="O39" s="6">
        <v>1</v>
      </c>
      <c r="P39" s="6">
        <f t="shared" si="6"/>
        <v>0</v>
      </c>
      <c r="Q39" s="6" t="str">
        <f t="shared" si="7"/>
        <v/>
      </c>
      <c r="R39" s="6">
        <f t="shared" si="8"/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B39">
        <v>0</v>
      </c>
      <c r="AD39" t="b">
        <f t="shared" si="10"/>
        <v>0</v>
      </c>
      <c r="AG39">
        <f t="shared" si="5"/>
        <v>0</v>
      </c>
      <c r="AH39">
        <f>VLOOKUP(D39,'[1]distinct umls-ordo'!$A$1:$D$96,3,)</f>
        <v>1</v>
      </c>
      <c r="AI39">
        <f>VLOOKUP(D39,'[1]distinct umls-ordo'!$A$1:$D$96,4,FALSE)</f>
        <v>1</v>
      </c>
    </row>
    <row r="40" spans="1:35" x14ac:dyDescent="0.2">
      <c r="A40">
        <v>863040</v>
      </c>
      <c r="C40" t="s">
        <v>8</v>
      </c>
      <c r="D40" t="s">
        <v>9</v>
      </c>
      <c r="E40" t="s">
        <v>10</v>
      </c>
      <c r="F40">
        <v>1</v>
      </c>
      <c r="G40" s="6">
        <v>0</v>
      </c>
      <c r="H40" s="6">
        <f t="shared" si="0"/>
        <v>0</v>
      </c>
      <c r="I40" s="6">
        <v>1</v>
      </c>
      <c r="J40" s="6">
        <f>IF(COUNTIF('filtered out UMLS by p 0.01'!A$1:A$14,D40)=0,1,0)</f>
        <v>0</v>
      </c>
      <c r="K40" s="6">
        <f>IF(COUNTIF('filtered out UMLS by p 0.005'!A$1:A$28,D40)=0,1,0)</f>
        <v>0</v>
      </c>
      <c r="L40" s="6">
        <f>IF(COUNTIF('filtered out UMLS by p 0.0005'!A$1:A$109,D40)=0,1,0)</f>
        <v>0</v>
      </c>
      <c r="M40" s="6" t="s">
        <v>174</v>
      </c>
      <c r="N40" s="6" t="s">
        <v>174</v>
      </c>
      <c r="O40" s="6">
        <v>1</v>
      </c>
      <c r="P40" s="6">
        <f t="shared" si="6"/>
        <v>0</v>
      </c>
      <c r="Q40" s="6" t="str">
        <f t="shared" si="7"/>
        <v/>
      </c>
      <c r="R40" s="6">
        <f t="shared" si="8"/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B40">
        <v>0</v>
      </c>
      <c r="AD40" t="b">
        <f t="shared" si="10"/>
        <v>0</v>
      </c>
      <c r="AG40">
        <f t="shared" si="5"/>
        <v>0</v>
      </c>
      <c r="AH40">
        <f>VLOOKUP(D40,'[1]distinct umls-ordo'!$A$1:$D$96,3,)</f>
        <v>1</v>
      </c>
      <c r="AI40">
        <f>VLOOKUP(D40,'[1]distinct umls-ordo'!$A$1:$D$96,4,FALSE)</f>
        <v>1</v>
      </c>
    </row>
    <row r="41" spans="1:35" x14ac:dyDescent="0.2">
      <c r="A41">
        <v>863040</v>
      </c>
      <c r="C41" t="s">
        <v>8</v>
      </c>
      <c r="D41" t="s">
        <v>9</v>
      </c>
      <c r="E41" t="s">
        <v>10</v>
      </c>
      <c r="F41">
        <v>1</v>
      </c>
      <c r="G41" s="6">
        <v>0</v>
      </c>
      <c r="H41" s="6">
        <f t="shared" si="0"/>
        <v>0</v>
      </c>
      <c r="I41" s="6">
        <v>1</v>
      </c>
      <c r="J41" s="6">
        <f>IF(COUNTIF('filtered out UMLS by p 0.01'!A$1:A$14,D41)=0,1,0)</f>
        <v>0</v>
      </c>
      <c r="K41" s="6">
        <f>IF(COUNTIF('filtered out UMLS by p 0.005'!A$1:A$28,D41)=0,1,0)</f>
        <v>0</v>
      </c>
      <c r="L41" s="6">
        <f>IF(COUNTIF('filtered out UMLS by p 0.0005'!A$1:A$109,D41)=0,1,0)</f>
        <v>0</v>
      </c>
      <c r="M41" s="6" t="s">
        <v>174</v>
      </c>
      <c r="N41" s="6" t="s">
        <v>174</v>
      </c>
      <c r="O41" s="6">
        <v>1</v>
      </c>
      <c r="P41" s="6">
        <f t="shared" si="6"/>
        <v>0</v>
      </c>
      <c r="Q41" s="6" t="str">
        <f t="shared" si="7"/>
        <v/>
      </c>
      <c r="R41" s="6">
        <f t="shared" si="8"/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B41">
        <v>0</v>
      </c>
      <c r="AD41" t="b">
        <f t="shared" si="10"/>
        <v>0</v>
      </c>
      <c r="AG41">
        <f t="shared" si="5"/>
        <v>0</v>
      </c>
      <c r="AH41">
        <f>VLOOKUP(D41,'[1]distinct umls-ordo'!$A$1:$D$96,3,)</f>
        <v>1</v>
      </c>
      <c r="AI41">
        <f>VLOOKUP(D41,'[1]distinct umls-ordo'!$A$1:$D$96,4,FALSE)</f>
        <v>1</v>
      </c>
    </row>
    <row r="42" spans="1:35" x14ac:dyDescent="0.2">
      <c r="A42">
        <v>871490</v>
      </c>
      <c r="C42" t="s">
        <v>8</v>
      </c>
      <c r="D42" t="s">
        <v>9</v>
      </c>
      <c r="E42" t="s">
        <v>10</v>
      </c>
      <c r="F42">
        <v>1</v>
      </c>
      <c r="G42" s="6">
        <v>0</v>
      </c>
      <c r="H42" s="6">
        <f t="shared" si="0"/>
        <v>0</v>
      </c>
      <c r="I42" s="6">
        <v>1</v>
      </c>
      <c r="J42" s="6">
        <f>IF(COUNTIF('filtered out UMLS by p 0.01'!A$1:A$14,D42)=0,1,0)</f>
        <v>0</v>
      </c>
      <c r="K42" s="6">
        <f>IF(COUNTIF('filtered out UMLS by p 0.005'!A$1:A$28,D42)=0,1,0)</f>
        <v>0</v>
      </c>
      <c r="L42" s="6">
        <f>IF(COUNTIF('filtered out UMLS by p 0.0005'!A$1:A$109,D42)=0,1,0)</f>
        <v>0</v>
      </c>
      <c r="M42" s="6" t="s">
        <v>174</v>
      </c>
      <c r="N42" s="6" t="s">
        <v>174</v>
      </c>
      <c r="O42" s="6">
        <v>1</v>
      </c>
      <c r="P42" s="6">
        <f t="shared" si="6"/>
        <v>0</v>
      </c>
      <c r="Q42" s="6" t="str">
        <f t="shared" si="7"/>
        <v/>
      </c>
      <c r="R42" s="6">
        <f t="shared" si="8"/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B42">
        <v>0</v>
      </c>
      <c r="AD42" t="b">
        <f t="shared" si="10"/>
        <v>0</v>
      </c>
      <c r="AG42">
        <f t="shared" si="5"/>
        <v>0</v>
      </c>
      <c r="AH42">
        <f>VLOOKUP(D42,'[1]distinct umls-ordo'!$A$1:$D$96,3,)</f>
        <v>1</v>
      </c>
      <c r="AI42">
        <f>VLOOKUP(D42,'[1]distinct umls-ordo'!$A$1:$D$96,4,FALSE)</f>
        <v>1</v>
      </c>
    </row>
    <row r="43" spans="1:35" x14ac:dyDescent="0.2">
      <c r="A43">
        <v>874353</v>
      </c>
      <c r="C43" t="s">
        <v>8</v>
      </c>
      <c r="D43" t="s">
        <v>9</v>
      </c>
      <c r="E43" t="s">
        <v>10</v>
      </c>
      <c r="F43">
        <v>1</v>
      </c>
      <c r="G43" s="6">
        <v>0</v>
      </c>
      <c r="H43" s="6">
        <f t="shared" si="0"/>
        <v>0</v>
      </c>
      <c r="I43" s="6">
        <v>1</v>
      </c>
      <c r="J43" s="6">
        <f>IF(COUNTIF('filtered out UMLS by p 0.01'!A$1:A$14,D43)=0,1,0)</f>
        <v>0</v>
      </c>
      <c r="K43" s="6">
        <f>IF(COUNTIF('filtered out UMLS by p 0.005'!A$1:A$28,D43)=0,1,0)</f>
        <v>0</v>
      </c>
      <c r="L43" s="6">
        <f>IF(COUNTIF('filtered out UMLS by p 0.0005'!A$1:A$109,D43)=0,1,0)</f>
        <v>0</v>
      </c>
      <c r="M43" s="6" t="s">
        <v>174</v>
      </c>
      <c r="N43" s="6" t="s">
        <v>174</v>
      </c>
      <c r="O43" s="6">
        <v>1</v>
      </c>
      <c r="P43" s="6">
        <f t="shared" si="6"/>
        <v>0</v>
      </c>
      <c r="Q43" s="6" t="str">
        <f t="shared" si="7"/>
        <v/>
      </c>
      <c r="R43" s="6">
        <f t="shared" si="8"/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B43">
        <v>0</v>
      </c>
      <c r="AD43" t="b">
        <f t="shared" si="10"/>
        <v>0</v>
      </c>
      <c r="AG43">
        <f t="shared" si="5"/>
        <v>0</v>
      </c>
      <c r="AH43">
        <f>VLOOKUP(D43,'[1]distinct umls-ordo'!$A$1:$D$96,3,)</f>
        <v>1</v>
      </c>
      <c r="AI43">
        <f>VLOOKUP(D43,'[1]distinct umls-ordo'!$A$1:$D$96,4,FALSE)</f>
        <v>1</v>
      </c>
    </row>
    <row r="44" spans="1:35" x14ac:dyDescent="0.2">
      <c r="A44">
        <v>870789</v>
      </c>
      <c r="C44" t="s">
        <v>8</v>
      </c>
      <c r="D44" t="s">
        <v>9</v>
      </c>
      <c r="E44" t="s">
        <v>10</v>
      </c>
      <c r="F44">
        <v>1</v>
      </c>
      <c r="G44" s="6">
        <v>0</v>
      </c>
      <c r="H44" s="6">
        <f t="shared" si="0"/>
        <v>0</v>
      </c>
      <c r="I44" s="6">
        <v>1</v>
      </c>
      <c r="J44" s="6">
        <f>IF(COUNTIF('filtered out UMLS by p 0.01'!A$1:A$14,D44)=0,1,0)</f>
        <v>0</v>
      </c>
      <c r="K44" s="6">
        <f>IF(COUNTIF('filtered out UMLS by p 0.005'!A$1:A$28,D44)=0,1,0)</f>
        <v>0</v>
      </c>
      <c r="L44" s="6">
        <f>IF(COUNTIF('filtered out UMLS by p 0.0005'!A$1:A$109,D44)=0,1,0)</f>
        <v>0</v>
      </c>
      <c r="M44" s="6" t="s">
        <v>174</v>
      </c>
      <c r="N44" s="6" t="s">
        <v>174</v>
      </c>
      <c r="O44" s="6">
        <v>1</v>
      </c>
      <c r="P44" s="6">
        <f t="shared" si="6"/>
        <v>0</v>
      </c>
      <c r="Q44" s="6" t="str">
        <f t="shared" si="7"/>
        <v/>
      </c>
      <c r="R44" s="6">
        <f t="shared" si="8"/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B44">
        <v>0</v>
      </c>
      <c r="AD44" t="b">
        <f t="shared" si="10"/>
        <v>0</v>
      </c>
      <c r="AG44">
        <f t="shared" si="5"/>
        <v>0</v>
      </c>
      <c r="AH44">
        <f>VLOOKUP(D44,'[1]distinct umls-ordo'!$A$1:$D$96,3,)</f>
        <v>1</v>
      </c>
      <c r="AI44">
        <f>VLOOKUP(D44,'[1]distinct umls-ordo'!$A$1:$D$96,4,FALSE)</f>
        <v>1</v>
      </c>
    </row>
    <row r="45" spans="1:35" x14ac:dyDescent="0.2">
      <c r="A45">
        <v>877048</v>
      </c>
      <c r="C45" t="s">
        <v>8</v>
      </c>
      <c r="D45" t="s">
        <v>9</v>
      </c>
      <c r="E45" t="s">
        <v>10</v>
      </c>
      <c r="F45">
        <v>1</v>
      </c>
      <c r="G45" s="6">
        <v>0</v>
      </c>
      <c r="H45" s="6">
        <f t="shared" si="0"/>
        <v>0</v>
      </c>
      <c r="I45" s="6">
        <v>1</v>
      </c>
      <c r="J45" s="6">
        <f>IF(COUNTIF('filtered out UMLS by p 0.01'!A$1:A$14,D45)=0,1,0)</f>
        <v>0</v>
      </c>
      <c r="K45" s="6">
        <f>IF(COUNTIF('filtered out UMLS by p 0.005'!A$1:A$28,D45)=0,1,0)</f>
        <v>0</v>
      </c>
      <c r="L45" s="6">
        <f>IF(COUNTIF('filtered out UMLS by p 0.0005'!A$1:A$109,D45)=0,1,0)</f>
        <v>0</v>
      </c>
      <c r="M45" s="6" t="s">
        <v>174</v>
      </c>
      <c r="N45" s="6" t="s">
        <v>174</v>
      </c>
      <c r="O45" s="6">
        <v>1</v>
      </c>
      <c r="P45" s="6">
        <f t="shared" si="6"/>
        <v>0</v>
      </c>
      <c r="Q45" s="6" t="str">
        <f t="shared" si="7"/>
        <v/>
      </c>
      <c r="R45" s="6">
        <f t="shared" si="8"/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B45">
        <v>0</v>
      </c>
      <c r="AD45" t="b">
        <f t="shared" si="10"/>
        <v>0</v>
      </c>
      <c r="AG45">
        <f t="shared" si="5"/>
        <v>0</v>
      </c>
      <c r="AH45">
        <f>VLOOKUP(D45,'[1]distinct umls-ordo'!$A$1:$D$96,3,)</f>
        <v>1</v>
      </c>
      <c r="AI45">
        <f>VLOOKUP(D45,'[1]distinct umls-ordo'!$A$1:$D$96,4,FALSE)</f>
        <v>1</v>
      </c>
    </row>
    <row r="46" spans="1:35" x14ac:dyDescent="0.2">
      <c r="A46">
        <v>861914</v>
      </c>
      <c r="C46" t="s">
        <v>44</v>
      </c>
      <c r="D46" t="s">
        <v>45</v>
      </c>
      <c r="E46" t="s">
        <v>46</v>
      </c>
      <c r="F46">
        <v>1</v>
      </c>
      <c r="G46" s="6">
        <v>1</v>
      </c>
      <c r="H46" s="6">
        <f t="shared" si="0"/>
        <v>1</v>
      </c>
      <c r="I46" s="6">
        <v>1</v>
      </c>
      <c r="J46" s="6">
        <f>IF(COUNTIF('filtered out UMLS by p 0.01'!A$1:A$14,D46)=0,1,0)</f>
        <v>1</v>
      </c>
      <c r="K46" s="6">
        <f>IF(COUNTIF('filtered out UMLS by p 0.005'!A$1:A$28,D46)=0,1,0)</f>
        <v>0</v>
      </c>
      <c r="L46" s="6">
        <f>IF(COUNTIF('filtered out UMLS by p 0.0005'!A$1:A$109,D46)=0,1,0)</f>
        <v>0</v>
      </c>
      <c r="M46" s="6" t="s">
        <v>174</v>
      </c>
      <c r="N46" s="6">
        <v>1</v>
      </c>
      <c r="O46" s="6">
        <v>1</v>
      </c>
      <c r="P46" s="6" t="str">
        <f t="shared" si="6"/>
        <v/>
      </c>
      <c r="Q46" s="6" t="str">
        <f t="shared" si="7"/>
        <v/>
      </c>
      <c r="R46" s="6">
        <f t="shared" si="8"/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B46">
        <v>0</v>
      </c>
      <c r="AD46" t="b">
        <f t="shared" si="10"/>
        <v>0</v>
      </c>
      <c r="AG46">
        <f t="shared" si="5"/>
        <v>0</v>
      </c>
      <c r="AH46">
        <v>1</v>
      </c>
      <c r="AI46">
        <v>1</v>
      </c>
    </row>
    <row r="47" spans="1:35" x14ac:dyDescent="0.2">
      <c r="A47">
        <v>883939</v>
      </c>
      <c r="C47" t="s">
        <v>47</v>
      </c>
      <c r="D47" t="s">
        <v>48</v>
      </c>
      <c r="E47" t="s">
        <v>49</v>
      </c>
      <c r="F47">
        <v>1</v>
      </c>
      <c r="G47" s="6">
        <v>1</v>
      </c>
      <c r="H47" s="6">
        <f t="shared" si="0"/>
        <v>1</v>
      </c>
      <c r="I47" s="6">
        <v>1</v>
      </c>
      <c r="J47" s="6">
        <f>IF(COUNTIF('filtered out UMLS by p 0.01'!A$1:A$14,D47)=0,1,0)</f>
        <v>0</v>
      </c>
      <c r="K47" s="6">
        <f>IF(COUNTIF('filtered out UMLS by p 0.005'!A$1:A$28,D47)=0,1,0)</f>
        <v>0</v>
      </c>
      <c r="L47" s="6">
        <f>IF(COUNTIF('filtered out UMLS by p 0.0005'!A$1:A$109,D47)=0,1,0)</f>
        <v>0</v>
      </c>
      <c r="M47" s="6" t="s">
        <v>174</v>
      </c>
      <c r="N47" s="6">
        <v>1</v>
      </c>
      <c r="O47" s="6">
        <v>1</v>
      </c>
      <c r="P47" s="6" t="str">
        <f t="shared" si="6"/>
        <v/>
      </c>
      <c r="Q47" s="6" t="str">
        <f t="shared" si="7"/>
        <v/>
      </c>
      <c r="R47" s="6">
        <f t="shared" si="8"/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0</v>
      </c>
      <c r="AB47">
        <v>1</v>
      </c>
      <c r="AD47" t="b">
        <f t="shared" si="10"/>
        <v>1</v>
      </c>
      <c r="AE47">
        <v>1</v>
      </c>
      <c r="AG47">
        <f t="shared" si="5"/>
        <v>0</v>
      </c>
      <c r="AH47">
        <v>1</v>
      </c>
      <c r="AI47">
        <v>1</v>
      </c>
    </row>
    <row r="48" spans="1:35" x14ac:dyDescent="0.2">
      <c r="A48">
        <v>883939</v>
      </c>
      <c r="C48" t="s">
        <v>47</v>
      </c>
      <c r="D48" t="s">
        <v>48</v>
      </c>
      <c r="E48" t="s">
        <v>49</v>
      </c>
      <c r="F48">
        <v>1</v>
      </c>
      <c r="G48" s="6">
        <v>1</v>
      </c>
      <c r="H48" s="6">
        <f t="shared" si="0"/>
        <v>1</v>
      </c>
      <c r="I48" s="6">
        <v>1</v>
      </c>
      <c r="J48" s="6">
        <f>IF(COUNTIF('filtered out UMLS by p 0.01'!A$1:A$14,D48)=0,1,0)</f>
        <v>0</v>
      </c>
      <c r="K48" s="6">
        <f>IF(COUNTIF('filtered out UMLS by p 0.005'!A$1:A$28,D48)=0,1,0)</f>
        <v>0</v>
      </c>
      <c r="L48" s="6">
        <f>IF(COUNTIF('filtered out UMLS by p 0.0005'!A$1:A$109,D48)=0,1,0)</f>
        <v>0</v>
      </c>
      <c r="M48" s="6" t="s">
        <v>174</v>
      </c>
      <c r="N48" s="6">
        <v>1</v>
      </c>
      <c r="O48" s="6">
        <v>1</v>
      </c>
      <c r="P48" s="6" t="str">
        <f t="shared" si="6"/>
        <v/>
      </c>
      <c r="Q48" s="6" t="str">
        <f t="shared" si="7"/>
        <v/>
      </c>
      <c r="R48" s="6">
        <f t="shared" si="8"/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0</v>
      </c>
      <c r="AB48">
        <v>1</v>
      </c>
      <c r="AD48" t="b">
        <f t="shared" si="10"/>
        <v>1</v>
      </c>
      <c r="AE48">
        <v>1</v>
      </c>
      <c r="AG48">
        <f t="shared" si="5"/>
        <v>0</v>
      </c>
      <c r="AH48">
        <v>1</v>
      </c>
      <c r="AI48">
        <v>1</v>
      </c>
    </row>
    <row r="49" spans="1:35" x14ac:dyDescent="0.2">
      <c r="A49">
        <v>894684</v>
      </c>
      <c r="C49" t="s">
        <v>32</v>
      </c>
      <c r="D49" t="s">
        <v>33</v>
      </c>
      <c r="E49" t="s">
        <v>34</v>
      </c>
      <c r="F49">
        <v>1</v>
      </c>
      <c r="G49" s="6">
        <v>1</v>
      </c>
      <c r="H49" s="6">
        <f t="shared" si="0"/>
        <v>1</v>
      </c>
      <c r="I49" s="6">
        <v>0</v>
      </c>
      <c r="J49" s="6">
        <f>IF(COUNTIF('filtered out UMLS by p 0.01'!A$1:A$14,D49)=0,1,0)</f>
        <v>1</v>
      </c>
      <c r="K49" s="6">
        <f>IF(COUNTIF('filtered out UMLS by p 0.005'!A$1:A$28,D49)=0,1,0)</f>
        <v>0</v>
      </c>
      <c r="L49" s="6">
        <f>IF(COUNTIF('filtered out UMLS by p 0.0005'!A$1:A$109,D49)=0,1,0)</f>
        <v>0</v>
      </c>
      <c r="M49" s="6" t="s">
        <v>174</v>
      </c>
      <c r="N49" s="6" t="s">
        <v>174</v>
      </c>
      <c r="O49" s="6">
        <v>1</v>
      </c>
      <c r="P49" s="6" t="str">
        <f t="shared" si="6"/>
        <v/>
      </c>
      <c r="Q49" s="6" t="str">
        <f t="shared" si="7"/>
        <v/>
      </c>
      <c r="R49" s="6">
        <f t="shared" si="8"/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B49">
        <v>1</v>
      </c>
      <c r="AD49" t="b">
        <f t="shared" si="10"/>
        <v>0</v>
      </c>
      <c r="AG49">
        <f t="shared" si="5"/>
        <v>1</v>
      </c>
      <c r="AH49">
        <f>VLOOKUP(D49,'[1]distinct umls-ordo'!$A$1:$D$96,3,)</f>
        <v>0</v>
      </c>
      <c r="AI49">
        <f>VLOOKUP(D49,'[1]distinct umls-ordo'!$A$1:$D$96,4,FALSE)</f>
        <v>0</v>
      </c>
    </row>
    <row r="50" spans="1:35" x14ac:dyDescent="0.2">
      <c r="A50">
        <v>894684</v>
      </c>
      <c r="C50" t="s">
        <v>32</v>
      </c>
      <c r="D50" t="s">
        <v>33</v>
      </c>
      <c r="E50" t="s">
        <v>34</v>
      </c>
      <c r="F50">
        <v>1</v>
      </c>
      <c r="G50" s="6">
        <v>1</v>
      </c>
      <c r="H50" s="6">
        <f t="shared" si="0"/>
        <v>1</v>
      </c>
      <c r="I50" s="6">
        <v>0</v>
      </c>
      <c r="J50" s="6">
        <f>IF(COUNTIF('filtered out UMLS by p 0.01'!A$1:A$14,D50)=0,1,0)</f>
        <v>1</v>
      </c>
      <c r="K50" s="6">
        <f>IF(COUNTIF('filtered out UMLS by p 0.005'!A$1:A$28,D50)=0,1,0)</f>
        <v>0</v>
      </c>
      <c r="L50" s="6">
        <f>IF(COUNTIF('filtered out UMLS by p 0.0005'!A$1:A$109,D50)=0,1,0)</f>
        <v>0</v>
      </c>
      <c r="M50" s="6" t="s">
        <v>174</v>
      </c>
      <c r="N50" s="6" t="s">
        <v>174</v>
      </c>
      <c r="O50" s="6">
        <v>1</v>
      </c>
      <c r="P50" s="6" t="str">
        <f t="shared" si="6"/>
        <v/>
      </c>
      <c r="Q50" s="6" t="str">
        <f t="shared" si="7"/>
        <v/>
      </c>
      <c r="R50" s="6">
        <f t="shared" si="8"/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B50">
        <v>1</v>
      </c>
      <c r="AD50" t="b">
        <f t="shared" si="10"/>
        <v>0</v>
      </c>
      <c r="AG50">
        <f t="shared" si="5"/>
        <v>1</v>
      </c>
      <c r="AH50">
        <f>VLOOKUP(D50,'[1]distinct umls-ordo'!$A$1:$D$96,3,)</f>
        <v>0</v>
      </c>
      <c r="AI50">
        <f>VLOOKUP(D50,'[1]distinct umls-ordo'!$A$1:$D$96,4,FALSE)</f>
        <v>0</v>
      </c>
    </row>
    <row r="51" spans="1:35" x14ac:dyDescent="0.2">
      <c r="A51">
        <v>895520</v>
      </c>
      <c r="C51" t="s">
        <v>50</v>
      </c>
      <c r="D51" t="s">
        <v>42</v>
      </c>
      <c r="E51" t="s">
        <v>43</v>
      </c>
      <c r="F51">
        <v>1</v>
      </c>
      <c r="G51" s="6">
        <v>1</v>
      </c>
      <c r="H51" s="6">
        <f t="shared" si="0"/>
        <v>1</v>
      </c>
      <c r="I51" s="6">
        <v>1</v>
      </c>
      <c r="J51" s="6">
        <f>IF(COUNTIF('filtered out UMLS by p 0.01'!A$1:A$14,D51)=0,1,0)</f>
        <v>0</v>
      </c>
      <c r="K51" s="6">
        <f>IF(COUNTIF('filtered out UMLS by p 0.005'!A$1:A$28,D51)=0,1,0)</f>
        <v>0</v>
      </c>
      <c r="L51" s="6">
        <f>IF(COUNTIF('filtered out UMLS by p 0.0005'!A$1:A$109,D51)=0,1,0)</f>
        <v>0</v>
      </c>
      <c r="M51" s="6" t="s">
        <v>174</v>
      </c>
      <c r="N51" s="6">
        <v>1</v>
      </c>
      <c r="O51" s="6">
        <v>1</v>
      </c>
      <c r="P51" s="6" t="str">
        <f t="shared" si="6"/>
        <v/>
      </c>
      <c r="Q51" s="6" t="str">
        <f t="shared" si="7"/>
        <v/>
      </c>
      <c r="R51" s="6">
        <f t="shared" si="8"/>
        <v>1</v>
      </c>
      <c r="S51">
        <v>1</v>
      </c>
      <c r="T51">
        <v>1</v>
      </c>
      <c r="U51">
        <v>1</v>
      </c>
      <c r="V51">
        <v>1</v>
      </c>
      <c r="W51">
        <v>0</v>
      </c>
      <c r="X51">
        <v>1</v>
      </c>
      <c r="Y51">
        <v>0</v>
      </c>
      <c r="Z51">
        <v>0</v>
      </c>
      <c r="AA51" t="s">
        <v>142</v>
      </c>
      <c r="AB51">
        <v>1</v>
      </c>
      <c r="AD51" t="b">
        <f t="shared" si="10"/>
        <v>1</v>
      </c>
      <c r="AE51">
        <v>0</v>
      </c>
      <c r="AG51">
        <f t="shared" si="5"/>
        <v>0</v>
      </c>
      <c r="AH51">
        <v>1</v>
      </c>
      <c r="AI51">
        <v>1</v>
      </c>
    </row>
    <row r="52" spans="1:35" x14ac:dyDescent="0.2">
      <c r="A52">
        <v>889871</v>
      </c>
      <c r="C52" t="s">
        <v>29</v>
      </c>
      <c r="D52" t="s">
        <v>30</v>
      </c>
      <c r="E52" t="s">
        <v>31</v>
      </c>
      <c r="F52">
        <v>1</v>
      </c>
      <c r="G52" s="6">
        <v>1</v>
      </c>
      <c r="H52" s="6">
        <f t="shared" si="0"/>
        <v>0</v>
      </c>
      <c r="I52" s="6">
        <v>1</v>
      </c>
      <c r="J52" s="6">
        <f>IF(COUNTIF('filtered out UMLS by p 0.01'!A$1:A$14,D52)=0,1,0)</f>
        <v>0</v>
      </c>
      <c r="K52" s="6">
        <f>IF(COUNTIF('filtered out UMLS by p 0.005'!A$1:A$28,D52)=0,1,0)</f>
        <v>0</v>
      </c>
      <c r="L52" s="6">
        <f>IF(COUNTIF('filtered out UMLS by p 0.0005'!A$1:A$109,D52)=0,1,0)</f>
        <v>0</v>
      </c>
      <c r="M52" s="6" t="s">
        <v>174</v>
      </c>
      <c r="N52" s="6">
        <v>1</v>
      </c>
      <c r="O52" s="6">
        <v>1</v>
      </c>
      <c r="P52" s="6" t="str">
        <f t="shared" si="6"/>
        <v/>
      </c>
      <c r="Q52" s="6" t="str">
        <f t="shared" si="7"/>
        <v/>
      </c>
      <c r="R52" s="6">
        <f t="shared" si="8"/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B52">
        <v>0</v>
      </c>
      <c r="AD52" t="b">
        <f t="shared" si="10"/>
        <v>0</v>
      </c>
      <c r="AG52">
        <f t="shared" si="5"/>
        <v>0</v>
      </c>
      <c r="AH52">
        <v>1</v>
      </c>
      <c r="AI52">
        <v>1</v>
      </c>
    </row>
    <row r="53" spans="1:35" x14ac:dyDescent="0.2">
      <c r="A53">
        <v>889275</v>
      </c>
      <c r="C53" t="s">
        <v>8</v>
      </c>
      <c r="D53" t="s">
        <v>9</v>
      </c>
      <c r="E53" t="s">
        <v>10</v>
      </c>
      <c r="F53">
        <v>1</v>
      </c>
      <c r="G53" s="6">
        <v>0</v>
      </c>
      <c r="H53" s="6">
        <f t="shared" si="0"/>
        <v>0</v>
      </c>
      <c r="I53" s="6">
        <v>1</v>
      </c>
      <c r="J53" s="6">
        <f>IF(COUNTIF('filtered out UMLS by p 0.01'!A$1:A$14,D53)=0,1,0)</f>
        <v>0</v>
      </c>
      <c r="K53" s="6">
        <f>IF(COUNTIF('filtered out UMLS by p 0.005'!A$1:A$28,D53)=0,1,0)</f>
        <v>0</v>
      </c>
      <c r="L53" s="6">
        <f>IF(COUNTIF('filtered out UMLS by p 0.0005'!A$1:A$109,D53)=0,1,0)</f>
        <v>0</v>
      </c>
      <c r="M53" s="6" t="s">
        <v>174</v>
      </c>
      <c r="N53" s="6" t="s">
        <v>174</v>
      </c>
      <c r="O53" s="6">
        <v>1</v>
      </c>
      <c r="P53" s="6">
        <f t="shared" si="6"/>
        <v>0</v>
      </c>
      <c r="Q53" s="6" t="str">
        <f t="shared" si="7"/>
        <v/>
      </c>
      <c r="R53" s="6">
        <f t="shared" si="8"/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B53">
        <v>0</v>
      </c>
      <c r="AD53" t="b">
        <f t="shared" si="10"/>
        <v>0</v>
      </c>
      <c r="AG53">
        <f t="shared" si="5"/>
        <v>0</v>
      </c>
      <c r="AH53">
        <f>VLOOKUP(D53,'[1]distinct umls-ordo'!$A$1:$D$96,3,)</f>
        <v>1</v>
      </c>
      <c r="AI53">
        <f>VLOOKUP(D53,'[1]distinct umls-ordo'!$A$1:$D$96,4,FALSE)</f>
        <v>1</v>
      </c>
    </row>
    <row r="54" spans="1:35" x14ac:dyDescent="0.2">
      <c r="A54">
        <v>896559</v>
      </c>
      <c r="C54" t="s">
        <v>51</v>
      </c>
      <c r="D54" t="s">
        <v>52</v>
      </c>
      <c r="E54" t="s">
        <v>53</v>
      </c>
      <c r="F54">
        <v>1</v>
      </c>
      <c r="G54" s="6">
        <v>0</v>
      </c>
      <c r="H54" s="6">
        <f t="shared" si="0"/>
        <v>0</v>
      </c>
      <c r="I54" s="6">
        <v>0</v>
      </c>
      <c r="J54" s="6">
        <f>IF(COUNTIF('filtered out UMLS by p 0.01'!A$1:A$14,D54)=0,1,0)</f>
        <v>0</v>
      </c>
      <c r="K54" s="6">
        <f>IF(COUNTIF('filtered out UMLS by p 0.005'!A$1:A$28,D54)=0,1,0)</f>
        <v>0</v>
      </c>
      <c r="L54" s="6">
        <f>IF(COUNTIF('filtered out UMLS by p 0.0005'!A$1:A$109,D54)=0,1,0)</f>
        <v>0</v>
      </c>
      <c r="M54" s="6">
        <v>0</v>
      </c>
      <c r="N54" s="6" t="s">
        <v>174</v>
      </c>
      <c r="O54" s="6">
        <v>0</v>
      </c>
      <c r="P54" s="6">
        <f t="shared" si="6"/>
        <v>0</v>
      </c>
      <c r="Q54" s="6" t="str">
        <f t="shared" si="7"/>
        <v/>
      </c>
      <c r="R54" s="6">
        <f t="shared" si="8"/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B54">
        <v>0</v>
      </c>
      <c r="AD54" t="b">
        <f t="shared" si="10"/>
        <v>0</v>
      </c>
      <c r="AG54">
        <f t="shared" si="5"/>
        <v>0</v>
      </c>
      <c r="AH54">
        <f>VLOOKUP(D54,'[1]distinct umls-ordo'!$A$1:$D$96,3,)</f>
        <v>1</v>
      </c>
      <c r="AI54">
        <f>VLOOKUP(D54,'[1]distinct umls-ordo'!$A$1:$D$96,4,FALSE)</f>
        <v>1</v>
      </c>
    </row>
    <row r="55" spans="1:35" x14ac:dyDescent="0.2">
      <c r="A55">
        <v>900921</v>
      </c>
      <c r="C55" t="s">
        <v>29</v>
      </c>
      <c r="D55" t="s">
        <v>30</v>
      </c>
      <c r="E55" t="s">
        <v>31</v>
      </c>
      <c r="F55">
        <v>1</v>
      </c>
      <c r="G55" s="6">
        <v>1</v>
      </c>
      <c r="H55" s="6">
        <f t="shared" si="0"/>
        <v>0</v>
      </c>
      <c r="I55" s="6">
        <v>1</v>
      </c>
      <c r="J55" s="6">
        <f>IF(COUNTIF('filtered out UMLS by p 0.01'!A$1:A$14,D55)=0,1,0)</f>
        <v>0</v>
      </c>
      <c r="K55" s="6">
        <f>IF(COUNTIF('filtered out UMLS by p 0.005'!A$1:A$28,D55)=0,1,0)</f>
        <v>0</v>
      </c>
      <c r="L55" s="6">
        <f>IF(COUNTIF('filtered out UMLS by p 0.0005'!A$1:A$109,D55)=0,1,0)</f>
        <v>0</v>
      </c>
      <c r="M55" s="6" t="s">
        <v>174</v>
      </c>
      <c r="N55" s="6">
        <v>1</v>
      </c>
      <c r="O55" s="6">
        <v>1</v>
      </c>
      <c r="P55" s="6" t="str">
        <f t="shared" si="6"/>
        <v/>
      </c>
      <c r="Q55" s="6" t="str">
        <f t="shared" si="7"/>
        <v/>
      </c>
      <c r="R55" s="6">
        <f t="shared" si="8"/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B55">
        <v>0</v>
      </c>
      <c r="AD55" t="b">
        <f t="shared" si="10"/>
        <v>0</v>
      </c>
      <c r="AG55">
        <f t="shared" si="5"/>
        <v>0</v>
      </c>
      <c r="AH55">
        <v>1</v>
      </c>
      <c r="AI55">
        <v>1</v>
      </c>
    </row>
    <row r="56" spans="1:35" x14ac:dyDescent="0.2">
      <c r="A56">
        <v>898737</v>
      </c>
      <c r="C56" t="s">
        <v>32</v>
      </c>
      <c r="D56" t="s">
        <v>33</v>
      </c>
      <c r="E56" t="s">
        <v>34</v>
      </c>
      <c r="F56">
        <v>1</v>
      </c>
      <c r="G56" s="6">
        <v>1</v>
      </c>
      <c r="H56" s="6">
        <f t="shared" si="0"/>
        <v>1</v>
      </c>
      <c r="I56" s="6">
        <v>0</v>
      </c>
      <c r="J56" s="6">
        <f>IF(COUNTIF('filtered out UMLS by p 0.01'!A$1:A$14,D56)=0,1,0)</f>
        <v>1</v>
      </c>
      <c r="K56" s="6">
        <f>IF(COUNTIF('filtered out UMLS by p 0.005'!A$1:A$28,D56)=0,1,0)</f>
        <v>0</v>
      </c>
      <c r="L56" s="6">
        <f>IF(COUNTIF('filtered out UMLS by p 0.0005'!A$1:A$109,D56)=0,1,0)</f>
        <v>0</v>
      </c>
      <c r="M56" s="6" t="s">
        <v>174</v>
      </c>
      <c r="N56" s="6" t="s">
        <v>174</v>
      </c>
      <c r="O56" s="6">
        <v>1</v>
      </c>
      <c r="P56" s="6" t="str">
        <f t="shared" si="6"/>
        <v/>
      </c>
      <c r="Q56" s="6" t="str">
        <f t="shared" si="7"/>
        <v/>
      </c>
      <c r="R56" s="6">
        <f t="shared" si="8"/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B56">
        <v>1</v>
      </c>
      <c r="AD56" t="b">
        <f t="shared" si="10"/>
        <v>0</v>
      </c>
      <c r="AG56">
        <f t="shared" si="5"/>
        <v>1</v>
      </c>
      <c r="AH56">
        <f>VLOOKUP(D56,'[1]distinct umls-ordo'!$A$1:$D$96,3,)</f>
        <v>0</v>
      </c>
      <c r="AI56">
        <f>VLOOKUP(D56,'[1]distinct umls-ordo'!$A$1:$D$96,4,FALSE)</f>
        <v>0</v>
      </c>
    </row>
    <row r="57" spans="1:35" x14ac:dyDescent="0.2">
      <c r="A57">
        <v>881900</v>
      </c>
      <c r="C57" t="s">
        <v>54</v>
      </c>
      <c r="D57" t="s">
        <v>55</v>
      </c>
      <c r="E57" t="s">
        <v>56</v>
      </c>
      <c r="F57">
        <v>1</v>
      </c>
      <c r="G57" s="6">
        <v>0</v>
      </c>
      <c r="H57" s="6">
        <f t="shared" si="0"/>
        <v>0</v>
      </c>
      <c r="I57" s="6">
        <v>1</v>
      </c>
      <c r="J57" s="6">
        <f>IF(COUNTIF('filtered out UMLS by p 0.01'!A$1:A$14,D57)=0,1,0)</f>
        <v>0</v>
      </c>
      <c r="K57" s="6">
        <f>IF(COUNTIF('filtered out UMLS by p 0.005'!A$1:A$28,D57)=0,1,0)</f>
        <v>0</v>
      </c>
      <c r="L57" s="6">
        <f>IF(COUNTIF('filtered out UMLS by p 0.0005'!A$1:A$109,D57)=0,1,0)</f>
        <v>0</v>
      </c>
      <c r="M57" s="6" t="s">
        <v>174</v>
      </c>
      <c r="N57" s="6" t="s">
        <v>174</v>
      </c>
      <c r="O57" s="6">
        <v>1</v>
      </c>
      <c r="P57" s="6">
        <f t="shared" si="6"/>
        <v>0</v>
      </c>
      <c r="Q57" s="6" t="str">
        <f t="shared" si="7"/>
        <v/>
      </c>
      <c r="R57" s="6">
        <f t="shared" si="8"/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B57">
        <v>0</v>
      </c>
      <c r="AD57" t="b">
        <f t="shared" si="10"/>
        <v>0</v>
      </c>
      <c r="AG57">
        <f t="shared" si="5"/>
        <v>0</v>
      </c>
      <c r="AH57">
        <v>1</v>
      </c>
      <c r="AI57">
        <v>1</v>
      </c>
    </row>
    <row r="58" spans="1:35" x14ac:dyDescent="0.2">
      <c r="A58">
        <v>911170</v>
      </c>
      <c r="C58" t="s">
        <v>8</v>
      </c>
      <c r="D58" t="s">
        <v>9</v>
      </c>
      <c r="E58" t="s">
        <v>10</v>
      </c>
      <c r="F58">
        <v>1</v>
      </c>
      <c r="G58" s="6">
        <v>0</v>
      </c>
      <c r="H58" s="6">
        <f t="shared" si="0"/>
        <v>0</v>
      </c>
      <c r="I58" s="6">
        <v>1</v>
      </c>
      <c r="J58" s="6">
        <f>IF(COUNTIF('filtered out UMLS by p 0.01'!A$1:A$14,D58)=0,1,0)</f>
        <v>0</v>
      </c>
      <c r="K58" s="6">
        <f>IF(COUNTIF('filtered out UMLS by p 0.005'!A$1:A$28,D58)=0,1,0)</f>
        <v>0</v>
      </c>
      <c r="L58" s="6">
        <f>IF(COUNTIF('filtered out UMLS by p 0.0005'!A$1:A$109,D58)=0,1,0)</f>
        <v>0</v>
      </c>
      <c r="M58" s="6" t="s">
        <v>174</v>
      </c>
      <c r="N58" s="6" t="s">
        <v>174</v>
      </c>
      <c r="O58" s="6">
        <v>1</v>
      </c>
      <c r="P58" s="6">
        <f t="shared" si="6"/>
        <v>0</v>
      </c>
      <c r="Q58" s="6" t="str">
        <f t="shared" si="7"/>
        <v/>
      </c>
      <c r="R58" s="6">
        <f t="shared" si="8"/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B58">
        <v>0</v>
      </c>
      <c r="AD58" t="b">
        <f t="shared" si="10"/>
        <v>0</v>
      </c>
      <c r="AG58">
        <f t="shared" si="5"/>
        <v>0</v>
      </c>
      <c r="AH58">
        <f>VLOOKUP(D58,'[1]distinct umls-ordo'!$A$1:$D$96,3,)</f>
        <v>1</v>
      </c>
      <c r="AI58">
        <f>VLOOKUP(D58,'[1]distinct umls-ordo'!$A$1:$D$96,4,FALSE)</f>
        <v>1</v>
      </c>
    </row>
    <row r="59" spans="1:35" x14ac:dyDescent="0.2">
      <c r="A59">
        <v>911170</v>
      </c>
      <c r="C59" t="s">
        <v>8</v>
      </c>
      <c r="D59" t="s">
        <v>9</v>
      </c>
      <c r="E59" t="s">
        <v>10</v>
      </c>
      <c r="F59">
        <v>1</v>
      </c>
      <c r="G59" s="6">
        <v>0</v>
      </c>
      <c r="H59" s="6">
        <f t="shared" si="0"/>
        <v>0</v>
      </c>
      <c r="I59" s="6">
        <v>1</v>
      </c>
      <c r="J59" s="6">
        <f>IF(COUNTIF('filtered out UMLS by p 0.01'!A$1:A$14,D59)=0,1,0)</f>
        <v>0</v>
      </c>
      <c r="K59" s="6">
        <f>IF(COUNTIF('filtered out UMLS by p 0.005'!A$1:A$28,D59)=0,1,0)</f>
        <v>0</v>
      </c>
      <c r="L59" s="6">
        <f>IF(COUNTIF('filtered out UMLS by p 0.0005'!A$1:A$109,D59)=0,1,0)</f>
        <v>0</v>
      </c>
      <c r="M59" s="6" t="s">
        <v>174</v>
      </c>
      <c r="N59" s="6" t="s">
        <v>174</v>
      </c>
      <c r="O59" s="6">
        <v>1</v>
      </c>
      <c r="P59" s="6">
        <f t="shared" si="6"/>
        <v>0</v>
      </c>
      <c r="Q59" s="6" t="str">
        <f t="shared" si="7"/>
        <v/>
      </c>
      <c r="R59" s="6">
        <f t="shared" si="8"/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B59">
        <v>0</v>
      </c>
      <c r="AD59" t="b">
        <f t="shared" si="10"/>
        <v>0</v>
      </c>
      <c r="AG59">
        <f t="shared" si="5"/>
        <v>0</v>
      </c>
      <c r="AH59">
        <f>VLOOKUP(D59,'[1]distinct umls-ordo'!$A$1:$D$96,3,)</f>
        <v>1</v>
      </c>
      <c r="AI59">
        <f>VLOOKUP(D59,'[1]distinct umls-ordo'!$A$1:$D$96,4,FALSE)</f>
        <v>1</v>
      </c>
    </row>
    <row r="60" spans="1:35" x14ac:dyDescent="0.2">
      <c r="A60">
        <v>915046</v>
      </c>
      <c r="C60" t="s">
        <v>57</v>
      </c>
      <c r="D60" t="s">
        <v>58</v>
      </c>
      <c r="E60" t="s">
        <v>59</v>
      </c>
      <c r="F60">
        <v>1</v>
      </c>
      <c r="G60" s="6">
        <v>0</v>
      </c>
      <c r="H60" s="6">
        <f t="shared" si="0"/>
        <v>0</v>
      </c>
      <c r="I60" s="6">
        <v>1</v>
      </c>
      <c r="J60" s="6">
        <f>IF(COUNTIF('filtered out UMLS by p 0.01'!A$1:A$14,D60)=0,1,0)</f>
        <v>0</v>
      </c>
      <c r="K60" s="6">
        <f>IF(COUNTIF('filtered out UMLS by p 0.005'!A$1:A$28,D60)=0,1,0)</f>
        <v>0</v>
      </c>
      <c r="L60" s="6">
        <f>IF(COUNTIF('filtered out UMLS by p 0.0005'!A$1:A$109,D60)=0,1,0)</f>
        <v>0</v>
      </c>
      <c r="M60" s="6" t="s">
        <v>174</v>
      </c>
      <c r="N60" s="6" t="s">
        <v>174</v>
      </c>
      <c r="O60" s="6">
        <v>1</v>
      </c>
      <c r="P60" s="6">
        <f t="shared" si="6"/>
        <v>0</v>
      </c>
      <c r="Q60" s="6" t="str">
        <f t="shared" si="7"/>
        <v/>
      </c>
      <c r="R60" s="6">
        <f t="shared" si="8"/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B60">
        <v>1</v>
      </c>
      <c r="AC60" t="s">
        <v>154</v>
      </c>
      <c r="AD60" t="b">
        <v>1</v>
      </c>
      <c r="AE60">
        <v>0</v>
      </c>
      <c r="AG60">
        <f t="shared" si="5"/>
        <v>0</v>
      </c>
      <c r="AH60">
        <v>1</v>
      </c>
      <c r="AI60">
        <v>1</v>
      </c>
    </row>
    <row r="61" spans="1:35" x14ac:dyDescent="0.2">
      <c r="A61">
        <v>915046</v>
      </c>
      <c r="C61" t="s">
        <v>57</v>
      </c>
      <c r="D61" t="s">
        <v>58</v>
      </c>
      <c r="E61" t="s">
        <v>59</v>
      </c>
      <c r="F61">
        <v>1</v>
      </c>
      <c r="G61" s="6">
        <v>0</v>
      </c>
      <c r="H61" s="6">
        <f t="shared" si="0"/>
        <v>0</v>
      </c>
      <c r="I61" s="6">
        <v>1</v>
      </c>
      <c r="J61" s="6">
        <f>IF(COUNTIF('filtered out UMLS by p 0.01'!A$1:A$14,D61)=0,1,0)</f>
        <v>0</v>
      </c>
      <c r="K61" s="6">
        <f>IF(COUNTIF('filtered out UMLS by p 0.005'!A$1:A$28,D61)=0,1,0)</f>
        <v>0</v>
      </c>
      <c r="L61" s="6">
        <f>IF(COUNTIF('filtered out UMLS by p 0.0005'!A$1:A$109,D61)=0,1,0)</f>
        <v>0</v>
      </c>
      <c r="M61" s="6" t="s">
        <v>174</v>
      </c>
      <c r="N61" s="6" t="s">
        <v>174</v>
      </c>
      <c r="O61" s="6">
        <v>1</v>
      </c>
      <c r="P61" s="6">
        <f t="shared" si="6"/>
        <v>0</v>
      </c>
      <c r="Q61" s="6" t="str">
        <f t="shared" si="7"/>
        <v/>
      </c>
      <c r="R61" s="6">
        <f t="shared" si="8"/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B61">
        <v>1</v>
      </c>
      <c r="AC61" t="s">
        <v>154</v>
      </c>
      <c r="AD61" t="b">
        <v>1</v>
      </c>
      <c r="AE61">
        <v>0</v>
      </c>
      <c r="AG61">
        <f t="shared" si="5"/>
        <v>0</v>
      </c>
      <c r="AH61">
        <v>1</v>
      </c>
      <c r="AI61">
        <v>1</v>
      </c>
    </row>
    <row r="62" spans="1:35" x14ac:dyDescent="0.2">
      <c r="A62">
        <v>915046</v>
      </c>
      <c r="C62" t="s">
        <v>57</v>
      </c>
      <c r="D62" t="s">
        <v>58</v>
      </c>
      <c r="E62" t="s">
        <v>59</v>
      </c>
      <c r="F62">
        <v>1</v>
      </c>
      <c r="G62" s="6">
        <v>0</v>
      </c>
      <c r="H62" s="6">
        <f t="shared" si="0"/>
        <v>0</v>
      </c>
      <c r="I62" s="6">
        <v>1</v>
      </c>
      <c r="J62" s="6">
        <f>IF(COUNTIF('filtered out UMLS by p 0.01'!A$1:A$14,D62)=0,1,0)</f>
        <v>0</v>
      </c>
      <c r="K62" s="6">
        <f>IF(COUNTIF('filtered out UMLS by p 0.005'!A$1:A$28,D62)=0,1,0)</f>
        <v>0</v>
      </c>
      <c r="L62" s="6">
        <f>IF(COUNTIF('filtered out UMLS by p 0.0005'!A$1:A$109,D62)=0,1,0)</f>
        <v>0</v>
      </c>
      <c r="M62" s="6" t="s">
        <v>174</v>
      </c>
      <c r="N62" s="6" t="s">
        <v>174</v>
      </c>
      <c r="O62" s="6">
        <v>1</v>
      </c>
      <c r="P62" s="6">
        <f t="shared" si="6"/>
        <v>0</v>
      </c>
      <c r="Q62" s="6" t="str">
        <f t="shared" si="7"/>
        <v/>
      </c>
      <c r="R62" s="6">
        <f t="shared" si="8"/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B62">
        <v>1</v>
      </c>
      <c r="AC62" t="s">
        <v>155</v>
      </c>
      <c r="AD62" t="b">
        <f t="shared" ref="AD62:AD63" si="11">Z62&lt;&gt;AB62</f>
        <v>1</v>
      </c>
      <c r="AE62">
        <v>0</v>
      </c>
      <c r="AG62">
        <f t="shared" si="5"/>
        <v>0</v>
      </c>
      <c r="AH62">
        <v>1</v>
      </c>
      <c r="AI62">
        <v>1</v>
      </c>
    </row>
    <row r="63" spans="1:35" x14ac:dyDescent="0.2">
      <c r="A63">
        <v>912906</v>
      </c>
      <c r="C63" t="s">
        <v>26</v>
      </c>
      <c r="D63" t="s">
        <v>27</v>
      </c>
      <c r="E63" t="s">
        <v>28</v>
      </c>
      <c r="F63">
        <v>1</v>
      </c>
      <c r="G63" s="6">
        <v>1</v>
      </c>
      <c r="H63" s="6">
        <f t="shared" si="0"/>
        <v>0</v>
      </c>
      <c r="I63" s="6">
        <v>1</v>
      </c>
      <c r="J63" s="6">
        <f>IF(COUNTIF('filtered out UMLS by p 0.01'!A$1:A$14,D63)=0,1,0)</f>
        <v>0</v>
      </c>
      <c r="K63" s="6">
        <f>IF(COUNTIF('filtered out UMLS by p 0.005'!A$1:A$28,D63)=0,1,0)</f>
        <v>0</v>
      </c>
      <c r="L63" s="6">
        <f>IF(COUNTIF('filtered out UMLS by p 0.0005'!A$1:A$109,D63)=0,1,0)</f>
        <v>0</v>
      </c>
      <c r="M63" s="6" t="s">
        <v>174</v>
      </c>
      <c r="N63" s="6">
        <v>1</v>
      </c>
      <c r="O63" s="6">
        <v>1</v>
      </c>
      <c r="P63" s="6" t="str">
        <f t="shared" si="6"/>
        <v/>
      </c>
      <c r="Q63" s="6" t="str">
        <f t="shared" si="7"/>
        <v/>
      </c>
      <c r="R63" s="6">
        <f t="shared" si="8"/>
        <v>1</v>
      </c>
      <c r="S63">
        <v>1</v>
      </c>
      <c r="T63">
        <v>1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B63">
        <v>0</v>
      </c>
      <c r="AD63" t="b">
        <f t="shared" si="11"/>
        <v>0</v>
      </c>
      <c r="AG63">
        <f t="shared" si="5"/>
        <v>0</v>
      </c>
      <c r="AH63">
        <v>1</v>
      </c>
      <c r="AI63">
        <v>1</v>
      </c>
    </row>
    <row r="64" spans="1:35" x14ac:dyDescent="0.2">
      <c r="A64">
        <v>910741</v>
      </c>
      <c r="C64" t="s">
        <v>60</v>
      </c>
      <c r="D64" t="s">
        <v>61</v>
      </c>
      <c r="E64" t="s">
        <v>62</v>
      </c>
      <c r="F64">
        <v>1</v>
      </c>
      <c r="G64" s="6">
        <v>1</v>
      </c>
      <c r="H64" s="6">
        <f t="shared" si="0"/>
        <v>0</v>
      </c>
      <c r="I64" s="6">
        <v>1</v>
      </c>
      <c r="J64" s="6">
        <f>IF(COUNTIF('filtered out UMLS by p 0.01'!A$1:A$14,D64)=0,1,0)</f>
        <v>0</v>
      </c>
      <c r="K64" s="6">
        <f>IF(COUNTIF('filtered out UMLS by p 0.005'!A$1:A$28,D64)=0,1,0)</f>
        <v>0</v>
      </c>
      <c r="L64" s="6">
        <f>IF(COUNTIF('filtered out UMLS by p 0.0005'!A$1:A$109,D64)=0,1,0)</f>
        <v>0</v>
      </c>
      <c r="M64" s="6" t="s">
        <v>174</v>
      </c>
      <c r="N64" s="6">
        <v>1</v>
      </c>
      <c r="O64" s="6">
        <v>1</v>
      </c>
      <c r="P64" s="6" t="str">
        <f t="shared" si="6"/>
        <v/>
      </c>
      <c r="Q64" s="6" t="str">
        <f t="shared" si="7"/>
        <v/>
      </c>
      <c r="R64" s="6">
        <f t="shared" si="8"/>
        <v>1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 t="s">
        <v>147</v>
      </c>
      <c r="AB64">
        <v>0</v>
      </c>
      <c r="AD64" t="b">
        <v>1</v>
      </c>
      <c r="AE64">
        <v>0</v>
      </c>
      <c r="AF64" t="s">
        <v>188</v>
      </c>
      <c r="AG64">
        <f t="shared" si="5"/>
        <v>0</v>
      </c>
      <c r="AH64">
        <v>1</v>
      </c>
      <c r="AI64">
        <v>1</v>
      </c>
    </row>
    <row r="65" spans="1:35" x14ac:dyDescent="0.2">
      <c r="A65">
        <v>919631</v>
      </c>
      <c r="C65" t="s">
        <v>63</v>
      </c>
      <c r="D65" t="s">
        <v>64</v>
      </c>
      <c r="E65" t="s">
        <v>65</v>
      </c>
      <c r="F65">
        <v>1</v>
      </c>
      <c r="G65" s="6">
        <v>0</v>
      </c>
      <c r="H65" s="6">
        <f t="shared" si="0"/>
        <v>0</v>
      </c>
      <c r="I65" s="6">
        <v>1</v>
      </c>
      <c r="J65" s="6">
        <f>IF(COUNTIF('filtered out UMLS by p 0.01'!A$1:A$14,D65)=0,1,0)</f>
        <v>1</v>
      </c>
      <c r="K65" s="6">
        <f>IF(COUNTIF('filtered out UMLS by p 0.005'!A$1:A$28,D65)=0,1,0)</f>
        <v>1</v>
      </c>
      <c r="L65" s="6">
        <f>IF(COUNTIF('filtered out UMLS by p 0.0005'!A$1:A$109,D65)=0,1,0)</f>
        <v>0</v>
      </c>
      <c r="M65" s="6" t="s">
        <v>174</v>
      </c>
      <c r="N65" s="6" t="s">
        <v>174</v>
      </c>
      <c r="O65" s="6">
        <v>1</v>
      </c>
      <c r="P65" s="6" t="str">
        <f t="shared" si="6"/>
        <v/>
      </c>
      <c r="Q65" s="6" t="str">
        <f t="shared" si="7"/>
        <v/>
      </c>
      <c r="R65" s="6">
        <f t="shared" si="8"/>
        <v>1</v>
      </c>
      <c r="S65">
        <v>0</v>
      </c>
      <c r="T65">
        <v>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 t="s">
        <v>143</v>
      </c>
      <c r="AB65">
        <v>0</v>
      </c>
      <c r="AD65" t="b">
        <f>Z65&lt;&gt;AB65</f>
        <v>0</v>
      </c>
      <c r="AG65">
        <f t="shared" si="5"/>
        <v>0</v>
      </c>
      <c r="AH65">
        <v>1</v>
      </c>
      <c r="AI65">
        <v>1</v>
      </c>
    </row>
    <row r="66" spans="1:35" x14ac:dyDescent="0.2">
      <c r="A66">
        <v>921812</v>
      </c>
      <c r="C66" t="s">
        <v>66</v>
      </c>
      <c r="D66" t="s">
        <v>67</v>
      </c>
      <c r="E66" t="s">
        <v>68</v>
      </c>
      <c r="F66">
        <v>1</v>
      </c>
      <c r="G66" s="6">
        <v>0</v>
      </c>
      <c r="H66" s="6">
        <f t="shared" si="0"/>
        <v>0</v>
      </c>
      <c r="I66" s="6">
        <v>1</v>
      </c>
      <c r="J66" s="6">
        <f>IF(COUNTIF('filtered out UMLS by p 0.01'!A$1:A$14,D66)=0,1,0)</f>
        <v>1</v>
      </c>
      <c r="K66" s="6">
        <f>IF(COUNTIF('filtered out UMLS by p 0.005'!A$1:A$28,D66)=0,1,0)</f>
        <v>0</v>
      </c>
      <c r="L66" s="6">
        <f>IF(COUNTIF('filtered out UMLS by p 0.0005'!A$1:A$109,D66)=0,1,0)</f>
        <v>0</v>
      </c>
      <c r="M66" s="6" t="s">
        <v>174</v>
      </c>
      <c r="N66" s="6" t="s">
        <v>174</v>
      </c>
      <c r="O66" s="6">
        <v>1</v>
      </c>
      <c r="P66" s="6">
        <f t="shared" si="6"/>
        <v>0</v>
      </c>
      <c r="Q66" s="6" t="str">
        <f t="shared" si="7"/>
        <v/>
      </c>
      <c r="R66" s="6">
        <f t="shared" si="8"/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t="s">
        <v>147</v>
      </c>
      <c r="AB66">
        <v>0</v>
      </c>
      <c r="AD66" t="b">
        <v>1</v>
      </c>
      <c r="AE66">
        <v>0</v>
      </c>
      <c r="AF66" t="s">
        <v>187</v>
      </c>
      <c r="AG66">
        <f t="shared" si="5"/>
        <v>0</v>
      </c>
      <c r="AH66">
        <v>1</v>
      </c>
      <c r="AI66">
        <v>1</v>
      </c>
    </row>
    <row r="67" spans="1:35" x14ac:dyDescent="0.2">
      <c r="A67">
        <v>932240</v>
      </c>
      <c r="C67" t="s">
        <v>54</v>
      </c>
      <c r="D67" t="s">
        <v>55</v>
      </c>
      <c r="E67" t="s">
        <v>56</v>
      </c>
      <c r="F67">
        <v>1</v>
      </c>
      <c r="G67" s="6">
        <v>0</v>
      </c>
      <c r="H67" s="6">
        <f t="shared" ref="H67:H130" si="12">IF(LEN(C67)&gt;4,1,0)</f>
        <v>0</v>
      </c>
      <c r="I67" s="6">
        <v>1</v>
      </c>
      <c r="J67" s="6">
        <f>IF(COUNTIF('filtered out UMLS by p 0.01'!A$1:A$14,D67)=0,1,0)</f>
        <v>0</v>
      </c>
      <c r="K67" s="6">
        <f>IF(COUNTIF('filtered out UMLS by p 0.005'!A$1:A$28,D67)=0,1,0)</f>
        <v>0</v>
      </c>
      <c r="L67" s="6">
        <f>IF(COUNTIF('filtered out UMLS by p 0.0005'!A$1:A$109,D67)=0,1,0)</f>
        <v>0</v>
      </c>
      <c r="M67" s="6" t="s">
        <v>174</v>
      </c>
      <c r="N67" s="6" t="s">
        <v>174</v>
      </c>
      <c r="O67" s="6">
        <v>1</v>
      </c>
      <c r="P67" s="6">
        <f t="shared" si="6"/>
        <v>0</v>
      </c>
      <c r="Q67" s="6" t="str">
        <f t="shared" si="7"/>
        <v/>
      </c>
      <c r="R67" s="6">
        <f t="shared" si="8"/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B67">
        <v>0</v>
      </c>
      <c r="AD67" t="b">
        <f t="shared" ref="AD67:AD82" si="13">Z67&lt;&gt;AB67</f>
        <v>0</v>
      </c>
      <c r="AG67">
        <f t="shared" ref="AG67:AG130" si="14">IF(NOT(ISBLANK(AF67)),AE67,Z67)</f>
        <v>0</v>
      </c>
      <c r="AH67">
        <v>1</v>
      </c>
      <c r="AI67">
        <v>1</v>
      </c>
    </row>
    <row r="68" spans="1:35" x14ac:dyDescent="0.2">
      <c r="A68">
        <v>936023</v>
      </c>
      <c r="C68" t="s">
        <v>54</v>
      </c>
      <c r="D68" t="s">
        <v>55</v>
      </c>
      <c r="E68" t="s">
        <v>56</v>
      </c>
      <c r="F68">
        <v>1</v>
      </c>
      <c r="G68" s="6">
        <v>0</v>
      </c>
      <c r="H68" s="6">
        <f t="shared" si="12"/>
        <v>0</v>
      </c>
      <c r="I68" s="6">
        <v>1</v>
      </c>
      <c r="J68" s="6">
        <f>IF(COUNTIF('filtered out UMLS by p 0.01'!A$1:A$14,D68)=0,1,0)</f>
        <v>0</v>
      </c>
      <c r="K68" s="6">
        <f>IF(COUNTIF('filtered out UMLS by p 0.005'!A$1:A$28,D68)=0,1,0)</f>
        <v>0</v>
      </c>
      <c r="L68" s="6">
        <f>IF(COUNTIF('filtered out UMLS by p 0.0005'!A$1:A$109,D68)=0,1,0)</f>
        <v>0</v>
      </c>
      <c r="M68" s="6" t="s">
        <v>174</v>
      </c>
      <c r="N68" s="6" t="s">
        <v>174</v>
      </c>
      <c r="O68" s="6">
        <v>1</v>
      </c>
      <c r="P68" s="6">
        <f t="shared" si="6"/>
        <v>0</v>
      </c>
      <c r="Q68" s="6" t="str">
        <f t="shared" si="7"/>
        <v/>
      </c>
      <c r="R68" s="6">
        <f t="shared" si="8"/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B68">
        <v>0</v>
      </c>
      <c r="AD68" t="b">
        <f t="shared" si="13"/>
        <v>0</v>
      </c>
      <c r="AG68">
        <f t="shared" si="14"/>
        <v>0</v>
      </c>
      <c r="AH68">
        <v>1</v>
      </c>
      <c r="AI68">
        <v>1</v>
      </c>
    </row>
    <row r="69" spans="1:35" x14ac:dyDescent="0.2">
      <c r="A69">
        <v>936023</v>
      </c>
      <c r="C69" t="s">
        <v>54</v>
      </c>
      <c r="D69" t="s">
        <v>55</v>
      </c>
      <c r="E69" t="s">
        <v>56</v>
      </c>
      <c r="F69">
        <v>1</v>
      </c>
      <c r="G69" s="6">
        <v>0</v>
      </c>
      <c r="H69" s="6">
        <f t="shared" si="12"/>
        <v>0</v>
      </c>
      <c r="I69" s="6">
        <v>1</v>
      </c>
      <c r="J69" s="6">
        <f>IF(COUNTIF('filtered out UMLS by p 0.01'!A$1:A$14,D69)=0,1,0)</f>
        <v>0</v>
      </c>
      <c r="K69" s="6">
        <f>IF(COUNTIF('filtered out UMLS by p 0.005'!A$1:A$28,D69)=0,1,0)</f>
        <v>0</v>
      </c>
      <c r="L69" s="6">
        <f>IF(COUNTIF('filtered out UMLS by p 0.0005'!A$1:A$109,D69)=0,1,0)</f>
        <v>0</v>
      </c>
      <c r="M69" s="6" t="s">
        <v>174</v>
      </c>
      <c r="N69" s="6" t="s">
        <v>174</v>
      </c>
      <c r="O69" s="6">
        <v>1</v>
      </c>
      <c r="P69" s="6">
        <f t="shared" si="6"/>
        <v>0</v>
      </c>
      <c r="Q69" s="6" t="str">
        <f t="shared" si="7"/>
        <v/>
      </c>
      <c r="R69" s="6">
        <f t="shared" si="8"/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B69">
        <v>0</v>
      </c>
      <c r="AD69" t="b">
        <f t="shared" si="13"/>
        <v>0</v>
      </c>
      <c r="AG69">
        <f t="shared" si="14"/>
        <v>0</v>
      </c>
      <c r="AH69">
        <v>1</v>
      </c>
      <c r="AI69">
        <v>1</v>
      </c>
    </row>
    <row r="70" spans="1:35" x14ac:dyDescent="0.2">
      <c r="A70">
        <v>944474</v>
      </c>
      <c r="C70" t="s">
        <v>69</v>
      </c>
      <c r="D70" t="s">
        <v>70</v>
      </c>
      <c r="E70" t="s">
        <v>71</v>
      </c>
      <c r="F70">
        <v>1</v>
      </c>
      <c r="G70" s="6">
        <v>1</v>
      </c>
      <c r="H70" s="6">
        <f t="shared" si="12"/>
        <v>1</v>
      </c>
      <c r="I70" s="6">
        <v>1</v>
      </c>
      <c r="J70" s="6">
        <f>IF(COUNTIF('filtered out UMLS by p 0.01'!A$1:A$14,D70)=0,1,0)</f>
        <v>1</v>
      </c>
      <c r="K70" s="6">
        <f>IF(COUNTIF('filtered out UMLS by p 0.005'!A$1:A$28,D70)=0,1,0)</f>
        <v>1</v>
      </c>
      <c r="L70" s="6">
        <f>IF(COUNTIF('filtered out UMLS by p 0.0005'!A$1:A$109,D70)=0,1,0)</f>
        <v>0</v>
      </c>
      <c r="M70" s="6" t="s">
        <v>174</v>
      </c>
      <c r="N70" s="6">
        <v>1</v>
      </c>
      <c r="O70" s="6">
        <v>1</v>
      </c>
      <c r="P70" s="6" t="str">
        <f t="shared" si="6"/>
        <v/>
      </c>
      <c r="Q70" s="6">
        <f t="shared" si="7"/>
        <v>1</v>
      </c>
      <c r="R70" s="6">
        <f t="shared" si="8"/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B70">
        <v>1</v>
      </c>
      <c r="AD70" t="b">
        <f t="shared" si="13"/>
        <v>0</v>
      </c>
      <c r="AG70">
        <f t="shared" si="14"/>
        <v>1</v>
      </c>
      <c r="AH70">
        <v>1</v>
      </c>
      <c r="AI70">
        <v>1</v>
      </c>
    </row>
    <row r="71" spans="1:35" x14ac:dyDescent="0.2">
      <c r="A71">
        <v>944474</v>
      </c>
      <c r="C71" t="s">
        <v>69</v>
      </c>
      <c r="D71" t="s">
        <v>70</v>
      </c>
      <c r="E71" t="s">
        <v>71</v>
      </c>
      <c r="F71">
        <v>1</v>
      </c>
      <c r="G71" s="6">
        <v>1</v>
      </c>
      <c r="H71" s="6">
        <f t="shared" si="12"/>
        <v>1</v>
      </c>
      <c r="I71" s="6">
        <v>1</v>
      </c>
      <c r="J71" s="6">
        <f>IF(COUNTIF('filtered out UMLS by p 0.01'!A$1:A$14,D71)=0,1,0)</f>
        <v>1</v>
      </c>
      <c r="K71" s="6">
        <f>IF(COUNTIF('filtered out UMLS by p 0.005'!A$1:A$28,D71)=0,1,0)</f>
        <v>1</v>
      </c>
      <c r="L71" s="6">
        <f>IF(COUNTIF('filtered out UMLS by p 0.0005'!A$1:A$109,D71)=0,1,0)</f>
        <v>0</v>
      </c>
      <c r="M71" s="6" t="s">
        <v>174</v>
      </c>
      <c r="N71" s="6">
        <v>1</v>
      </c>
      <c r="O71" s="6">
        <v>1</v>
      </c>
      <c r="P71" s="6" t="str">
        <f t="shared" si="6"/>
        <v/>
      </c>
      <c r="Q71" s="6">
        <f t="shared" si="7"/>
        <v>1</v>
      </c>
      <c r="R71" s="6">
        <f t="shared" si="8"/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B71">
        <v>1</v>
      </c>
      <c r="AD71" t="b">
        <f t="shared" si="13"/>
        <v>0</v>
      </c>
      <c r="AG71">
        <f t="shared" si="14"/>
        <v>1</v>
      </c>
      <c r="AH71">
        <v>1</v>
      </c>
      <c r="AI71">
        <v>1</v>
      </c>
    </row>
    <row r="72" spans="1:35" x14ac:dyDescent="0.2">
      <c r="A72">
        <v>939932</v>
      </c>
      <c r="C72" t="s">
        <v>26</v>
      </c>
      <c r="D72" t="s">
        <v>27</v>
      </c>
      <c r="E72" t="s">
        <v>28</v>
      </c>
      <c r="F72">
        <v>1</v>
      </c>
      <c r="G72" s="6">
        <v>1</v>
      </c>
      <c r="H72" s="6">
        <f t="shared" si="12"/>
        <v>0</v>
      </c>
      <c r="I72" s="6">
        <v>1</v>
      </c>
      <c r="J72" s="6">
        <f>IF(COUNTIF('filtered out UMLS by p 0.01'!A$1:A$14,D72)=0,1,0)</f>
        <v>0</v>
      </c>
      <c r="K72" s="6">
        <f>IF(COUNTIF('filtered out UMLS by p 0.005'!A$1:A$28,D72)=0,1,0)</f>
        <v>0</v>
      </c>
      <c r="L72" s="6">
        <f>IF(COUNTIF('filtered out UMLS by p 0.0005'!A$1:A$109,D72)=0,1,0)</f>
        <v>0</v>
      </c>
      <c r="M72" s="6" t="s">
        <v>174</v>
      </c>
      <c r="N72" s="6">
        <v>1</v>
      </c>
      <c r="O72" s="6">
        <v>1</v>
      </c>
      <c r="P72" s="6" t="str">
        <f t="shared" si="6"/>
        <v/>
      </c>
      <c r="Q72" s="6" t="str">
        <f t="shared" si="7"/>
        <v/>
      </c>
      <c r="R72" s="6">
        <f t="shared" si="8"/>
        <v>1</v>
      </c>
      <c r="S72">
        <v>1</v>
      </c>
      <c r="T72">
        <v>1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B72">
        <v>0</v>
      </c>
      <c r="AD72" t="b">
        <f t="shared" si="13"/>
        <v>0</v>
      </c>
      <c r="AG72">
        <f t="shared" si="14"/>
        <v>0</v>
      </c>
      <c r="AH72">
        <v>1</v>
      </c>
      <c r="AI72">
        <v>1</v>
      </c>
    </row>
    <row r="73" spans="1:35" x14ac:dyDescent="0.2">
      <c r="A73">
        <v>927922</v>
      </c>
      <c r="C73" t="s">
        <v>29</v>
      </c>
      <c r="D73" t="s">
        <v>30</v>
      </c>
      <c r="E73" t="s">
        <v>31</v>
      </c>
      <c r="F73">
        <v>1</v>
      </c>
      <c r="G73" s="6">
        <v>1</v>
      </c>
      <c r="H73" s="6">
        <f t="shared" si="12"/>
        <v>0</v>
      </c>
      <c r="I73" s="6">
        <v>1</v>
      </c>
      <c r="J73" s="6">
        <f>IF(COUNTIF('filtered out UMLS by p 0.01'!A$1:A$14,D73)=0,1,0)</f>
        <v>0</v>
      </c>
      <c r="K73" s="6">
        <f>IF(COUNTIF('filtered out UMLS by p 0.005'!A$1:A$28,D73)=0,1,0)</f>
        <v>0</v>
      </c>
      <c r="L73" s="6">
        <f>IF(COUNTIF('filtered out UMLS by p 0.0005'!A$1:A$109,D73)=0,1,0)</f>
        <v>0</v>
      </c>
      <c r="M73" s="6" t="s">
        <v>174</v>
      </c>
      <c r="N73" s="6">
        <v>1</v>
      </c>
      <c r="O73" s="6">
        <v>1</v>
      </c>
      <c r="P73" s="6" t="str">
        <f t="shared" si="6"/>
        <v/>
      </c>
      <c r="Q73" s="6" t="str">
        <f t="shared" si="7"/>
        <v/>
      </c>
      <c r="R73" s="6">
        <f t="shared" si="8"/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B73">
        <v>0</v>
      </c>
      <c r="AD73" t="b">
        <f t="shared" si="13"/>
        <v>0</v>
      </c>
      <c r="AG73">
        <f t="shared" si="14"/>
        <v>0</v>
      </c>
      <c r="AH73">
        <v>1</v>
      </c>
      <c r="AI73">
        <v>1</v>
      </c>
    </row>
    <row r="74" spans="1:35" x14ac:dyDescent="0.2">
      <c r="A74">
        <v>922449</v>
      </c>
      <c r="C74" t="s">
        <v>72</v>
      </c>
      <c r="D74" t="s">
        <v>73</v>
      </c>
      <c r="E74" t="s">
        <v>74</v>
      </c>
      <c r="F74">
        <v>1</v>
      </c>
      <c r="G74" s="6">
        <v>0</v>
      </c>
      <c r="H74" s="6">
        <f t="shared" si="12"/>
        <v>0</v>
      </c>
      <c r="I74" s="6">
        <v>0</v>
      </c>
      <c r="J74" s="6">
        <f>IF(COUNTIF('filtered out UMLS by p 0.01'!A$1:A$14,D74)=0,1,0)</f>
        <v>1</v>
      </c>
      <c r="K74" s="6">
        <f>IF(COUNTIF('filtered out UMLS by p 0.005'!A$1:A$28,D74)=0,1,0)</f>
        <v>1</v>
      </c>
      <c r="L74" s="6">
        <f>IF(COUNTIF('filtered out UMLS by p 0.0005'!A$1:A$109,D74)=0,1,0)</f>
        <v>0</v>
      </c>
      <c r="M74" s="6">
        <v>0</v>
      </c>
      <c r="N74" s="6" t="s">
        <v>174</v>
      </c>
      <c r="O74" s="6">
        <v>0</v>
      </c>
      <c r="P74" s="6" t="str">
        <f t="shared" ref="P74:P137" si="15">IF(G74+K74=0,0,"")</f>
        <v/>
      </c>
      <c r="Q74" s="6" t="str">
        <f t="shared" ref="Q74:Q137" si="16">IF(G74*K74=0,"",1)</f>
        <v/>
      </c>
      <c r="R74" s="6">
        <f t="shared" ref="R74:R137" si="17">IF(OR(G74,K74),1,0)</f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B74">
        <v>0</v>
      </c>
      <c r="AD74" t="b">
        <f t="shared" si="13"/>
        <v>0</v>
      </c>
      <c r="AG74">
        <f t="shared" si="14"/>
        <v>0</v>
      </c>
      <c r="AH74">
        <f>VLOOKUP(D74,'[1]distinct umls-ordo'!$A$1:$D$96,3,)</f>
        <v>1</v>
      </c>
      <c r="AI74">
        <f>VLOOKUP(D74,'[1]distinct umls-ordo'!$A$1:$D$96,4,FALSE)</f>
        <v>1</v>
      </c>
    </row>
    <row r="75" spans="1:35" x14ac:dyDescent="0.2">
      <c r="A75">
        <v>927669</v>
      </c>
      <c r="C75" t="s">
        <v>29</v>
      </c>
      <c r="D75" t="s">
        <v>30</v>
      </c>
      <c r="E75" t="s">
        <v>31</v>
      </c>
      <c r="F75">
        <v>1</v>
      </c>
      <c r="G75" s="6">
        <v>1</v>
      </c>
      <c r="H75" s="6">
        <f t="shared" si="12"/>
        <v>0</v>
      </c>
      <c r="I75" s="6">
        <v>1</v>
      </c>
      <c r="J75" s="6">
        <f>IF(COUNTIF('filtered out UMLS by p 0.01'!A$1:A$14,D75)=0,1,0)</f>
        <v>0</v>
      </c>
      <c r="K75" s="6">
        <f>IF(COUNTIF('filtered out UMLS by p 0.005'!A$1:A$28,D75)=0,1,0)</f>
        <v>0</v>
      </c>
      <c r="L75" s="6">
        <f>IF(COUNTIF('filtered out UMLS by p 0.0005'!A$1:A$109,D75)=0,1,0)</f>
        <v>0</v>
      </c>
      <c r="M75" s="6" t="s">
        <v>174</v>
      </c>
      <c r="N75" s="6">
        <v>1</v>
      </c>
      <c r="O75" s="6">
        <v>1</v>
      </c>
      <c r="P75" s="6" t="str">
        <f t="shared" si="15"/>
        <v/>
      </c>
      <c r="Q75" s="6" t="str">
        <f t="shared" si="16"/>
        <v/>
      </c>
      <c r="R75" s="6">
        <f t="shared" si="17"/>
        <v>1</v>
      </c>
      <c r="S75">
        <v>0</v>
      </c>
      <c r="T75">
        <v>1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B75">
        <v>0</v>
      </c>
      <c r="AD75" t="b">
        <f t="shared" si="13"/>
        <v>0</v>
      </c>
      <c r="AG75">
        <f t="shared" si="14"/>
        <v>0</v>
      </c>
      <c r="AH75">
        <v>1</v>
      </c>
      <c r="AI75">
        <v>1</v>
      </c>
    </row>
    <row r="76" spans="1:35" x14ac:dyDescent="0.2">
      <c r="A76">
        <v>957597</v>
      </c>
      <c r="C76" t="s">
        <v>75</v>
      </c>
      <c r="D76" t="s">
        <v>76</v>
      </c>
      <c r="E76" t="s">
        <v>77</v>
      </c>
      <c r="F76">
        <v>1</v>
      </c>
      <c r="G76" s="6">
        <v>1</v>
      </c>
      <c r="H76" s="6">
        <f t="shared" si="12"/>
        <v>1</v>
      </c>
      <c r="I76" s="6">
        <v>1</v>
      </c>
      <c r="J76" s="6">
        <f>IF(COUNTIF('filtered out UMLS by p 0.01'!A$1:A$14,D76)=0,1,0)</f>
        <v>1</v>
      </c>
      <c r="K76" s="6">
        <f>IF(COUNTIF('filtered out UMLS by p 0.005'!A$1:A$28,D76)=0,1,0)</f>
        <v>1</v>
      </c>
      <c r="L76" s="6">
        <f>IF(COUNTIF('filtered out UMLS by p 0.0005'!A$1:A$109,D76)=0,1,0)</f>
        <v>0</v>
      </c>
      <c r="M76" s="6" t="s">
        <v>174</v>
      </c>
      <c r="N76" s="6">
        <v>1</v>
      </c>
      <c r="O76" s="6">
        <v>1</v>
      </c>
      <c r="P76" s="6" t="str">
        <f t="shared" si="15"/>
        <v/>
      </c>
      <c r="Q76" s="6">
        <f t="shared" si="16"/>
        <v>1</v>
      </c>
      <c r="R76" s="6">
        <f t="shared" si="17"/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B76">
        <v>1</v>
      </c>
      <c r="AD76" t="b">
        <f t="shared" si="13"/>
        <v>0</v>
      </c>
      <c r="AG76">
        <f t="shared" si="14"/>
        <v>1</v>
      </c>
      <c r="AH76">
        <v>0</v>
      </c>
      <c r="AI76">
        <v>1</v>
      </c>
    </row>
    <row r="77" spans="1:35" x14ac:dyDescent="0.2">
      <c r="A77">
        <v>958694</v>
      </c>
      <c r="C77" t="s">
        <v>8</v>
      </c>
      <c r="D77" t="s">
        <v>9</v>
      </c>
      <c r="E77" t="s">
        <v>10</v>
      </c>
      <c r="F77">
        <v>1</v>
      </c>
      <c r="G77" s="6">
        <v>0</v>
      </c>
      <c r="H77" s="6">
        <f t="shared" si="12"/>
        <v>0</v>
      </c>
      <c r="I77" s="6">
        <v>1</v>
      </c>
      <c r="J77" s="6">
        <f>IF(COUNTIF('filtered out UMLS by p 0.01'!A$1:A$14,D77)=0,1,0)</f>
        <v>0</v>
      </c>
      <c r="K77" s="6">
        <f>IF(COUNTIF('filtered out UMLS by p 0.005'!A$1:A$28,D77)=0,1,0)</f>
        <v>0</v>
      </c>
      <c r="L77" s="6">
        <f>IF(COUNTIF('filtered out UMLS by p 0.0005'!A$1:A$109,D77)=0,1,0)</f>
        <v>0</v>
      </c>
      <c r="M77" s="6" t="s">
        <v>174</v>
      </c>
      <c r="N77" s="6" t="s">
        <v>174</v>
      </c>
      <c r="O77" s="6">
        <v>1</v>
      </c>
      <c r="P77" s="6">
        <f t="shared" si="15"/>
        <v>0</v>
      </c>
      <c r="Q77" s="6" t="str">
        <f t="shared" si="16"/>
        <v/>
      </c>
      <c r="R77" s="6">
        <f t="shared" si="17"/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B77">
        <v>0</v>
      </c>
      <c r="AD77" t="b">
        <f t="shared" si="13"/>
        <v>0</v>
      </c>
      <c r="AG77">
        <f t="shared" si="14"/>
        <v>0</v>
      </c>
      <c r="AH77">
        <f>VLOOKUP(D77,'[1]distinct umls-ordo'!$A$1:$D$96,3,)</f>
        <v>1</v>
      </c>
      <c r="AI77">
        <f>VLOOKUP(D77,'[1]distinct umls-ordo'!$A$1:$D$96,4,FALSE)</f>
        <v>1</v>
      </c>
    </row>
    <row r="78" spans="1:35" x14ac:dyDescent="0.2">
      <c r="A78">
        <v>958694</v>
      </c>
      <c r="C78" t="s">
        <v>8</v>
      </c>
      <c r="D78" t="s">
        <v>9</v>
      </c>
      <c r="E78" t="s">
        <v>10</v>
      </c>
      <c r="F78">
        <v>1</v>
      </c>
      <c r="G78" s="6">
        <v>0</v>
      </c>
      <c r="H78" s="6">
        <f t="shared" si="12"/>
        <v>0</v>
      </c>
      <c r="I78" s="6">
        <v>1</v>
      </c>
      <c r="J78" s="6">
        <f>IF(COUNTIF('filtered out UMLS by p 0.01'!A$1:A$14,D78)=0,1,0)</f>
        <v>0</v>
      </c>
      <c r="K78" s="6">
        <f>IF(COUNTIF('filtered out UMLS by p 0.005'!A$1:A$28,D78)=0,1,0)</f>
        <v>0</v>
      </c>
      <c r="L78" s="6">
        <f>IF(COUNTIF('filtered out UMLS by p 0.0005'!A$1:A$109,D78)=0,1,0)</f>
        <v>0</v>
      </c>
      <c r="M78" s="6" t="s">
        <v>174</v>
      </c>
      <c r="N78" s="6" t="s">
        <v>174</v>
      </c>
      <c r="O78" s="6">
        <v>1</v>
      </c>
      <c r="P78" s="6">
        <f t="shared" si="15"/>
        <v>0</v>
      </c>
      <c r="Q78" s="6" t="str">
        <f t="shared" si="16"/>
        <v/>
      </c>
      <c r="R78" s="6">
        <f t="shared" si="17"/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B78">
        <v>0</v>
      </c>
      <c r="AD78" t="b">
        <f t="shared" si="13"/>
        <v>0</v>
      </c>
      <c r="AG78">
        <f t="shared" si="14"/>
        <v>0</v>
      </c>
      <c r="AH78">
        <f>VLOOKUP(D78,'[1]distinct umls-ordo'!$A$1:$D$96,3,)</f>
        <v>1</v>
      </c>
      <c r="AI78">
        <f>VLOOKUP(D78,'[1]distinct umls-ordo'!$A$1:$D$96,4,FALSE)</f>
        <v>1</v>
      </c>
    </row>
    <row r="79" spans="1:35" x14ac:dyDescent="0.2">
      <c r="A79">
        <v>956497</v>
      </c>
      <c r="C79" t="s">
        <v>8</v>
      </c>
      <c r="D79" t="s">
        <v>9</v>
      </c>
      <c r="E79" t="s">
        <v>10</v>
      </c>
      <c r="F79">
        <v>1</v>
      </c>
      <c r="G79" s="6">
        <v>0</v>
      </c>
      <c r="H79" s="6">
        <f t="shared" si="12"/>
        <v>0</v>
      </c>
      <c r="I79" s="6">
        <v>1</v>
      </c>
      <c r="J79" s="6">
        <f>IF(COUNTIF('filtered out UMLS by p 0.01'!A$1:A$14,D79)=0,1,0)</f>
        <v>0</v>
      </c>
      <c r="K79" s="6">
        <f>IF(COUNTIF('filtered out UMLS by p 0.005'!A$1:A$28,D79)=0,1,0)</f>
        <v>0</v>
      </c>
      <c r="L79" s="6">
        <f>IF(COUNTIF('filtered out UMLS by p 0.0005'!A$1:A$109,D79)=0,1,0)</f>
        <v>0</v>
      </c>
      <c r="M79" s="6" t="s">
        <v>174</v>
      </c>
      <c r="N79" s="6" t="s">
        <v>174</v>
      </c>
      <c r="O79" s="6">
        <v>1</v>
      </c>
      <c r="P79" s="6">
        <f t="shared" si="15"/>
        <v>0</v>
      </c>
      <c r="Q79" s="6" t="str">
        <f t="shared" si="16"/>
        <v/>
      </c>
      <c r="R79" s="6">
        <f t="shared" si="17"/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B79">
        <v>0</v>
      </c>
      <c r="AD79" t="b">
        <f t="shared" si="13"/>
        <v>0</v>
      </c>
      <c r="AG79">
        <f t="shared" si="14"/>
        <v>0</v>
      </c>
      <c r="AH79">
        <f>VLOOKUP(D79,'[1]distinct umls-ordo'!$A$1:$D$96,3,)</f>
        <v>1</v>
      </c>
      <c r="AI79">
        <f>VLOOKUP(D79,'[1]distinct umls-ordo'!$A$1:$D$96,4,FALSE)</f>
        <v>1</v>
      </c>
    </row>
    <row r="80" spans="1:35" x14ac:dyDescent="0.2">
      <c r="A80">
        <v>954521</v>
      </c>
      <c r="C80" t="s">
        <v>54</v>
      </c>
      <c r="D80" t="s">
        <v>55</v>
      </c>
      <c r="E80" t="s">
        <v>56</v>
      </c>
      <c r="F80">
        <v>1</v>
      </c>
      <c r="G80" s="6">
        <v>0</v>
      </c>
      <c r="H80" s="6">
        <f t="shared" si="12"/>
        <v>0</v>
      </c>
      <c r="I80" s="6">
        <v>1</v>
      </c>
      <c r="J80" s="6">
        <f>IF(COUNTIF('filtered out UMLS by p 0.01'!A$1:A$14,D80)=0,1,0)</f>
        <v>0</v>
      </c>
      <c r="K80" s="6">
        <f>IF(COUNTIF('filtered out UMLS by p 0.005'!A$1:A$28,D80)=0,1,0)</f>
        <v>0</v>
      </c>
      <c r="L80" s="6">
        <f>IF(COUNTIF('filtered out UMLS by p 0.0005'!A$1:A$109,D80)=0,1,0)</f>
        <v>0</v>
      </c>
      <c r="M80" s="6" t="s">
        <v>174</v>
      </c>
      <c r="N80" s="6" t="s">
        <v>174</v>
      </c>
      <c r="O80" s="6">
        <v>1</v>
      </c>
      <c r="P80" s="6">
        <f t="shared" si="15"/>
        <v>0</v>
      </c>
      <c r="Q80" s="6" t="str">
        <f t="shared" si="16"/>
        <v/>
      </c>
      <c r="R80" s="6">
        <f t="shared" si="17"/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B80">
        <v>0</v>
      </c>
      <c r="AD80" t="b">
        <f t="shared" si="13"/>
        <v>0</v>
      </c>
      <c r="AG80">
        <f t="shared" si="14"/>
        <v>0</v>
      </c>
      <c r="AH80">
        <v>1</v>
      </c>
      <c r="AI80">
        <v>1</v>
      </c>
    </row>
    <row r="81" spans="1:35" x14ac:dyDescent="0.2">
      <c r="A81">
        <v>954521</v>
      </c>
      <c r="C81" t="s">
        <v>54</v>
      </c>
      <c r="D81" t="s">
        <v>55</v>
      </c>
      <c r="E81" t="s">
        <v>56</v>
      </c>
      <c r="F81">
        <v>1</v>
      </c>
      <c r="G81" s="6">
        <v>0</v>
      </c>
      <c r="H81" s="6">
        <f t="shared" si="12"/>
        <v>0</v>
      </c>
      <c r="I81" s="6">
        <v>1</v>
      </c>
      <c r="J81" s="6">
        <f>IF(COUNTIF('filtered out UMLS by p 0.01'!A$1:A$14,D81)=0,1,0)</f>
        <v>0</v>
      </c>
      <c r="K81" s="6">
        <f>IF(COUNTIF('filtered out UMLS by p 0.005'!A$1:A$28,D81)=0,1,0)</f>
        <v>0</v>
      </c>
      <c r="L81" s="6">
        <f>IF(COUNTIF('filtered out UMLS by p 0.0005'!A$1:A$109,D81)=0,1,0)</f>
        <v>0</v>
      </c>
      <c r="M81" s="6" t="s">
        <v>174</v>
      </c>
      <c r="N81" s="6" t="s">
        <v>174</v>
      </c>
      <c r="O81" s="6">
        <v>1</v>
      </c>
      <c r="P81" s="6">
        <f t="shared" si="15"/>
        <v>0</v>
      </c>
      <c r="Q81" s="6" t="str">
        <f t="shared" si="16"/>
        <v/>
      </c>
      <c r="R81" s="6">
        <f t="shared" si="17"/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B81">
        <v>0</v>
      </c>
      <c r="AD81" t="b">
        <f t="shared" si="13"/>
        <v>0</v>
      </c>
      <c r="AG81">
        <f t="shared" si="14"/>
        <v>0</v>
      </c>
      <c r="AH81">
        <v>1</v>
      </c>
      <c r="AI81">
        <v>1</v>
      </c>
    </row>
    <row r="82" spans="1:35" x14ac:dyDescent="0.2">
      <c r="A82">
        <v>954521</v>
      </c>
      <c r="C82" t="s">
        <v>54</v>
      </c>
      <c r="D82" t="s">
        <v>55</v>
      </c>
      <c r="E82" t="s">
        <v>56</v>
      </c>
      <c r="F82">
        <v>1</v>
      </c>
      <c r="G82" s="6">
        <v>0</v>
      </c>
      <c r="H82" s="6">
        <f t="shared" si="12"/>
        <v>0</v>
      </c>
      <c r="I82" s="6">
        <v>1</v>
      </c>
      <c r="J82" s="6">
        <f>IF(COUNTIF('filtered out UMLS by p 0.01'!A$1:A$14,D82)=0,1,0)</f>
        <v>0</v>
      </c>
      <c r="K82" s="6">
        <f>IF(COUNTIF('filtered out UMLS by p 0.005'!A$1:A$28,D82)=0,1,0)</f>
        <v>0</v>
      </c>
      <c r="L82" s="6">
        <f>IF(COUNTIF('filtered out UMLS by p 0.0005'!A$1:A$109,D82)=0,1,0)</f>
        <v>0</v>
      </c>
      <c r="M82" s="6" t="s">
        <v>174</v>
      </c>
      <c r="N82" s="6" t="s">
        <v>174</v>
      </c>
      <c r="O82" s="6">
        <v>1</v>
      </c>
      <c r="P82" s="6">
        <f t="shared" si="15"/>
        <v>0</v>
      </c>
      <c r="Q82" s="6" t="str">
        <f t="shared" si="16"/>
        <v/>
      </c>
      <c r="R82" s="6">
        <f t="shared" si="17"/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B82">
        <v>0</v>
      </c>
      <c r="AD82" t="b">
        <f t="shared" si="13"/>
        <v>0</v>
      </c>
      <c r="AG82">
        <f t="shared" si="14"/>
        <v>0</v>
      </c>
      <c r="AH82">
        <v>1</v>
      </c>
      <c r="AI82">
        <v>1</v>
      </c>
    </row>
    <row r="83" spans="1:35" ht="17.5" customHeight="1" x14ac:dyDescent="0.2">
      <c r="A83">
        <v>969416</v>
      </c>
      <c r="C83" t="s">
        <v>78</v>
      </c>
      <c r="D83" t="s">
        <v>79</v>
      </c>
      <c r="E83" t="s">
        <v>80</v>
      </c>
      <c r="F83">
        <v>1</v>
      </c>
      <c r="G83" s="6">
        <v>0</v>
      </c>
      <c r="H83" s="6">
        <f t="shared" si="12"/>
        <v>0</v>
      </c>
      <c r="I83" s="6">
        <v>1</v>
      </c>
      <c r="J83" s="6">
        <f>IF(COUNTIF('filtered out UMLS by p 0.01'!A$1:A$14,D83)=0,1,0)</f>
        <v>1</v>
      </c>
      <c r="K83" s="6">
        <f>IF(COUNTIF('filtered out UMLS by p 0.005'!A$1:A$28,D83)=0,1,0)</f>
        <v>1</v>
      </c>
      <c r="L83" s="6">
        <f>IF(COUNTIF('filtered out UMLS by p 0.0005'!A$1:A$109,D83)=0,1,0)</f>
        <v>0</v>
      </c>
      <c r="M83" s="6" t="s">
        <v>174</v>
      </c>
      <c r="N83" s="6" t="s">
        <v>174</v>
      </c>
      <c r="O83" s="6">
        <v>1</v>
      </c>
      <c r="P83" s="6" t="str">
        <f t="shared" si="15"/>
        <v/>
      </c>
      <c r="Q83" s="6" t="str">
        <f t="shared" si="16"/>
        <v/>
      </c>
      <c r="R83" s="6">
        <f t="shared" si="17"/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t="s">
        <v>147</v>
      </c>
      <c r="AB83">
        <v>0</v>
      </c>
      <c r="AC83" t="s">
        <v>156</v>
      </c>
      <c r="AD83" t="b">
        <v>1</v>
      </c>
      <c r="AE83">
        <v>0</v>
      </c>
      <c r="AF83" t="s">
        <v>181</v>
      </c>
      <c r="AG83">
        <f t="shared" si="14"/>
        <v>0</v>
      </c>
      <c r="AH83">
        <v>1</v>
      </c>
      <c r="AI83">
        <v>1</v>
      </c>
    </row>
    <row r="84" spans="1:35" x14ac:dyDescent="0.2">
      <c r="A84">
        <v>968005</v>
      </c>
      <c r="C84" t="s">
        <v>8</v>
      </c>
      <c r="D84" t="s">
        <v>9</v>
      </c>
      <c r="E84" t="s">
        <v>10</v>
      </c>
      <c r="F84">
        <v>1</v>
      </c>
      <c r="G84" s="6">
        <v>0</v>
      </c>
      <c r="H84" s="6">
        <f t="shared" si="12"/>
        <v>0</v>
      </c>
      <c r="I84" s="6">
        <v>1</v>
      </c>
      <c r="J84" s="6">
        <f>IF(COUNTIF('filtered out UMLS by p 0.01'!A$1:A$14,D84)=0,1,0)</f>
        <v>0</v>
      </c>
      <c r="K84" s="6">
        <f>IF(COUNTIF('filtered out UMLS by p 0.005'!A$1:A$28,D84)=0,1,0)</f>
        <v>0</v>
      </c>
      <c r="L84" s="6">
        <f>IF(COUNTIF('filtered out UMLS by p 0.0005'!A$1:A$109,D84)=0,1,0)</f>
        <v>0</v>
      </c>
      <c r="M84" s="6" t="s">
        <v>174</v>
      </c>
      <c r="N84" s="6" t="s">
        <v>174</v>
      </c>
      <c r="O84" s="6">
        <v>1</v>
      </c>
      <c r="P84" s="6">
        <f t="shared" si="15"/>
        <v>0</v>
      </c>
      <c r="Q84" s="6" t="str">
        <f t="shared" si="16"/>
        <v/>
      </c>
      <c r="R84" s="6">
        <f t="shared" si="17"/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B84">
        <v>0</v>
      </c>
      <c r="AD84" t="b">
        <f t="shared" ref="AD84:AD96" si="18">Z84&lt;&gt;AB84</f>
        <v>0</v>
      </c>
      <c r="AG84">
        <f t="shared" si="14"/>
        <v>0</v>
      </c>
      <c r="AH84">
        <f>VLOOKUP(D84,'[1]distinct umls-ordo'!$A$1:$D$96,3,)</f>
        <v>1</v>
      </c>
      <c r="AI84">
        <f>VLOOKUP(D84,'[1]distinct umls-ordo'!$A$1:$D$96,4,FALSE)</f>
        <v>1</v>
      </c>
    </row>
    <row r="85" spans="1:35" x14ac:dyDescent="0.2">
      <c r="A85">
        <v>946281</v>
      </c>
      <c r="C85" t="s">
        <v>66</v>
      </c>
      <c r="D85" t="s">
        <v>67</v>
      </c>
      <c r="E85" t="s">
        <v>68</v>
      </c>
      <c r="F85">
        <v>1</v>
      </c>
      <c r="G85" s="6">
        <v>0</v>
      </c>
      <c r="H85" s="6">
        <f t="shared" si="12"/>
        <v>0</v>
      </c>
      <c r="I85" s="6">
        <v>1</v>
      </c>
      <c r="J85" s="6">
        <f>IF(COUNTIF('filtered out UMLS by p 0.01'!A$1:A$14,D85)=0,1,0)</f>
        <v>1</v>
      </c>
      <c r="K85" s="6">
        <f>IF(COUNTIF('filtered out UMLS by p 0.005'!A$1:A$28,D85)=0,1,0)</f>
        <v>0</v>
      </c>
      <c r="L85" s="6">
        <f>IF(COUNTIF('filtered out UMLS by p 0.0005'!A$1:A$109,D85)=0,1,0)</f>
        <v>0</v>
      </c>
      <c r="M85" s="6" t="s">
        <v>174</v>
      </c>
      <c r="N85" s="6" t="s">
        <v>174</v>
      </c>
      <c r="O85" s="6">
        <v>1</v>
      </c>
      <c r="P85" s="6">
        <f t="shared" si="15"/>
        <v>0</v>
      </c>
      <c r="Q85" s="6" t="str">
        <f t="shared" si="16"/>
        <v/>
      </c>
      <c r="R85" s="6">
        <f t="shared" si="17"/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B85">
        <v>0</v>
      </c>
      <c r="AD85" t="b">
        <f t="shared" si="18"/>
        <v>0</v>
      </c>
      <c r="AG85">
        <f t="shared" si="14"/>
        <v>0</v>
      </c>
      <c r="AH85">
        <v>1</v>
      </c>
      <c r="AI85">
        <v>1</v>
      </c>
    </row>
    <row r="86" spans="1:35" x14ac:dyDescent="0.2">
      <c r="A86">
        <v>976136</v>
      </c>
      <c r="C86" t="s">
        <v>29</v>
      </c>
      <c r="D86" t="s">
        <v>30</v>
      </c>
      <c r="E86" t="s">
        <v>31</v>
      </c>
      <c r="F86">
        <v>1</v>
      </c>
      <c r="G86" s="6">
        <v>1</v>
      </c>
      <c r="H86" s="6">
        <f t="shared" si="12"/>
        <v>0</v>
      </c>
      <c r="I86" s="6">
        <v>1</v>
      </c>
      <c r="J86" s="6">
        <f>IF(COUNTIF('filtered out UMLS by p 0.01'!A$1:A$14,D86)=0,1,0)</f>
        <v>0</v>
      </c>
      <c r="K86" s="6">
        <f>IF(COUNTIF('filtered out UMLS by p 0.005'!A$1:A$28,D86)=0,1,0)</f>
        <v>0</v>
      </c>
      <c r="L86" s="6">
        <f>IF(COUNTIF('filtered out UMLS by p 0.0005'!A$1:A$109,D86)=0,1,0)</f>
        <v>0</v>
      </c>
      <c r="M86" s="6" t="s">
        <v>174</v>
      </c>
      <c r="N86" s="6">
        <v>1</v>
      </c>
      <c r="O86" s="6">
        <v>1</v>
      </c>
      <c r="P86" s="6" t="str">
        <f t="shared" si="15"/>
        <v/>
      </c>
      <c r="Q86" s="6" t="str">
        <f t="shared" si="16"/>
        <v/>
      </c>
      <c r="R86" s="6">
        <f t="shared" si="17"/>
        <v>1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B86">
        <v>0</v>
      </c>
      <c r="AD86" t="b">
        <f t="shared" si="18"/>
        <v>0</v>
      </c>
      <c r="AG86">
        <f t="shared" si="14"/>
        <v>0</v>
      </c>
      <c r="AH86">
        <v>1</v>
      </c>
      <c r="AI86">
        <v>1</v>
      </c>
    </row>
    <row r="87" spans="1:35" x14ac:dyDescent="0.2">
      <c r="A87">
        <v>973423</v>
      </c>
      <c r="C87" t="s">
        <v>8</v>
      </c>
      <c r="D87" t="s">
        <v>9</v>
      </c>
      <c r="E87" t="s">
        <v>10</v>
      </c>
      <c r="F87">
        <v>1</v>
      </c>
      <c r="G87" s="6">
        <v>0</v>
      </c>
      <c r="H87" s="6">
        <f t="shared" si="12"/>
        <v>0</v>
      </c>
      <c r="I87" s="6">
        <v>1</v>
      </c>
      <c r="J87" s="6">
        <f>IF(COUNTIF('filtered out UMLS by p 0.01'!A$1:A$14,D87)=0,1,0)</f>
        <v>0</v>
      </c>
      <c r="K87" s="6">
        <f>IF(COUNTIF('filtered out UMLS by p 0.005'!A$1:A$28,D87)=0,1,0)</f>
        <v>0</v>
      </c>
      <c r="L87" s="6">
        <f>IF(COUNTIF('filtered out UMLS by p 0.0005'!A$1:A$109,D87)=0,1,0)</f>
        <v>0</v>
      </c>
      <c r="M87" s="6" t="s">
        <v>174</v>
      </c>
      <c r="N87" s="6" t="s">
        <v>174</v>
      </c>
      <c r="O87" s="6">
        <v>1</v>
      </c>
      <c r="P87" s="6">
        <f t="shared" si="15"/>
        <v>0</v>
      </c>
      <c r="Q87" s="6" t="str">
        <f t="shared" si="16"/>
        <v/>
      </c>
      <c r="R87" s="6">
        <f t="shared" si="17"/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B87">
        <v>0</v>
      </c>
      <c r="AD87" t="b">
        <f t="shared" si="18"/>
        <v>0</v>
      </c>
      <c r="AG87">
        <f t="shared" si="14"/>
        <v>0</v>
      </c>
      <c r="AH87">
        <f>VLOOKUP(D87,'[1]distinct umls-ordo'!$A$1:$D$96,3,)</f>
        <v>1</v>
      </c>
      <c r="AI87">
        <f>VLOOKUP(D87,'[1]distinct umls-ordo'!$A$1:$D$96,4,FALSE)</f>
        <v>1</v>
      </c>
    </row>
    <row r="88" spans="1:35" x14ac:dyDescent="0.2">
      <c r="A88">
        <v>964443</v>
      </c>
      <c r="C88" t="s">
        <v>26</v>
      </c>
      <c r="D88" t="s">
        <v>27</v>
      </c>
      <c r="E88" t="s">
        <v>28</v>
      </c>
      <c r="F88">
        <v>1</v>
      </c>
      <c r="G88" s="6">
        <v>1</v>
      </c>
      <c r="H88" s="6">
        <f t="shared" si="12"/>
        <v>0</v>
      </c>
      <c r="I88" s="6">
        <v>1</v>
      </c>
      <c r="J88" s="6">
        <f>IF(COUNTIF('filtered out UMLS by p 0.01'!A$1:A$14,D88)=0,1,0)</f>
        <v>0</v>
      </c>
      <c r="K88" s="6">
        <f>IF(COUNTIF('filtered out UMLS by p 0.005'!A$1:A$28,D88)=0,1,0)</f>
        <v>0</v>
      </c>
      <c r="L88" s="6">
        <f>IF(COUNTIF('filtered out UMLS by p 0.0005'!A$1:A$109,D88)=0,1,0)</f>
        <v>0</v>
      </c>
      <c r="M88" s="6" t="s">
        <v>174</v>
      </c>
      <c r="N88" s="6">
        <v>1</v>
      </c>
      <c r="O88" s="6">
        <v>1</v>
      </c>
      <c r="P88" s="6" t="str">
        <f t="shared" si="15"/>
        <v/>
      </c>
      <c r="Q88" s="6" t="str">
        <f t="shared" si="16"/>
        <v/>
      </c>
      <c r="R88" s="6">
        <f t="shared" si="17"/>
        <v>1</v>
      </c>
      <c r="S88">
        <v>1</v>
      </c>
      <c r="T88">
        <v>1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B88">
        <v>0</v>
      </c>
      <c r="AD88" t="b">
        <f t="shared" si="18"/>
        <v>0</v>
      </c>
      <c r="AG88">
        <f t="shared" si="14"/>
        <v>0</v>
      </c>
      <c r="AH88">
        <v>1</v>
      </c>
      <c r="AI88">
        <v>1</v>
      </c>
    </row>
    <row r="89" spans="1:35" x14ac:dyDescent="0.2">
      <c r="A89">
        <v>962599</v>
      </c>
      <c r="C89" t="s">
        <v>35</v>
      </c>
      <c r="D89" t="s">
        <v>36</v>
      </c>
      <c r="E89" t="s">
        <v>37</v>
      </c>
      <c r="F89">
        <v>1</v>
      </c>
      <c r="G89" s="6">
        <v>1</v>
      </c>
      <c r="H89" s="6">
        <f t="shared" si="12"/>
        <v>1</v>
      </c>
      <c r="I89" s="6">
        <v>1</v>
      </c>
      <c r="J89" s="6">
        <f>IF(COUNTIF('filtered out UMLS by p 0.01'!A$1:A$14,D89)=0,1,0)</f>
        <v>1</v>
      </c>
      <c r="K89" s="6">
        <f>IF(COUNTIF('filtered out UMLS by p 0.005'!A$1:A$28,D89)=0,1,0)</f>
        <v>0</v>
      </c>
      <c r="L89" s="6">
        <f>IF(COUNTIF('filtered out UMLS by p 0.0005'!A$1:A$109,D89)=0,1,0)</f>
        <v>0</v>
      </c>
      <c r="M89" s="6" t="s">
        <v>174</v>
      </c>
      <c r="N89" s="6">
        <v>1</v>
      </c>
      <c r="O89" s="6">
        <v>1</v>
      </c>
      <c r="P89" s="6" t="str">
        <f t="shared" si="15"/>
        <v/>
      </c>
      <c r="Q89" s="6" t="str">
        <f t="shared" si="16"/>
        <v/>
      </c>
      <c r="R89" s="6">
        <f t="shared" si="17"/>
        <v>1</v>
      </c>
      <c r="S89">
        <v>1</v>
      </c>
      <c r="T89">
        <v>1</v>
      </c>
      <c r="U89">
        <v>1</v>
      </c>
      <c r="V89">
        <v>1</v>
      </c>
      <c r="W89">
        <v>0</v>
      </c>
      <c r="X89">
        <v>1</v>
      </c>
      <c r="Y89">
        <v>0</v>
      </c>
      <c r="Z89">
        <v>1</v>
      </c>
      <c r="AA89" t="s">
        <v>144</v>
      </c>
      <c r="AB89">
        <v>1</v>
      </c>
      <c r="AC89" t="s">
        <v>155</v>
      </c>
      <c r="AD89" t="b">
        <f t="shared" si="18"/>
        <v>0</v>
      </c>
      <c r="AG89">
        <f t="shared" si="14"/>
        <v>1</v>
      </c>
      <c r="AH89">
        <f>VLOOKUP(D89,'[1]distinct umls-ordo'!$A$1:$D$96,3,)</f>
        <v>1</v>
      </c>
      <c r="AI89">
        <f>VLOOKUP(D89,'[1]distinct umls-ordo'!$A$1:$D$96,4,FALSE)</f>
        <v>1</v>
      </c>
    </row>
    <row r="90" spans="1:35" x14ac:dyDescent="0.2">
      <c r="A90">
        <v>993258</v>
      </c>
      <c r="C90" t="s">
        <v>81</v>
      </c>
      <c r="D90" t="s">
        <v>82</v>
      </c>
      <c r="E90" t="s">
        <v>83</v>
      </c>
      <c r="F90">
        <v>1</v>
      </c>
      <c r="G90" s="6">
        <v>1</v>
      </c>
      <c r="H90" s="6">
        <f t="shared" si="12"/>
        <v>1</v>
      </c>
      <c r="I90" s="6">
        <v>1</v>
      </c>
      <c r="J90" s="6">
        <f>IF(COUNTIF('filtered out UMLS by p 0.01'!A$1:A$14,D90)=0,1,0)</f>
        <v>1</v>
      </c>
      <c r="K90" s="6">
        <f>IF(COUNTIF('filtered out UMLS by p 0.005'!A$1:A$28,D90)=0,1,0)</f>
        <v>1</v>
      </c>
      <c r="L90" s="6">
        <f>IF(COUNTIF('filtered out UMLS by p 0.0005'!A$1:A$109,D90)=0,1,0)</f>
        <v>1</v>
      </c>
      <c r="M90" s="6" t="s">
        <v>174</v>
      </c>
      <c r="N90" s="6">
        <v>1</v>
      </c>
      <c r="O90" s="6">
        <v>1</v>
      </c>
      <c r="P90" s="6" t="str">
        <f t="shared" si="15"/>
        <v/>
      </c>
      <c r="Q90" s="6">
        <f t="shared" si="16"/>
        <v>1</v>
      </c>
      <c r="R90" s="6">
        <f t="shared" si="17"/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B90">
        <v>1</v>
      </c>
      <c r="AD90" t="b">
        <f t="shared" si="18"/>
        <v>0</v>
      </c>
      <c r="AG90">
        <f t="shared" si="14"/>
        <v>1</v>
      </c>
      <c r="AH90">
        <v>1</v>
      </c>
      <c r="AI90">
        <v>1</v>
      </c>
    </row>
    <row r="91" spans="1:35" x14ac:dyDescent="0.2">
      <c r="A91">
        <v>993927</v>
      </c>
      <c r="C91" t="s">
        <v>84</v>
      </c>
      <c r="D91" t="s">
        <v>85</v>
      </c>
      <c r="E91" t="s">
        <v>86</v>
      </c>
      <c r="F91">
        <v>1</v>
      </c>
      <c r="G91" s="6">
        <v>1</v>
      </c>
      <c r="H91" s="6">
        <f t="shared" si="12"/>
        <v>1</v>
      </c>
      <c r="I91" s="6">
        <v>1</v>
      </c>
      <c r="J91" s="6">
        <f>IF(COUNTIF('filtered out UMLS by p 0.01'!A$1:A$14,D91)=0,1,0)</f>
        <v>1</v>
      </c>
      <c r="K91" s="6">
        <f>IF(COUNTIF('filtered out UMLS by p 0.005'!A$1:A$28,D91)=0,1,0)</f>
        <v>1</v>
      </c>
      <c r="L91" s="6">
        <f>IF(COUNTIF('filtered out UMLS by p 0.0005'!A$1:A$109,D91)=0,1,0)</f>
        <v>1</v>
      </c>
      <c r="M91" s="6" t="s">
        <v>174</v>
      </c>
      <c r="N91" s="6">
        <v>1</v>
      </c>
      <c r="O91" s="6">
        <v>1</v>
      </c>
      <c r="P91" s="6" t="str">
        <f t="shared" si="15"/>
        <v/>
      </c>
      <c r="Q91" s="6">
        <f t="shared" si="16"/>
        <v>1</v>
      </c>
      <c r="R91" s="6">
        <f t="shared" si="17"/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B91">
        <v>1</v>
      </c>
      <c r="AD91" t="b">
        <f t="shared" si="18"/>
        <v>0</v>
      </c>
      <c r="AG91">
        <f t="shared" si="14"/>
        <v>1</v>
      </c>
      <c r="AH91">
        <v>1</v>
      </c>
      <c r="AI91">
        <v>1</v>
      </c>
    </row>
    <row r="92" spans="1:35" x14ac:dyDescent="0.2">
      <c r="A92">
        <v>982013</v>
      </c>
      <c r="C92" t="s">
        <v>87</v>
      </c>
      <c r="D92" t="s">
        <v>88</v>
      </c>
      <c r="E92" t="s">
        <v>89</v>
      </c>
      <c r="F92">
        <v>1</v>
      </c>
      <c r="G92" s="6">
        <v>1</v>
      </c>
      <c r="H92" s="6">
        <f t="shared" si="12"/>
        <v>1</v>
      </c>
      <c r="I92" s="6">
        <v>0</v>
      </c>
      <c r="J92" s="6">
        <f>IF(COUNTIF('filtered out UMLS by p 0.01'!A$1:A$14,D92)=0,1,0)</f>
        <v>1</v>
      </c>
      <c r="K92" s="6">
        <f>IF(COUNTIF('filtered out UMLS by p 0.005'!A$1:A$28,D92)=0,1,0)</f>
        <v>1</v>
      </c>
      <c r="L92" s="6">
        <f>IF(COUNTIF('filtered out UMLS by p 0.0005'!A$1:A$109,D92)=0,1,0)</f>
        <v>0</v>
      </c>
      <c r="M92" s="6" t="s">
        <v>174</v>
      </c>
      <c r="N92" s="6" t="s">
        <v>174</v>
      </c>
      <c r="O92" s="6">
        <v>1</v>
      </c>
      <c r="P92" s="6" t="str">
        <f t="shared" si="15"/>
        <v/>
      </c>
      <c r="Q92" s="6">
        <f t="shared" si="16"/>
        <v>1</v>
      </c>
      <c r="R92" s="6">
        <f t="shared" si="17"/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B92">
        <v>1</v>
      </c>
      <c r="AD92" t="b">
        <f t="shared" si="18"/>
        <v>0</v>
      </c>
      <c r="AG92">
        <f t="shared" si="14"/>
        <v>1</v>
      </c>
      <c r="AH92">
        <f>VLOOKUP(D92,'[1]distinct umls-ordo'!$A$1:$D$96,3,)</f>
        <v>0</v>
      </c>
      <c r="AI92">
        <f>VLOOKUP(D92,'[1]distinct umls-ordo'!$A$1:$D$96,4,FALSE)</f>
        <v>0</v>
      </c>
    </row>
    <row r="93" spans="1:35" x14ac:dyDescent="0.2">
      <c r="A93">
        <v>981482</v>
      </c>
      <c r="C93" t="s">
        <v>8</v>
      </c>
      <c r="D93" t="s">
        <v>9</v>
      </c>
      <c r="E93" t="s">
        <v>10</v>
      </c>
      <c r="F93">
        <v>1</v>
      </c>
      <c r="G93" s="6">
        <v>0</v>
      </c>
      <c r="H93" s="6">
        <f t="shared" si="12"/>
        <v>0</v>
      </c>
      <c r="I93" s="6">
        <v>1</v>
      </c>
      <c r="J93" s="6">
        <f>IF(COUNTIF('filtered out UMLS by p 0.01'!A$1:A$14,D93)=0,1,0)</f>
        <v>0</v>
      </c>
      <c r="K93" s="6">
        <f>IF(COUNTIF('filtered out UMLS by p 0.005'!A$1:A$28,D93)=0,1,0)</f>
        <v>0</v>
      </c>
      <c r="L93" s="6">
        <f>IF(COUNTIF('filtered out UMLS by p 0.0005'!A$1:A$109,D93)=0,1,0)</f>
        <v>0</v>
      </c>
      <c r="M93" s="6" t="s">
        <v>174</v>
      </c>
      <c r="N93" s="6" t="s">
        <v>174</v>
      </c>
      <c r="O93" s="6">
        <v>1</v>
      </c>
      <c r="P93" s="6">
        <f t="shared" si="15"/>
        <v>0</v>
      </c>
      <c r="Q93" s="6" t="str">
        <f t="shared" si="16"/>
        <v/>
      </c>
      <c r="R93" s="6">
        <f t="shared" si="17"/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B93">
        <v>0</v>
      </c>
      <c r="AD93" t="b">
        <f t="shared" si="18"/>
        <v>0</v>
      </c>
      <c r="AG93">
        <f t="shared" si="14"/>
        <v>0</v>
      </c>
      <c r="AH93">
        <f>VLOOKUP(D93,'[1]distinct umls-ordo'!$A$1:$D$96,3,)</f>
        <v>1</v>
      </c>
      <c r="AI93">
        <f>VLOOKUP(D93,'[1]distinct umls-ordo'!$A$1:$D$96,4,FALSE)</f>
        <v>1</v>
      </c>
    </row>
    <row r="94" spans="1:35" x14ac:dyDescent="0.2">
      <c r="A94">
        <v>988890</v>
      </c>
      <c r="C94" t="s">
        <v>54</v>
      </c>
      <c r="D94" t="s">
        <v>55</v>
      </c>
      <c r="E94" t="s">
        <v>56</v>
      </c>
      <c r="F94">
        <v>1</v>
      </c>
      <c r="G94" s="6">
        <v>0</v>
      </c>
      <c r="H94" s="6">
        <f t="shared" si="12"/>
        <v>0</v>
      </c>
      <c r="I94" s="6">
        <v>1</v>
      </c>
      <c r="J94" s="6">
        <f>IF(COUNTIF('filtered out UMLS by p 0.01'!A$1:A$14,D94)=0,1,0)</f>
        <v>0</v>
      </c>
      <c r="K94" s="6">
        <f>IF(COUNTIF('filtered out UMLS by p 0.005'!A$1:A$28,D94)=0,1,0)</f>
        <v>0</v>
      </c>
      <c r="L94" s="6">
        <f>IF(COUNTIF('filtered out UMLS by p 0.0005'!A$1:A$109,D94)=0,1,0)</f>
        <v>0</v>
      </c>
      <c r="M94" s="6" t="s">
        <v>174</v>
      </c>
      <c r="N94" s="6" t="s">
        <v>174</v>
      </c>
      <c r="O94" s="6">
        <v>1</v>
      </c>
      <c r="P94" s="6">
        <f t="shared" si="15"/>
        <v>0</v>
      </c>
      <c r="Q94" s="6" t="str">
        <f t="shared" si="16"/>
        <v/>
      </c>
      <c r="R94" s="6">
        <f t="shared" si="17"/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B94">
        <v>0</v>
      </c>
      <c r="AD94" t="b">
        <f t="shared" si="18"/>
        <v>0</v>
      </c>
      <c r="AG94">
        <f t="shared" si="14"/>
        <v>0</v>
      </c>
      <c r="AH94">
        <v>1</v>
      </c>
      <c r="AI94">
        <v>1</v>
      </c>
    </row>
    <row r="95" spans="1:35" x14ac:dyDescent="0.2">
      <c r="A95">
        <v>988890</v>
      </c>
      <c r="C95" t="s">
        <v>54</v>
      </c>
      <c r="D95" t="s">
        <v>55</v>
      </c>
      <c r="E95" t="s">
        <v>56</v>
      </c>
      <c r="F95">
        <v>1</v>
      </c>
      <c r="G95" s="6">
        <v>0</v>
      </c>
      <c r="H95" s="6">
        <f t="shared" si="12"/>
        <v>0</v>
      </c>
      <c r="I95" s="6">
        <v>1</v>
      </c>
      <c r="J95" s="6">
        <f>IF(COUNTIF('filtered out UMLS by p 0.01'!A$1:A$14,D95)=0,1,0)</f>
        <v>0</v>
      </c>
      <c r="K95" s="6">
        <f>IF(COUNTIF('filtered out UMLS by p 0.005'!A$1:A$28,D95)=0,1,0)</f>
        <v>0</v>
      </c>
      <c r="L95" s="6">
        <f>IF(COUNTIF('filtered out UMLS by p 0.0005'!A$1:A$109,D95)=0,1,0)</f>
        <v>0</v>
      </c>
      <c r="M95" s="6" t="s">
        <v>174</v>
      </c>
      <c r="N95" s="6" t="s">
        <v>174</v>
      </c>
      <c r="O95" s="6">
        <v>1</v>
      </c>
      <c r="P95" s="6">
        <f t="shared" si="15"/>
        <v>0</v>
      </c>
      <c r="Q95" s="6" t="str">
        <f t="shared" si="16"/>
        <v/>
      </c>
      <c r="R95" s="6">
        <f t="shared" si="17"/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B95">
        <v>0</v>
      </c>
      <c r="AD95" t="b">
        <f t="shared" si="18"/>
        <v>0</v>
      </c>
      <c r="AG95">
        <f t="shared" si="14"/>
        <v>0</v>
      </c>
      <c r="AH95">
        <v>1</v>
      </c>
      <c r="AI95">
        <v>1</v>
      </c>
    </row>
    <row r="96" spans="1:35" x14ac:dyDescent="0.2">
      <c r="A96">
        <v>970998</v>
      </c>
      <c r="C96" t="s">
        <v>8</v>
      </c>
      <c r="D96" t="s">
        <v>9</v>
      </c>
      <c r="E96" t="s">
        <v>10</v>
      </c>
      <c r="F96">
        <v>1</v>
      </c>
      <c r="G96" s="6">
        <v>0</v>
      </c>
      <c r="H96" s="6">
        <f t="shared" si="12"/>
        <v>0</v>
      </c>
      <c r="I96" s="6">
        <v>1</v>
      </c>
      <c r="J96" s="6">
        <f>IF(COUNTIF('filtered out UMLS by p 0.01'!A$1:A$14,D96)=0,1,0)</f>
        <v>0</v>
      </c>
      <c r="K96" s="6">
        <f>IF(COUNTIF('filtered out UMLS by p 0.005'!A$1:A$28,D96)=0,1,0)</f>
        <v>0</v>
      </c>
      <c r="L96" s="6">
        <f>IF(COUNTIF('filtered out UMLS by p 0.0005'!A$1:A$109,D96)=0,1,0)</f>
        <v>0</v>
      </c>
      <c r="M96" s="6" t="s">
        <v>174</v>
      </c>
      <c r="N96" s="6" t="s">
        <v>174</v>
      </c>
      <c r="O96" s="6">
        <v>1</v>
      </c>
      <c r="P96" s="6">
        <f t="shared" si="15"/>
        <v>0</v>
      </c>
      <c r="Q96" s="6" t="str">
        <f t="shared" si="16"/>
        <v/>
      </c>
      <c r="R96" s="6">
        <f t="shared" si="17"/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B96">
        <v>0</v>
      </c>
      <c r="AD96" t="b">
        <f t="shared" si="18"/>
        <v>0</v>
      </c>
      <c r="AG96">
        <f t="shared" si="14"/>
        <v>0</v>
      </c>
      <c r="AH96">
        <f>VLOOKUP(D96,'[1]distinct umls-ordo'!$A$1:$D$96,3,)</f>
        <v>1</v>
      </c>
      <c r="AI96">
        <f>VLOOKUP(D96,'[1]distinct umls-ordo'!$A$1:$D$96,4,FALSE)</f>
        <v>1</v>
      </c>
    </row>
    <row r="97" spans="1:35" x14ac:dyDescent="0.2">
      <c r="A97">
        <v>1003965</v>
      </c>
      <c r="C97" t="s">
        <v>90</v>
      </c>
      <c r="D97" t="s">
        <v>91</v>
      </c>
      <c r="E97" t="s">
        <v>92</v>
      </c>
      <c r="F97">
        <v>1</v>
      </c>
      <c r="G97" s="6">
        <v>1</v>
      </c>
      <c r="H97" s="6">
        <f t="shared" si="12"/>
        <v>1</v>
      </c>
      <c r="I97" s="6">
        <v>1</v>
      </c>
      <c r="J97" s="6">
        <f>IF(COUNTIF('filtered out UMLS by p 0.01'!A$1:A$14,D97)=0,1,0)</f>
        <v>1</v>
      </c>
      <c r="K97" s="6">
        <f>IF(COUNTIF('filtered out UMLS by p 0.005'!A$1:A$28,D97)=0,1,0)</f>
        <v>1</v>
      </c>
      <c r="L97" s="6">
        <f>IF(COUNTIF('filtered out UMLS by p 0.0005'!A$1:A$109,D97)=0,1,0)</f>
        <v>0</v>
      </c>
      <c r="M97" s="6" t="s">
        <v>174</v>
      </c>
      <c r="N97" s="6">
        <v>1</v>
      </c>
      <c r="O97" s="6">
        <v>1</v>
      </c>
      <c r="P97" s="6" t="str">
        <f t="shared" si="15"/>
        <v/>
      </c>
      <c r="Q97" s="6">
        <f t="shared" si="16"/>
        <v>1</v>
      </c>
      <c r="R97" s="6">
        <f t="shared" si="17"/>
        <v>1</v>
      </c>
      <c r="S97">
        <v>1</v>
      </c>
      <c r="T97">
        <v>1</v>
      </c>
      <c r="U97">
        <v>1</v>
      </c>
      <c r="V97">
        <v>1</v>
      </c>
      <c r="W97">
        <v>0</v>
      </c>
      <c r="X97">
        <v>1</v>
      </c>
      <c r="Y97">
        <v>0</v>
      </c>
      <c r="Z97">
        <v>0</v>
      </c>
      <c r="AA97" t="s">
        <v>145</v>
      </c>
      <c r="AB97">
        <v>0</v>
      </c>
      <c r="AC97" t="s">
        <v>157</v>
      </c>
      <c r="AD97" t="b">
        <v>1</v>
      </c>
      <c r="AE97">
        <v>1</v>
      </c>
      <c r="AF97" t="s">
        <v>180</v>
      </c>
      <c r="AG97">
        <f t="shared" si="14"/>
        <v>1</v>
      </c>
      <c r="AH97">
        <v>1</v>
      </c>
      <c r="AI97">
        <v>1</v>
      </c>
    </row>
    <row r="98" spans="1:35" x14ac:dyDescent="0.2">
      <c r="A98">
        <v>985810</v>
      </c>
      <c r="C98" t="s">
        <v>8</v>
      </c>
      <c r="D98" t="s">
        <v>9</v>
      </c>
      <c r="E98" t="s">
        <v>10</v>
      </c>
      <c r="F98">
        <v>1</v>
      </c>
      <c r="G98" s="6">
        <v>0</v>
      </c>
      <c r="H98" s="6">
        <f t="shared" si="12"/>
        <v>0</v>
      </c>
      <c r="I98" s="6">
        <v>1</v>
      </c>
      <c r="J98" s="6">
        <f>IF(COUNTIF('filtered out UMLS by p 0.01'!A$1:A$14,D98)=0,1,0)</f>
        <v>0</v>
      </c>
      <c r="K98" s="6">
        <f>IF(COUNTIF('filtered out UMLS by p 0.005'!A$1:A$28,D98)=0,1,0)</f>
        <v>0</v>
      </c>
      <c r="L98" s="6">
        <f>IF(COUNTIF('filtered out UMLS by p 0.0005'!A$1:A$109,D98)=0,1,0)</f>
        <v>0</v>
      </c>
      <c r="M98" s="6" t="s">
        <v>174</v>
      </c>
      <c r="N98" s="6" t="s">
        <v>174</v>
      </c>
      <c r="O98" s="6">
        <v>1</v>
      </c>
      <c r="P98" s="6">
        <f t="shared" si="15"/>
        <v>0</v>
      </c>
      <c r="Q98" s="6" t="str">
        <f t="shared" si="16"/>
        <v/>
      </c>
      <c r="R98" s="6">
        <f t="shared" si="17"/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B98">
        <v>0</v>
      </c>
      <c r="AD98" t="b">
        <f t="shared" ref="AD98:AD113" si="19">Z98&lt;&gt;AB98</f>
        <v>0</v>
      </c>
      <c r="AG98">
        <f t="shared" si="14"/>
        <v>0</v>
      </c>
      <c r="AH98">
        <f>VLOOKUP(D98,'[1]distinct umls-ordo'!$A$1:$D$96,3,)</f>
        <v>1</v>
      </c>
      <c r="AI98">
        <f>VLOOKUP(D98,'[1]distinct umls-ordo'!$A$1:$D$96,4,FALSE)</f>
        <v>1</v>
      </c>
    </row>
    <row r="99" spans="1:35" x14ac:dyDescent="0.2">
      <c r="A99">
        <v>998988</v>
      </c>
      <c r="C99" t="s">
        <v>93</v>
      </c>
      <c r="D99" t="s">
        <v>94</v>
      </c>
      <c r="E99" t="s">
        <v>95</v>
      </c>
      <c r="F99">
        <v>1</v>
      </c>
      <c r="G99" s="6">
        <v>0</v>
      </c>
      <c r="H99" s="6">
        <f t="shared" si="12"/>
        <v>0</v>
      </c>
      <c r="I99" s="6">
        <v>0</v>
      </c>
      <c r="J99" s="6">
        <f>IF(COUNTIF('filtered out UMLS by p 0.01'!A$1:A$14,D99)=0,1,0)</f>
        <v>1</v>
      </c>
      <c r="K99" s="6">
        <f>IF(COUNTIF('filtered out UMLS by p 0.005'!A$1:A$28,D99)=0,1,0)</f>
        <v>1</v>
      </c>
      <c r="L99" s="6">
        <f>IF(COUNTIF('filtered out UMLS by p 0.0005'!A$1:A$109,D99)=0,1,0)</f>
        <v>0</v>
      </c>
      <c r="M99" s="6">
        <v>0</v>
      </c>
      <c r="N99" s="6" t="s">
        <v>174</v>
      </c>
      <c r="O99" s="6">
        <v>0</v>
      </c>
      <c r="P99" s="6" t="str">
        <f t="shared" si="15"/>
        <v/>
      </c>
      <c r="Q99" s="6" t="str">
        <f t="shared" si="16"/>
        <v/>
      </c>
      <c r="R99" s="6">
        <f t="shared" si="17"/>
        <v>1</v>
      </c>
      <c r="S99">
        <v>0</v>
      </c>
      <c r="T99">
        <v>1</v>
      </c>
      <c r="U99">
        <v>1</v>
      </c>
      <c r="V99">
        <v>0</v>
      </c>
      <c r="W99">
        <v>1</v>
      </c>
      <c r="X99">
        <v>0</v>
      </c>
      <c r="Y99">
        <v>0</v>
      </c>
      <c r="Z99">
        <v>1</v>
      </c>
      <c r="AB99">
        <v>1</v>
      </c>
      <c r="AD99" t="b">
        <f t="shared" si="19"/>
        <v>0</v>
      </c>
      <c r="AG99">
        <f t="shared" si="14"/>
        <v>1</v>
      </c>
      <c r="AH99">
        <f>VLOOKUP(D99,'[1]distinct umls-ordo'!$A$1:$D$96,3,)</f>
        <v>1</v>
      </c>
      <c r="AI99">
        <f>VLOOKUP(D99,'[1]distinct umls-ordo'!$A$1:$D$96,4,FALSE)</f>
        <v>1</v>
      </c>
    </row>
    <row r="100" spans="1:35" x14ac:dyDescent="0.2">
      <c r="A100">
        <v>998988</v>
      </c>
      <c r="C100" t="s">
        <v>93</v>
      </c>
      <c r="D100" t="s">
        <v>94</v>
      </c>
      <c r="E100" t="s">
        <v>95</v>
      </c>
      <c r="F100">
        <v>1</v>
      </c>
      <c r="G100" s="6">
        <v>0</v>
      </c>
      <c r="H100" s="6">
        <f t="shared" si="12"/>
        <v>0</v>
      </c>
      <c r="I100" s="6">
        <v>0</v>
      </c>
      <c r="J100" s="6">
        <f>IF(COUNTIF('filtered out UMLS by p 0.01'!A$1:A$14,D100)=0,1,0)</f>
        <v>1</v>
      </c>
      <c r="K100" s="6">
        <f>IF(COUNTIF('filtered out UMLS by p 0.005'!A$1:A$28,D100)=0,1,0)</f>
        <v>1</v>
      </c>
      <c r="L100" s="6">
        <f>IF(COUNTIF('filtered out UMLS by p 0.0005'!A$1:A$109,D100)=0,1,0)</f>
        <v>0</v>
      </c>
      <c r="M100" s="6">
        <v>0</v>
      </c>
      <c r="N100" s="6" t="s">
        <v>174</v>
      </c>
      <c r="O100" s="6">
        <v>0</v>
      </c>
      <c r="P100" s="6" t="str">
        <f t="shared" si="15"/>
        <v/>
      </c>
      <c r="Q100" s="6" t="str">
        <f t="shared" si="16"/>
        <v/>
      </c>
      <c r="R100" s="6">
        <f t="shared" si="17"/>
        <v>1</v>
      </c>
      <c r="S100">
        <v>0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1</v>
      </c>
      <c r="AB100">
        <v>1</v>
      </c>
      <c r="AD100" t="b">
        <f t="shared" si="19"/>
        <v>0</v>
      </c>
      <c r="AG100">
        <f t="shared" si="14"/>
        <v>1</v>
      </c>
      <c r="AH100">
        <f>VLOOKUP(D100,'[1]distinct umls-ordo'!$A$1:$D$96,3,)</f>
        <v>1</v>
      </c>
      <c r="AI100">
        <f>VLOOKUP(D100,'[1]distinct umls-ordo'!$A$1:$D$96,4,FALSE)</f>
        <v>1</v>
      </c>
    </row>
    <row r="101" spans="1:35" x14ac:dyDescent="0.2">
      <c r="A101">
        <v>1011739</v>
      </c>
      <c r="C101" t="s">
        <v>8</v>
      </c>
      <c r="D101" t="s">
        <v>9</v>
      </c>
      <c r="E101" t="s">
        <v>10</v>
      </c>
      <c r="F101">
        <v>1</v>
      </c>
      <c r="G101" s="6">
        <v>0</v>
      </c>
      <c r="H101" s="6">
        <f t="shared" si="12"/>
        <v>0</v>
      </c>
      <c r="I101" s="6">
        <v>1</v>
      </c>
      <c r="J101" s="6">
        <f>IF(COUNTIF('filtered out UMLS by p 0.01'!A$1:A$14,D101)=0,1,0)</f>
        <v>0</v>
      </c>
      <c r="K101" s="6">
        <f>IF(COUNTIF('filtered out UMLS by p 0.005'!A$1:A$28,D101)=0,1,0)</f>
        <v>0</v>
      </c>
      <c r="L101" s="6">
        <f>IF(COUNTIF('filtered out UMLS by p 0.0005'!A$1:A$109,D101)=0,1,0)</f>
        <v>0</v>
      </c>
      <c r="M101" s="6" t="s">
        <v>174</v>
      </c>
      <c r="N101" s="6" t="s">
        <v>174</v>
      </c>
      <c r="O101" s="6">
        <v>1</v>
      </c>
      <c r="P101" s="6">
        <f t="shared" si="15"/>
        <v>0</v>
      </c>
      <c r="Q101" s="6" t="str">
        <f t="shared" si="16"/>
        <v/>
      </c>
      <c r="R101" s="6">
        <f t="shared" si="17"/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B101">
        <v>0</v>
      </c>
      <c r="AD101" t="b">
        <f t="shared" si="19"/>
        <v>0</v>
      </c>
      <c r="AG101">
        <f t="shared" si="14"/>
        <v>0</v>
      </c>
      <c r="AH101">
        <f>VLOOKUP(D101,'[1]distinct umls-ordo'!$A$1:$D$96,3,)</f>
        <v>1</v>
      </c>
      <c r="AI101">
        <f>VLOOKUP(D101,'[1]distinct umls-ordo'!$A$1:$D$96,4,FALSE)</f>
        <v>1</v>
      </c>
    </row>
    <row r="102" spans="1:35" x14ac:dyDescent="0.2">
      <c r="A102">
        <v>1030508</v>
      </c>
      <c r="C102" t="s">
        <v>96</v>
      </c>
      <c r="D102" t="s">
        <v>97</v>
      </c>
      <c r="E102" t="s">
        <v>98</v>
      </c>
      <c r="F102">
        <v>1</v>
      </c>
      <c r="G102" s="6">
        <v>0</v>
      </c>
      <c r="H102" s="6">
        <f t="shared" si="12"/>
        <v>0</v>
      </c>
      <c r="I102" s="6">
        <v>1</v>
      </c>
      <c r="J102" s="6">
        <f>IF(COUNTIF('filtered out UMLS by p 0.01'!A$1:A$14,D102)=0,1,0)</f>
        <v>0</v>
      </c>
      <c r="K102" s="6">
        <f>IF(COUNTIF('filtered out UMLS by p 0.005'!A$1:A$28,D102)=0,1,0)</f>
        <v>0</v>
      </c>
      <c r="L102" s="6">
        <f>IF(COUNTIF('filtered out UMLS by p 0.0005'!A$1:A$109,D102)=0,1,0)</f>
        <v>0</v>
      </c>
      <c r="M102" s="6" t="s">
        <v>174</v>
      </c>
      <c r="N102" s="6" t="s">
        <v>174</v>
      </c>
      <c r="O102" s="6">
        <v>1</v>
      </c>
      <c r="P102" s="6">
        <f t="shared" si="15"/>
        <v>0</v>
      </c>
      <c r="Q102" s="6" t="str">
        <f t="shared" si="16"/>
        <v/>
      </c>
      <c r="R102" s="6">
        <f t="shared" si="17"/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B102">
        <v>0</v>
      </c>
      <c r="AD102" t="b">
        <f t="shared" si="19"/>
        <v>0</v>
      </c>
      <c r="AG102">
        <f t="shared" si="14"/>
        <v>0</v>
      </c>
      <c r="AH102">
        <v>1</v>
      </c>
      <c r="AI102">
        <v>1</v>
      </c>
    </row>
    <row r="103" spans="1:35" x14ac:dyDescent="0.2">
      <c r="A103">
        <v>1022044</v>
      </c>
      <c r="C103" t="s">
        <v>99</v>
      </c>
      <c r="D103" t="s">
        <v>100</v>
      </c>
      <c r="E103" t="s">
        <v>101</v>
      </c>
      <c r="F103">
        <v>1</v>
      </c>
      <c r="G103" s="6">
        <v>1</v>
      </c>
      <c r="H103" s="6">
        <f t="shared" si="12"/>
        <v>1</v>
      </c>
      <c r="I103" s="6">
        <v>0</v>
      </c>
      <c r="J103" s="6">
        <f>IF(COUNTIF('filtered out UMLS by p 0.01'!A$1:A$14,D103)=0,1,0)</f>
        <v>1</v>
      </c>
      <c r="K103" s="6">
        <f>IF(COUNTIF('filtered out UMLS by p 0.005'!A$1:A$28,D103)=0,1,0)</f>
        <v>1</v>
      </c>
      <c r="L103" s="6">
        <f>IF(COUNTIF('filtered out UMLS by p 0.0005'!A$1:A$109,D103)=0,1,0)</f>
        <v>0</v>
      </c>
      <c r="M103" s="6" t="s">
        <v>174</v>
      </c>
      <c r="N103" s="6" t="s">
        <v>174</v>
      </c>
      <c r="O103" s="6">
        <v>1</v>
      </c>
      <c r="P103" s="6" t="str">
        <f t="shared" si="15"/>
        <v/>
      </c>
      <c r="Q103" s="6">
        <f t="shared" si="16"/>
        <v>1</v>
      </c>
      <c r="R103" s="6">
        <f t="shared" si="17"/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B103">
        <v>1</v>
      </c>
      <c r="AD103" t="b">
        <f t="shared" si="19"/>
        <v>0</v>
      </c>
      <c r="AG103">
        <f t="shared" si="14"/>
        <v>1</v>
      </c>
      <c r="AH103">
        <f>VLOOKUP(D103,'[1]distinct umls-ordo'!$A$1:$D$96,3,)</f>
        <v>1</v>
      </c>
      <c r="AI103">
        <f>VLOOKUP(D103,'[1]distinct umls-ordo'!$A$1:$D$96,4,FALSE)</f>
        <v>1</v>
      </c>
    </row>
    <row r="104" spans="1:35" x14ac:dyDescent="0.2">
      <c r="A104">
        <v>1022044</v>
      </c>
      <c r="C104" t="s">
        <v>102</v>
      </c>
      <c r="D104" t="s">
        <v>100</v>
      </c>
      <c r="E104" t="s">
        <v>101</v>
      </c>
      <c r="F104">
        <v>1</v>
      </c>
      <c r="G104" s="6">
        <v>1</v>
      </c>
      <c r="H104" s="6">
        <f t="shared" si="12"/>
        <v>1</v>
      </c>
      <c r="I104" s="6">
        <v>0</v>
      </c>
      <c r="J104" s="6">
        <f>IF(COUNTIF('filtered out UMLS by p 0.01'!A$1:A$14,D104)=0,1,0)</f>
        <v>1</v>
      </c>
      <c r="K104" s="6">
        <f>IF(COUNTIF('filtered out UMLS by p 0.005'!A$1:A$28,D104)=0,1,0)</f>
        <v>1</v>
      </c>
      <c r="L104" s="6">
        <f>IF(COUNTIF('filtered out UMLS by p 0.0005'!A$1:A$109,D104)=0,1,0)</f>
        <v>0</v>
      </c>
      <c r="M104" s="6" t="s">
        <v>174</v>
      </c>
      <c r="N104" s="6" t="s">
        <v>174</v>
      </c>
      <c r="O104" s="6">
        <v>1</v>
      </c>
      <c r="P104" s="6" t="str">
        <f t="shared" si="15"/>
        <v/>
      </c>
      <c r="Q104" s="6">
        <f t="shared" si="16"/>
        <v>1</v>
      </c>
      <c r="R104" s="6">
        <f t="shared" si="17"/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B104">
        <v>1</v>
      </c>
      <c r="AD104" t="b">
        <f t="shared" si="19"/>
        <v>0</v>
      </c>
      <c r="AG104">
        <f t="shared" si="14"/>
        <v>1</v>
      </c>
      <c r="AH104">
        <f>VLOOKUP(D104,'[1]distinct umls-ordo'!$A$1:$D$96,3,)</f>
        <v>1</v>
      </c>
      <c r="AI104">
        <f>VLOOKUP(D104,'[1]distinct umls-ordo'!$A$1:$D$96,4,FALSE)</f>
        <v>1</v>
      </c>
    </row>
    <row r="105" spans="1:35" x14ac:dyDescent="0.2">
      <c r="A105">
        <v>1018286</v>
      </c>
      <c r="C105" t="s">
        <v>103</v>
      </c>
      <c r="D105" t="s">
        <v>104</v>
      </c>
      <c r="E105" t="s">
        <v>105</v>
      </c>
      <c r="F105">
        <v>1</v>
      </c>
      <c r="G105" s="6">
        <v>1</v>
      </c>
      <c r="H105" s="6">
        <f t="shared" si="12"/>
        <v>1</v>
      </c>
      <c r="I105" s="6">
        <v>1</v>
      </c>
      <c r="J105" s="6">
        <f>IF(COUNTIF('filtered out UMLS by p 0.01'!A$1:A$14,D105)=0,1,0)</f>
        <v>1</v>
      </c>
      <c r="K105" s="6">
        <f>IF(COUNTIF('filtered out UMLS by p 0.005'!A$1:A$28,D105)=0,1,0)</f>
        <v>1</v>
      </c>
      <c r="L105" s="6">
        <f>IF(COUNTIF('filtered out UMLS by p 0.0005'!A$1:A$109,D105)=0,1,0)</f>
        <v>0</v>
      </c>
      <c r="M105" s="6" t="s">
        <v>174</v>
      </c>
      <c r="N105" s="6">
        <v>1</v>
      </c>
      <c r="O105" s="6">
        <v>1</v>
      </c>
      <c r="P105" s="6" t="str">
        <f t="shared" si="15"/>
        <v/>
      </c>
      <c r="Q105" s="6">
        <f t="shared" si="16"/>
        <v>1</v>
      </c>
      <c r="R105" s="6">
        <f t="shared" si="17"/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B105">
        <v>1</v>
      </c>
      <c r="AD105" t="b">
        <f t="shared" si="19"/>
        <v>0</v>
      </c>
      <c r="AG105">
        <f t="shared" si="14"/>
        <v>1</v>
      </c>
      <c r="AH105">
        <f>VLOOKUP(D105,'[1]distinct umls-ordo'!$A$1:$D$96,3,)</f>
        <v>1</v>
      </c>
      <c r="AI105">
        <f>VLOOKUP(D105,'[1]distinct umls-ordo'!$A$1:$D$96,4,FALSE)</f>
        <v>1</v>
      </c>
    </row>
    <row r="106" spans="1:35" x14ac:dyDescent="0.2">
      <c r="A106">
        <v>1018406</v>
      </c>
      <c r="C106" t="s">
        <v>102</v>
      </c>
      <c r="D106" t="s">
        <v>100</v>
      </c>
      <c r="E106" t="s">
        <v>101</v>
      </c>
      <c r="F106">
        <v>1</v>
      </c>
      <c r="G106" s="6">
        <v>1</v>
      </c>
      <c r="H106" s="6">
        <f t="shared" si="12"/>
        <v>1</v>
      </c>
      <c r="I106" s="6">
        <v>0</v>
      </c>
      <c r="J106" s="6">
        <f>IF(COUNTIF('filtered out UMLS by p 0.01'!A$1:A$14,D106)=0,1,0)</f>
        <v>1</v>
      </c>
      <c r="K106" s="6">
        <f>IF(COUNTIF('filtered out UMLS by p 0.005'!A$1:A$28,D106)=0,1,0)</f>
        <v>1</v>
      </c>
      <c r="L106" s="6">
        <f>IF(COUNTIF('filtered out UMLS by p 0.0005'!A$1:A$109,D106)=0,1,0)</f>
        <v>0</v>
      </c>
      <c r="M106" s="6" t="s">
        <v>174</v>
      </c>
      <c r="N106" s="6" t="s">
        <v>174</v>
      </c>
      <c r="O106" s="6">
        <v>1</v>
      </c>
      <c r="P106" s="6" t="str">
        <f t="shared" si="15"/>
        <v/>
      </c>
      <c r="Q106" s="6">
        <f t="shared" si="16"/>
        <v>1</v>
      </c>
      <c r="R106" s="6">
        <f t="shared" si="17"/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B106">
        <v>1</v>
      </c>
      <c r="AD106" t="b">
        <f t="shared" si="19"/>
        <v>0</v>
      </c>
      <c r="AG106">
        <f t="shared" si="14"/>
        <v>1</v>
      </c>
      <c r="AH106">
        <f>VLOOKUP(D106,'[1]distinct umls-ordo'!$A$1:$D$96,3,)</f>
        <v>1</v>
      </c>
      <c r="AI106">
        <f>VLOOKUP(D106,'[1]distinct umls-ordo'!$A$1:$D$96,4,FALSE)</f>
        <v>1</v>
      </c>
    </row>
    <row r="107" spans="1:35" x14ac:dyDescent="0.2">
      <c r="A107">
        <v>1033712</v>
      </c>
      <c r="C107" t="s">
        <v>54</v>
      </c>
      <c r="D107" t="s">
        <v>55</v>
      </c>
      <c r="E107" t="s">
        <v>56</v>
      </c>
      <c r="F107">
        <v>1</v>
      </c>
      <c r="G107" s="6">
        <v>0</v>
      </c>
      <c r="H107" s="6">
        <f t="shared" si="12"/>
        <v>0</v>
      </c>
      <c r="I107" s="6">
        <v>1</v>
      </c>
      <c r="J107" s="6">
        <f>IF(COUNTIF('filtered out UMLS by p 0.01'!A$1:A$14,D107)=0,1,0)</f>
        <v>0</v>
      </c>
      <c r="K107" s="6">
        <f>IF(COUNTIF('filtered out UMLS by p 0.005'!A$1:A$28,D107)=0,1,0)</f>
        <v>0</v>
      </c>
      <c r="L107" s="6">
        <f>IF(COUNTIF('filtered out UMLS by p 0.0005'!A$1:A$109,D107)=0,1,0)</f>
        <v>0</v>
      </c>
      <c r="M107" s="6" t="s">
        <v>174</v>
      </c>
      <c r="N107" s="6" t="s">
        <v>174</v>
      </c>
      <c r="O107" s="6">
        <v>1</v>
      </c>
      <c r="P107" s="6">
        <f t="shared" si="15"/>
        <v>0</v>
      </c>
      <c r="Q107" s="6" t="str">
        <f t="shared" si="16"/>
        <v/>
      </c>
      <c r="R107" s="6">
        <f t="shared" si="17"/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B107">
        <v>0</v>
      </c>
      <c r="AD107" t="b">
        <f t="shared" si="19"/>
        <v>0</v>
      </c>
      <c r="AG107">
        <f t="shared" si="14"/>
        <v>0</v>
      </c>
      <c r="AH107">
        <v>1</v>
      </c>
      <c r="AI107">
        <v>1</v>
      </c>
    </row>
    <row r="108" spans="1:35" x14ac:dyDescent="0.2">
      <c r="A108">
        <v>1033556</v>
      </c>
      <c r="C108" t="s">
        <v>87</v>
      </c>
      <c r="D108" t="s">
        <v>88</v>
      </c>
      <c r="E108" t="s">
        <v>89</v>
      </c>
      <c r="F108">
        <v>1</v>
      </c>
      <c r="G108" s="6">
        <v>1</v>
      </c>
      <c r="H108" s="6">
        <f t="shared" si="12"/>
        <v>1</v>
      </c>
      <c r="I108" s="6">
        <v>0</v>
      </c>
      <c r="J108" s="6">
        <f>IF(COUNTIF('filtered out UMLS by p 0.01'!A$1:A$14,D108)=0,1,0)</f>
        <v>1</v>
      </c>
      <c r="K108" s="6">
        <f>IF(COUNTIF('filtered out UMLS by p 0.005'!A$1:A$28,D108)=0,1,0)</f>
        <v>1</v>
      </c>
      <c r="L108" s="6">
        <f>IF(COUNTIF('filtered out UMLS by p 0.0005'!A$1:A$109,D108)=0,1,0)</f>
        <v>0</v>
      </c>
      <c r="M108" s="6" t="s">
        <v>174</v>
      </c>
      <c r="N108" s="6" t="s">
        <v>174</v>
      </c>
      <c r="O108" s="6">
        <v>1</v>
      </c>
      <c r="P108" s="6" t="str">
        <f t="shared" si="15"/>
        <v/>
      </c>
      <c r="Q108" s="6">
        <f t="shared" si="16"/>
        <v>1</v>
      </c>
      <c r="R108" s="6">
        <f t="shared" si="17"/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B108">
        <v>1</v>
      </c>
      <c r="AD108" t="b">
        <f t="shared" si="19"/>
        <v>0</v>
      </c>
      <c r="AG108">
        <f t="shared" si="14"/>
        <v>1</v>
      </c>
      <c r="AH108">
        <f>VLOOKUP(D108,'[1]distinct umls-ordo'!$A$1:$D$96,3,)</f>
        <v>0</v>
      </c>
      <c r="AI108">
        <f>VLOOKUP(D108,'[1]distinct umls-ordo'!$A$1:$D$96,4,FALSE)</f>
        <v>0</v>
      </c>
    </row>
    <row r="109" spans="1:35" x14ac:dyDescent="0.2">
      <c r="A109">
        <v>1029009</v>
      </c>
      <c r="C109" t="s">
        <v>96</v>
      </c>
      <c r="D109" t="s">
        <v>97</v>
      </c>
      <c r="E109" t="s">
        <v>98</v>
      </c>
      <c r="F109">
        <v>1</v>
      </c>
      <c r="G109" s="6">
        <v>0</v>
      </c>
      <c r="H109" s="6">
        <f t="shared" si="12"/>
        <v>0</v>
      </c>
      <c r="I109" s="6">
        <v>1</v>
      </c>
      <c r="J109" s="6">
        <f>IF(COUNTIF('filtered out UMLS by p 0.01'!A$1:A$14,D109)=0,1,0)</f>
        <v>0</v>
      </c>
      <c r="K109" s="6">
        <f>IF(COUNTIF('filtered out UMLS by p 0.005'!A$1:A$28,D109)=0,1,0)</f>
        <v>0</v>
      </c>
      <c r="L109" s="6">
        <f>IF(COUNTIF('filtered out UMLS by p 0.0005'!A$1:A$109,D109)=0,1,0)</f>
        <v>0</v>
      </c>
      <c r="M109" s="6" t="s">
        <v>174</v>
      </c>
      <c r="N109" s="6" t="s">
        <v>174</v>
      </c>
      <c r="O109" s="6">
        <v>1</v>
      </c>
      <c r="P109" s="6">
        <f t="shared" si="15"/>
        <v>0</v>
      </c>
      <c r="Q109" s="6" t="str">
        <f t="shared" si="16"/>
        <v/>
      </c>
      <c r="R109" s="6">
        <f t="shared" si="17"/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B109">
        <v>0</v>
      </c>
      <c r="AD109" t="b">
        <f t="shared" si="19"/>
        <v>0</v>
      </c>
      <c r="AG109">
        <f t="shared" si="14"/>
        <v>0</v>
      </c>
      <c r="AH109">
        <v>1</v>
      </c>
      <c r="AI109">
        <v>1</v>
      </c>
    </row>
    <row r="110" spans="1:35" x14ac:dyDescent="0.2">
      <c r="A110">
        <v>1045020</v>
      </c>
      <c r="C110" t="s">
        <v>96</v>
      </c>
      <c r="D110" t="s">
        <v>97</v>
      </c>
      <c r="E110" t="s">
        <v>98</v>
      </c>
      <c r="F110">
        <v>1</v>
      </c>
      <c r="G110" s="6">
        <v>0</v>
      </c>
      <c r="H110" s="6">
        <f t="shared" si="12"/>
        <v>0</v>
      </c>
      <c r="I110" s="6">
        <v>1</v>
      </c>
      <c r="J110" s="6">
        <f>IF(COUNTIF('filtered out UMLS by p 0.01'!A$1:A$14,D110)=0,1,0)</f>
        <v>0</v>
      </c>
      <c r="K110" s="6">
        <f>IF(COUNTIF('filtered out UMLS by p 0.005'!A$1:A$28,D110)=0,1,0)</f>
        <v>0</v>
      </c>
      <c r="L110" s="6">
        <f>IF(COUNTIF('filtered out UMLS by p 0.0005'!A$1:A$109,D110)=0,1,0)</f>
        <v>0</v>
      </c>
      <c r="M110" s="6" t="s">
        <v>174</v>
      </c>
      <c r="N110" s="6" t="s">
        <v>174</v>
      </c>
      <c r="O110" s="6">
        <v>1</v>
      </c>
      <c r="P110" s="6">
        <f t="shared" si="15"/>
        <v>0</v>
      </c>
      <c r="Q110" s="6" t="str">
        <f t="shared" si="16"/>
        <v/>
      </c>
      <c r="R110" s="6">
        <f t="shared" si="17"/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B110">
        <v>0</v>
      </c>
      <c r="AD110" t="b">
        <f t="shared" si="19"/>
        <v>0</v>
      </c>
      <c r="AG110">
        <f t="shared" si="14"/>
        <v>0</v>
      </c>
      <c r="AH110">
        <v>1</v>
      </c>
      <c r="AI110">
        <v>1</v>
      </c>
    </row>
    <row r="111" spans="1:35" x14ac:dyDescent="0.2">
      <c r="A111">
        <v>1042074</v>
      </c>
      <c r="C111" t="s">
        <v>96</v>
      </c>
      <c r="D111" t="s">
        <v>97</v>
      </c>
      <c r="E111" t="s">
        <v>98</v>
      </c>
      <c r="F111">
        <v>1</v>
      </c>
      <c r="G111" s="6">
        <v>0</v>
      </c>
      <c r="H111" s="6">
        <f t="shared" si="12"/>
        <v>0</v>
      </c>
      <c r="I111" s="6">
        <v>1</v>
      </c>
      <c r="J111" s="6">
        <f>IF(COUNTIF('filtered out UMLS by p 0.01'!A$1:A$14,D111)=0,1,0)</f>
        <v>0</v>
      </c>
      <c r="K111" s="6">
        <f>IF(COUNTIF('filtered out UMLS by p 0.005'!A$1:A$28,D111)=0,1,0)</f>
        <v>0</v>
      </c>
      <c r="L111" s="6">
        <f>IF(COUNTIF('filtered out UMLS by p 0.0005'!A$1:A$109,D111)=0,1,0)</f>
        <v>0</v>
      </c>
      <c r="M111" s="6" t="s">
        <v>174</v>
      </c>
      <c r="N111" s="6" t="s">
        <v>174</v>
      </c>
      <c r="O111" s="6">
        <v>1</v>
      </c>
      <c r="P111" s="6">
        <f t="shared" si="15"/>
        <v>0</v>
      </c>
      <c r="Q111" s="6" t="str">
        <f t="shared" si="16"/>
        <v/>
      </c>
      <c r="R111" s="6">
        <f t="shared" si="17"/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B111">
        <v>0</v>
      </c>
      <c r="AD111" t="b">
        <f t="shared" si="19"/>
        <v>0</v>
      </c>
      <c r="AG111">
        <f t="shared" si="14"/>
        <v>0</v>
      </c>
      <c r="AH111">
        <v>1</v>
      </c>
      <c r="AI111">
        <v>1</v>
      </c>
    </row>
    <row r="112" spans="1:35" x14ac:dyDescent="0.2">
      <c r="A112">
        <v>1041812</v>
      </c>
      <c r="C112" t="s">
        <v>66</v>
      </c>
      <c r="D112" t="s">
        <v>67</v>
      </c>
      <c r="E112" t="s">
        <v>68</v>
      </c>
      <c r="F112">
        <v>1</v>
      </c>
      <c r="G112" s="6">
        <v>0</v>
      </c>
      <c r="H112" s="6">
        <f t="shared" si="12"/>
        <v>0</v>
      </c>
      <c r="I112" s="6">
        <v>1</v>
      </c>
      <c r="J112" s="6">
        <f>IF(COUNTIF('filtered out UMLS by p 0.01'!A$1:A$14,D112)=0,1,0)</f>
        <v>1</v>
      </c>
      <c r="K112" s="6">
        <f>IF(COUNTIF('filtered out UMLS by p 0.005'!A$1:A$28,D112)=0,1,0)</f>
        <v>0</v>
      </c>
      <c r="L112" s="6">
        <f>IF(COUNTIF('filtered out UMLS by p 0.0005'!A$1:A$109,D112)=0,1,0)</f>
        <v>0</v>
      </c>
      <c r="M112" s="6" t="s">
        <v>174</v>
      </c>
      <c r="N112" s="6" t="s">
        <v>174</v>
      </c>
      <c r="O112" s="6">
        <v>1</v>
      </c>
      <c r="P112" s="6">
        <f t="shared" si="15"/>
        <v>0</v>
      </c>
      <c r="Q112" s="6" t="str">
        <f t="shared" si="16"/>
        <v/>
      </c>
      <c r="R112" s="6">
        <f t="shared" si="17"/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B112">
        <v>0</v>
      </c>
      <c r="AD112" t="b">
        <f t="shared" si="19"/>
        <v>0</v>
      </c>
      <c r="AG112">
        <f t="shared" si="14"/>
        <v>0</v>
      </c>
      <c r="AH112">
        <v>1</v>
      </c>
      <c r="AI112">
        <v>1</v>
      </c>
    </row>
    <row r="113" spans="1:35" x14ac:dyDescent="0.2">
      <c r="A113">
        <v>1041812</v>
      </c>
      <c r="C113" t="s">
        <v>66</v>
      </c>
      <c r="D113" t="s">
        <v>67</v>
      </c>
      <c r="E113" t="s">
        <v>68</v>
      </c>
      <c r="F113">
        <v>1</v>
      </c>
      <c r="G113" s="6">
        <v>0</v>
      </c>
      <c r="H113" s="6">
        <f t="shared" si="12"/>
        <v>0</v>
      </c>
      <c r="I113" s="6">
        <v>1</v>
      </c>
      <c r="J113" s="6">
        <f>IF(COUNTIF('filtered out UMLS by p 0.01'!A$1:A$14,D113)=0,1,0)</f>
        <v>1</v>
      </c>
      <c r="K113" s="6">
        <f>IF(COUNTIF('filtered out UMLS by p 0.005'!A$1:A$28,D113)=0,1,0)</f>
        <v>0</v>
      </c>
      <c r="L113" s="6">
        <f>IF(COUNTIF('filtered out UMLS by p 0.0005'!A$1:A$109,D113)=0,1,0)</f>
        <v>0</v>
      </c>
      <c r="M113" s="6" t="s">
        <v>174</v>
      </c>
      <c r="N113" s="6" t="s">
        <v>174</v>
      </c>
      <c r="O113" s="6">
        <v>1</v>
      </c>
      <c r="P113" s="6">
        <f t="shared" si="15"/>
        <v>0</v>
      </c>
      <c r="Q113" s="6" t="str">
        <f t="shared" si="16"/>
        <v/>
      </c>
      <c r="R113" s="6">
        <f t="shared" si="17"/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B113">
        <v>0</v>
      </c>
      <c r="AD113" t="b">
        <f t="shared" si="19"/>
        <v>0</v>
      </c>
      <c r="AG113">
        <f t="shared" si="14"/>
        <v>0</v>
      </c>
      <c r="AH113">
        <v>1</v>
      </c>
      <c r="AI113">
        <v>1</v>
      </c>
    </row>
    <row r="114" spans="1:35" x14ac:dyDescent="0.2">
      <c r="A114">
        <v>1059985</v>
      </c>
      <c r="C114" t="s">
        <v>106</v>
      </c>
      <c r="D114" t="s">
        <v>107</v>
      </c>
      <c r="E114" t="s">
        <v>108</v>
      </c>
      <c r="F114">
        <v>1</v>
      </c>
      <c r="G114" s="6">
        <v>0</v>
      </c>
      <c r="H114" s="6">
        <f t="shared" si="12"/>
        <v>0</v>
      </c>
      <c r="I114" s="6">
        <v>1</v>
      </c>
      <c r="J114" s="6">
        <f>IF(COUNTIF('filtered out UMLS by p 0.01'!A$1:A$14,D114)=0,1,0)</f>
        <v>1</v>
      </c>
      <c r="K114" s="6">
        <f>IF(COUNTIF('filtered out UMLS by p 0.005'!A$1:A$28,D114)=0,1,0)</f>
        <v>0</v>
      </c>
      <c r="L114" s="6">
        <f>IF(COUNTIF('filtered out UMLS by p 0.0005'!A$1:A$109,D114)=0,1,0)</f>
        <v>0</v>
      </c>
      <c r="M114" s="6" t="s">
        <v>174</v>
      </c>
      <c r="N114" s="6" t="s">
        <v>174</v>
      </c>
      <c r="O114" s="6">
        <v>1</v>
      </c>
      <c r="P114" s="6">
        <f t="shared" si="15"/>
        <v>0</v>
      </c>
      <c r="Q114" s="6" t="str">
        <f t="shared" si="16"/>
        <v/>
      </c>
      <c r="R114" s="6">
        <f t="shared" si="17"/>
        <v>0</v>
      </c>
      <c r="S114">
        <v>0</v>
      </c>
      <c r="T114">
        <v>0</v>
      </c>
      <c r="U114">
        <v>1</v>
      </c>
      <c r="V114">
        <v>0</v>
      </c>
      <c r="W114">
        <v>1</v>
      </c>
      <c r="X114">
        <v>0</v>
      </c>
      <c r="Y114">
        <v>1</v>
      </c>
      <c r="Z114">
        <v>1</v>
      </c>
      <c r="AB114">
        <v>0</v>
      </c>
      <c r="AC114" t="s">
        <v>147</v>
      </c>
      <c r="AD114" t="b">
        <v>1</v>
      </c>
      <c r="AE114">
        <v>1</v>
      </c>
      <c r="AF114" t="s">
        <v>186</v>
      </c>
      <c r="AG114">
        <f t="shared" si="14"/>
        <v>1</v>
      </c>
      <c r="AH114">
        <v>1</v>
      </c>
      <c r="AI114">
        <v>1</v>
      </c>
    </row>
    <row r="115" spans="1:35" x14ac:dyDescent="0.2">
      <c r="A115">
        <v>1048426</v>
      </c>
      <c r="C115" t="s">
        <v>96</v>
      </c>
      <c r="D115" t="s">
        <v>97</v>
      </c>
      <c r="E115" t="s">
        <v>98</v>
      </c>
      <c r="F115">
        <v>1</v>
      </c>
      <c r="G115" s="6">
        <v>0</v>
      </c>
      <c r="H115" s="6">
        <f t="shared" si="12"/>
        <v>0</v>
      </c>
      <c r="I115" s="6">
        <v>1</v>
      </c>
      <c r="J115" s="6">
        <f>IF(COUNTIF('filtered out UMLS by p 0.01'!A$1:A$14,D115)=0,1,0)</f>
        <v>0</v>
      </c>
      <c r="K115" s="6">
        <f>IF(COUNTIF('filtered out UMLS by p 0.005'!A$1:A$28,D115)=0,1,0)</f>
        <v>0</v>
      </c>
      <c r="L115" s="6">
        <f>IF(COUNTIF('filtered out UMLS by p 0.0005'!A$1:A$109,D115)=0,1,0)</f>
        <v>0</v>
      </c>
      <c r="M115" s="6" t="s">
        <v>174</v>
      </c>
      <c r="N115" s="6" t="s">
        <v>174</v>
      </c>
      <c r="O115" s="6">
        <v>1</v>
      </c>
      <c r="P115" s="6">
        <f t="shared" si="15"/>
        <v>0</v>
      </c>
      <c r="Q115" s="6" t="str">
        <f t="shared" si="16"/>
        <v/>
      </c>
      <c r="R115" s="6">
        <f t="shared" si="17"/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B115">
        <v>0</v>
      </c>
      <c r="AD115" t="b">
        <f>Z115&lt;&gt;AB115</f>
        <v>0</v>
      </c>
      <c r="AG115">
        <f t="shared" si="14"/>
        <v>0</v>
      </c>
      <c r="AH115">
        <v>1</v>
      </c>
      <c r="AI115">
        <v>1</v>
      </c>
    </row>
    <row r="116" spans="1:35" x14ac:dyDescent="0.2">
      <c r="A116">
        <v>1048800</v>
      </c>
      <c r="C116" t="s">
        <v>8</v>
      </c>
      <c r="D116" t="s">
        <v>9</v>
      </c>
      <c r="E116" t="s">
        <v>10</v>
      </c>
      <c r="F116">
        <v>1</v>
      </c>
      <c r="G116" s="6">
        <v>0</v>
      </c>
      <c r="H116" s="6">
        <f t="shared" si="12"/>
        <v>0</v>
      </c>
      <c r="I116" s="6">
        <v>1</v>
      </c>
      <c r="J116" s="6">
        <f>IF(COUNTIF('filtered out UMLS by p 0.01'!A$1:A$14,D116)=0,1,0)</f>
        <v>0</v>
      </c>
      <c r="K116" s="6">
        <f>IF(COUNTIF('filtered out UMLS by p 0.005'!A$1:A$28,D116)=0,1,0)</f>
        <v>0</v>
      </c>
      <c r="L116" s="6">
        <f>IF(COUNTIF('filtered out UMLS by p 0.0005'!A$1:A$109,D116)=0,1,0)</f>
        <v>0</v>
      </c>
      <c r="M116" s="6" t="s">
        <v>174</v>
      </c>
      <c r="N116" s="6" t="s">
        <v>174</v>
      </c>
      <c r="O116" s="6">
        <v>1</v>
      </c>
      <c r="P116" s="6">
        <f t="shared" si="15"/>
        <v>0</v>
      </c>
      <c r="Q116" s="6" t="str">
        <f t="shared" si="16"/>
        <v/>
      </c>
      <c r="R116" s="6">
        <f t="shared" si="17"/>
        <v>0</v>
      </c>
      <c r="S116">
        <v>0</v>
      </c>
      <c r="T116">
        <v>0</v>
      </c>
      <c r="U116">
        <v>1</v>
      </c>
      <c r="V116">
        <v>0</v>
      </c>
      <c r="W116">
        <v>1</v>
      </c>
      <c r="X116">
        <v>0</v>
      </c>
      <c r="Y116">
        <v>1</v>
      </c>
      <c r="Z116">
        <v>1</v>
      </c>
      <c r="AA116" t="s">
        <v>148</v>
      </c>
      <c r="AB116">
        <v>1</v>
      </c>
      <c r="AD116" t="b">
        <v>1</v>
      </c>
      <c r="AE116">
        <v>1</v>
      </c>
      <c r="AF116" t="s">
        <v>185</v>
      </c>
      <c r="AG116">
        <f t="shared" si="14"/>
        <v>1</v>
      </c>
      <c r="AH116">
        <f>VLOOKUP(D116,'[1]distinct umls-ordo'!$A$1:$D$96,3,)</f>
        <v>1</v>
      </c>
      <c r="AI116">
        <f>VLOOKUP(D116,'[1]distinct umls-ordo'!$A$1:$D$96,4,FALSE)</f>
        <v>1</v>
      </c>
    </row>
    <row r="117" spans="1:35" x14ac:dyDescent="0.2">
      <c r="A117">
        <v>1051647</v>
      </c>
      <c r="C117" t="s">
        <v>96</v>
      </c>
      <c r="D117" t="s">
        <v>97</v>
      </c>
      <c r="E117" t="s">
        <v>98</v>
      </c>
      <c r="F117">
        <v>1</v>
      </c>
      <c r="G117" s="6">
        <v>0</v>
      </c>
      <c r="H117" s="6">
        <f t="shared" si="12"/>
        <v>0</v>
      </c>
      <c r="I117" s="6">
        <v>1</v>
      </c>
      <c r="J117" s="6">
        <f>IF(COUNTIF('filtered out UMLS by p 0.01'!A$1:A$14,D117)=0,1,0)</f>
        <v>0</v>
      </c>
      <c r="K117" s="6">
        <f>IF(COUNTIF('filtered out UMLS by p 0.005'!A$1:A$28,D117)=0,1,0)</f>
        <v>0</v>
      </c>
      <c r="L117" s="6">
        <f>IF(COUNTIF('filtered out UMLS by p 0.0005'!A$1:A$109,D117)=0,1,0)</f>
        <v>0</v>
      </c>
      <c r="M117" s="6" t="s">
        <v>174</v>
      </c>
      <c r="N117" s="6" t="s">
        <v>174</v>
      </c>
      <c r="O117" s="6">
        <v>1</v>
      </c>
      <c r="P117" s="6">
        <f t="shared" si="15"/>
        <v>0</v>
      </c>
      <c r="Q117" s="6" t="str">
        <f t="shared" si="16"/>
        <v/>
      </c>
      <c r="R117" s="6">
        <f t="shared" si="17"/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B117">
        <v>0</v>
      </c>
      <c r="AD117" t="b">
        <f t="shared" ref="AD117:AD164" si="20">Z117&lt;&gt;AB117</f>
        <v>0</v>
      </c>
      <c r="AG117">
        <f t="shared" si="14"/>
        <v>0</v>
      </c>
      <c r="AH117">
        <v>1</v>
      </c>
      <c r="AI117">
        <v>1</v>
      </c>
    </row>
    <row r="118" spans="1:35" x14ac:dyDescent="0.2">
      <c r="A118">
        <v>1049323</v>
      </c>
      <c r="C118" t="s">
        <v>96</v>
      </c>
      <c r="D118" t="s">
        <v>97</v>
      </c>
      <c r="E118" t="s">
        <v>98</v>
      </c>
      <c r="F118">
        <v>1</v>
      </c>
      <c r="G118" s="6">
        <v>0</v>
      </c>
      <c r="H118" s="6">
        <f t="shared" si="12"/>
        <v>0</v>
      </c>
      <c r="I118" s="6">
        <v>1</v>
      </c>
      <c r="J118" s="6">
        <f>IF(COUNTIF('filtered out UMLS by p 0.01'!A$1:A$14,D118)=0,1,0)</f>
        <v>0</v>
      </c>
      <c r="K118" s="6">
        <f>IF(COUNTIF('filtered out UMLS by p 0.005'!A$1:A$28,D118)=0,1,0)</f>
        <v>0</v>
      </c>
      <c r="L118" s="6">
        <f>IF(COUNTIF('filtered out UMLS by p 0.0005'!A$1:A$109,D118)=0,1,0)</f>
        <v>0</v>
      </c>
      <c r="M118" s="6" t="s">
        <v>174</v>
      </c>
      <c r="N118" s="6" t="s">
        <v>174</v>
      </c>
      <c r="O118" s="6">
        <v>1</v>
      </c>
      <c r="P118" s="6">
        <f t="shared" si="15"/>
        <v>0</v>
      </c>
      <c r="Q118" s="6" t="str">
        <f t="shared" si="16"/>
        <v/>
      </c>
      <c r="R118" s="6">
        <f t="shared" si="17"/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B118">
        <v>0</v>
      </c>
      <c r="AD118" t="b">
        <f t="shared" si="20"/>
        <v>0</v>
      </c>
      <c r="AG118">
        <f t="shared" si="14"/>
        <v>0</v>
      </c>
      <c r="AH118">
        <v>1</v>
      </c>
      <c r="AI118">
        <v>1</v>
      </c>
    </row>
    <row r="119" spans="1:35" x14ac:dyDescent="0.2">
      <c r="A119">
        <v>1037488</v>
      </c>
      <c r="C119" t="s">
        <v>96</v>
      </c>
      <c r="D119" t="s">
        <v>97</v>
      </c>
      <c r="E119" t="s">
        <v>98</v>
      </c>
      <c r="F119">
        <v>1</v>
      </c>
      <c r="G119" s="6">
        <v>0</v>
      </c>
      <c r="H119" s="6">
        <f t="shared" si="12"/>
        <v>0</v>
      </c>
      <c r="I119" s="6">
        <v>1</v>
      </c>
      <c r="J119" s="6">
        <f>IF(COUNTIF('filtered out UMLS by p 0.01'!A$1:A$14,D119)=0,1,0)</f>
        <v>0</v>
      </c>
      <c r="K119" s="6">
        <f>IF(COUNTIF('filtered out UMLS by p 0.005'!A$1:A$28,D119)=0,1,0)</f>
        <v>0</v>
      </c>
      <c r="L119" s="6">
        <f>IF(COUNTIF('filtered out UMLS by p 0.0005'!A$1:A$109,D119)=0,1,0)</f>
        <v>0</v>
      </c>
      <c r="M119" s="6" t="s">
        <v>174</v>
      </c>
      <c r="N119" s="6" t="s">
        <v>174</v>
      </c>
      <c r="O119" s="6">
        <v>1</v>
      </c>
      <c r="P119" s="6">
        <f t="shared" si="15"/>
        <v>0</v>
      </c>
      <c r="Q119" s="6" t="str">
        <f t="shared" si="16"/>
        <v/>
      </c>
      <c r="R119" s="6">
        <f t="shared" si="17"/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B119">
        <v>0</v>
      </c>
      <c r="AD119" t="b">
        <f t="shared" si="20"/>
        <v>0</v>
      </c>
      <c r="AG119">
        <f t="shared" si="14"/>
        <v>0</v>
      </c>
      <c r="AH119">
        <v>1</v>
      </c>
      <c r="AI119">
        <v>1</v>
      </c>
    </row>
    <row r="120" spans="1:35" x14ac:dyDescent="0.2">
      <c r="A120">
        <v>1035792</v>
      </c>
      <c r="C120" t="s">
        <v>8</v>
      </c>
      <c r="D120" t="s">
        <v>9</v>
      </c>
      <c r="E120" t="s">
        <v>10</v>
      </c>
      <c r="F120">
        <v>1</v>
      </c>
      <c r="G120" s="6">
        <v>0</v>
      </c>
      <c r="H120" s="6">
        <f t="shared" si="12"/>
        <v>0</v>
      </c>
      <c r="I120" s="6">
        <v>1</v>
      </c>
      <c r="J120" s="6">
        <f>IF(COUNTIF('filtered out UMLS by p 0.01'!A$1:A$14,D120)=0,1,0)</f>
        <v>0</v>
      </c>
      <c r="K120" s="6">
        <f>IF(COUNTIF('filtered out UMLS by p 0.005'!A$1:A$28,D120)=0,1,0)</f>
        <v>0</v>
      </c>
      <c r="L120" s="6">
        <f>IF(COUNTIF('filtered out UMLS by p 0.0005'!A$1:A$109,D120)=0,1,0)</f>
        <v>0</v>
      </c>
      <c r="M120" s="6" t="s">
        <v>174</v>
      </c>
      <c r="N120" s="6" t="s">
        <v>174</v>
      </c>
      <c r="O120" s="6">
        <v>1</v>
      </c>
      <c r="P120" s="6">
        <f t="shared" si="15"/>
        <v>0</v>
      </c>
      <c r="Q120" s="6" t="str">
        <f t="shared" si="16"/>
        <v/>
      </c>
      <c r="R120" s="6">
        <f t="shared" si="17"/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B120">
        <v>0</v>
      </c>
      <c r="AD120" t="b">
        <f t="shared" si="20"/>
        <v>0</v>
      </c>
      <c r="AG120">
        <f t="shared" si="14"/>
        <v>0</v>
      </c>
      <c r="AH120">
        <f>VLOOKUP(D120,'[1]distinct umls-ordo'!$A$1:$D$96,3,)</f>
        <v>1</v>
      </c>
      <c r="AI120">
        <f>VLOOKUP(D120,'[1]distinct umls-ordo'!$A$1:$D$96,4,FALSE)</f>
        <v>1</v>
      </c>
    </row>
    <row r="121" spans="1:35" x14ac:dyDescent="0.2">
      <c r="A121">
        <v>1036820</v>
      </c>
      <c r="C121" t="s">
        <v>29</v>
      </c>
      <c r="D121" t="s">
        <v>30</v>
      </c>
      <c r="E121" t="s">
        <v>31</v>
      </c>
      <c r="F121">
        <v>1</v>
      </c>
      <c r="G121" s="6">
        <v>1</v>
      </c>
      <c r="H121" s="6">
        <f t="shared" si="12"/>
        <v>0</v>
      </c>
      <c r="I121" s="6">
        <v>1</v>
      </c>
      <c r="J121" s="6">
        <f>IF(COUNTIF('filtered out UMLS by p 0.01'!A$1:A$14,D121)=0,1,0)</f>
        <v>0</v>
      </c>
      <c r="K121" s="6">
        <f>IF(COUNTIF('filtered out UMLS by p 0.005'!A$1:A$28,D121)=0,1,0)</f>
        <v>0</v>
      </c>
      <c r="L121" s="6">
        <f>IF(COUNTIF('filtered out UMLS by p 0.0005'!A$1:A$109,D121)=0,1,0)</f>
        <v>0</v>
      </c>
      <c r="M121" s="6" t="s">
        <v>174</v>
      </c>
      <c r="N121" s="6">
        <v>1</v>
      </c>
      <c r="O121" s="6">
        <v>1</v>
      </c>
      <c r="P121" s="6" t="str">
        <f t="shared" si="15"/>
        <v/>
      </c>
      <c r="Q121" s="6" t="str">
        <f t="shared" si="16"/>
        <v/>
      </c>
      <c r="R121" s="6">
        <f t="shared" si="17"/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B121">
        <v>0</v>
      </c>
      <c r="AD121" t="b">
        <f t="shared" si="20"/>
        <v>0</v>
      </c>
      <c r="AG121">
        <f t="shared" si="14"/>
        <v>0</v>
      </c>
      <c r="AH121">
        <v>1</v>
      </c>
      <c r="AI121">
        <v>1</v>
      </c>
    </row>
    <row r="122" spans="1:35" x14ac:dyDescent="0.2">
      <c r="A122">
        <v>1069246</v>
      </c>
      <c r="C122" t="s">
        <v>8</v>
      </c>
      <c r="D122" t="s">
        <v>9</v>
      </c>
      <c r="E122" t="s">
        <v>10</v>
      </c>
      <c r="F122">
        <v>1</v>
      </c>
      <c r="G122" s="6">
        <v>0</v>
      </c>
      <c r="H122" s="6">
        <f t="shared" si="12"/>
        <v>0</v>
      </c>
      <c r="I122" s="6">
        <v>1</v>
      </c>
      <c r="J122" s="6">
        <f>IF(COUNTIF('filtered out UMLS by p 0.01'!A$1:A$14,D122)=0,1,0)</f>
        <v>0</v>
      </c>
      <c r="K122" s="6">
        <f>IF(COUNTIF('filtered out UMLS by p 0.005'!A$1:A$28,D122)=0,1,0)</f>
        <v>0</v>
      </c>
      <c r="L122" s="6">
        <f>IF(COUNTIF('filtered out UMLS by p 0.0005'!A$1:A$109,D122)=0,1,0)</f>
        <v>0</v>
      </c>
      <c r="M122" s="6" t="s">
        <v>174</v>
      </c>
      <c r="N122" s="6" t="s">
        <v>174</v>
      </c>
      <c r="O122" s="6">
        <v>1</v>
      </c>
      <c r="P122" s="6">
        <f t="shared" si="15"/>
        <v>0</v>
      </c>
      <c r="Q122" s="6" t="str">
        <f t="shared" si="16"/>
        <v/>
      </c>
      <c r="R122" s="6">
        <f t="shared" si="17"/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B122">
        <v>0</v>
      </c>
      <c r="AD122" t="b">
        <f t="shared" si="20"/>
        <v>0</v>
      </c>
      <c r="AG122">
        <f t="shared" si="14"/>
        <v>0</v>
      </c>
      <c r="AH122">
        <f>VLOOKUP(D122,'[1]distinct umls-ordo'!$A$1:$D$96,3,)</f>
        <v>1</v>
      </c>
      <c r="AI122">
        <f>VLOOKUP(D122,'[1]distinct umls-ordo'!$A$1:$D$96,4,FALSE)</f>
        <v>1</v>
      </c>
    </row>
    <row r="123" spans="1:35" x14ac:dyDescent="0.2">
      <c r="A123">
        <v>1069246</v>
      </c>
      <c r="C123" t="s">
        <v>8</v>
      </c>
      <c r="D123" t="s">
        <v>9</v>
      </c>
      <c r="E123" t="s">
        <v>10</v>
      </c>
      <c r="F123">
        <v>1</v>
      </c>
      <c r="G123" s="6">
        <v>0</v>
      </c>
      <c r="H123" s="6">
        <f t="shared" si="12"/>
        <v>0</v>
      </c>
      <c r="I123" s="6">
        <v>1</v>
      </c>
      <c r="J123" s="6">
        <f>IF(COUNTIF('filtered out UMLS by p 0.01'!A$1:A$14,D123)=0,1,0)</f>
        <v>0</v>
      </c>
      <c r="K123" s="6">
        <f>IF(COUNTIF('filtered out UMLS by p 0.005'!A$1:A$28,D123)=0,1,0)</f>
        <v>0</v>
      </c>
      <c r="L123" s="6">
        <f>IF(COUNTIF('filtered out UMLS by p 0.0005'!A$1:A$109,D123)=0,1,0)</f>
        <v>0</v>
      </c>
      <c r="M123" s="6" t="s">
        <v>174</v>
      </c>
      <c r="N123" s="6" t="s">
        <v>174</v>
      </c>
      <c r="O123" s="6">
        <v>1</v>
      </c>
      <c r="P123" s="6">
        <f t="shared" si="15"/>
        <v>0</v>
      </c>
      <c r="Q123" s="6" t="str">
        <f t="shared" si="16"/>
        <v/>
      </c>
      <c r="R123" s="6">
        <f t="shared" si="17"/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B123">
        <v>0</v>
      </c>
      <c r="AD123" t="b">
        <f t="shared" si="20"/>
        <v>0</v>
      </c>
      <c r="AG123">
        <f t="shared" si="14"/>
        <v>0</v>
      </c>
      <c r="AH123">
        <f>VLOOKUP(D123,'[1]distinct umls-ordo'!$A$1:$D$96,3,)</f>
        <v>1</v>
      </c>
      <c r="AI123">
        <f>VLOOKUP(D123,'[1]distinct umls-ordo'!$A$1:$D$96,4,FALSE)</f>
        <v>1</v>
      </c>
    </row>
    <row r="124" spans="1:35" x14ac:dyDescent="0.2">
      <c r="A124">
        <v>1058812</v>
      </c>
      <c r="C124" t="s">
        <v>8</v>
      </c>
      <c r="D124" t="s">
        <v>9</v>
      </c>
      <c r="E124" t="s">
        <v>10</v>
      </c>
      <c r="F124">
        <v>1</v>
      </c>
      <c r="G124" s="6">
        <v>0</v>
      </c>
      <c r="H124" s="6">
        <f t="shared" si="12"/>
        <v>0</v>
      </c>
      <c r="I124" s="6">
        <v>1</v>
      </c>
      <c r="J124" s="6">
        <f>IF(COUNTIF('filtered out UMLS by p 0.01'!A$1:A$14,D124)=0,1,0)</f>
        <v>0</v>
      </c>
      <c r="K124" s="6">
        <f>IF(COUNTIF('filtered out UMLS by p 0.005'!A$1:A$28,D124)=0,1,0)</f>
        <v>0</v>
      </c>
      <c r="L124" s="6">
        <f>IF(COUNTIF('filtered out UMLS by p 0.0005'!A$1:A$109,D124)=0,1,0)</f>
        <v>0</v>
      </c>
      <c r="M124" s="6" t="s">
        <v>174</v>
      </c>
      <c r="N124" s="6" t="s">
        <v>174</v>
      </c>
      <c r="O124" s="6">
        <v>1</v>
      </c>
      <c r="P124" s="6">
        <f t="shared" si="15"/>
        <v>0</v>
      </c>
      <c r="Q124" s="6" t="str">
        <f t="shared" si="16"/>
        <v/>
      </c>
      <c r="R124" s="6">
        <f t="shared" si="17"/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B124">
        <v>0</v>
      </c>
      <c r="AD124" t="b">
        <f t="shared" si="20"/>
        <v>0</v>
      </c>
      <c r="AG124">
        <f t="shared" si="14"/>
        <v>0</v>
      </c>
      <c r="AH124">
        <f>VLOOKUP(D124,'[1]distinct umls-ordo'!$A$1:$D$96,3,)</f>
        <v>1</v>
      </c>
      <c r="AI124">
        <f>VLOOKUP(D124,'[1]distinct umls-ordo'!$A$1:$D$96,4,FALSE)</f>
        <v>1</v>
      </c>
    </row>
    <row r="125" spans="1:35" x14ac:dyDescent="0.2">
      <c r="A125">
        <v>1087951</v>
      </c>
      <c r="C125" t="s">
        <v>8</v>
      </c>
      <c r="D125" t="s">
        <v>9</v>
      </c>
      <c r="E125" t="s">
        <v>10</v>
      </c>
      <c r="F125">
        <v>1</v>
      </c>
      <c r="G125" s="6">
        <v>0</v>
      </c>
      <c r="H125" s="6">
        <f t="shared" si="12"/>
        <v>0</v>
      </c>
      <c r="I125" s="6">
        <v>1</v>
      </c>
      <c r="J125" s="6">
        <f>IF(COUNTIF('filtered out UMLS by p 0.01'!A$1:A$14,D125)=0,1,0)</f>
        <v>0</v>
      </c>
      <c r="K125" s="6">
        <f>IF(COUNTIF('filtered out UMLS by p 0.005'!A$1:A$28,D125)=0,1,0)</f>
        <v>0</v>
      </c>
      <c r="L125" s="6">
        <f>IF(COUNTIF('filtered out UMLS by p 0.0005'!A$1:A$109,D125)=0,1,0)</f>
        <v>0</v>
      </c>
      <c r="M125" s="6" t="s">
        <v>174</v>
      </c>
      <c r="N125" s="6" t="s">
        <v>174</v>
      </c>
      <c r="O125" s="6">
        <v>1</v>
      </c>
      <c r="P125" s="6">
        <f t="shared" si="15"/>
        <v>0</v>
      </c>
      <c r="Q125" s="6" t="str">
        <f t="shared" si="16"/>
        <v/>
      </c>
      <c r="R125" s="6">
        <f t="shared" si="17"/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B125">
        <v>0</v>
      </c>
      <c r="AD125" t="b">
        <f t="shared" si="20"/>
        <v>0</v>
      </c>
      <c r="AG125">
        <f t="shared" si="14"/>
        <v>0</v>
      </c>
      <c r="AH125">
        <f>VLOOKUP(D125,'[1]distinct umls-ordo'!$A$1:$D$96,3,)</f>
        <v>1</v>
      </c>
      <c r="AI125">
        <f>VLOOKUP(D125,'[1]distinct umls-ordo'!$A$1:$D$96,4,FALSE)</f>
        <v>1</v>
      </c>
    </row>
    <row r="126" spans="1:35" x14ac:dyDescent="0.2">
      <c r="A126">
        <v>1087951</v>
      </c>
      <c r="C126" t="s">
        <v>8</v>
      </c>
      <c r="D126" t="s">
        <v>9</v>
      </c>
      <c r="E126" t="s">
        <v>10</v>
      </c>
      <c r="F126">
        <v>1</v>
      </c>
      <c r="G126" s="6">
        <v>0</v>
      </c>
      <c r="H126" s="6">
        <f t="shared" si="12"/>
        <v>0</v>
      </c>
      <c r="I126" s="6">
        <v>1</v>
      </c>
      <c r="J126" s="6">
        <f>IF(COUNTIF('filtered out UMLS by p 0.01'!A$1:A$14,D126)=0,1,0)</f>
        <v>0</v>
      </c>
      <c r="K126" s="6">
        <f>IF(COUNTIF('filtered out UMLS by p 0.005'!A$1:A$28,D126)=0,1,0)</f>
        <v>0</v>
      </c>
      <c r="L126" s="6">
        <f>IF(COUNTIF('filtered out UMLS by p 0.0005'!A$1:A$109,D126)=0,1,0)</f>
        <v>0</v>
      </c>
      <c r="M126" s="6" t="s">
        <v>174</v>
      </c>
      <c r="N126" s="6" t="s">
        <v>174</v>
      </c>
      <c r="O126" s="6">
        <v>1</v>
      </c>
      <c r="P126" s="6">
        <f t="shared" si="15"/>
        <v>0</v>
      </c>
      <c r="Q126" s="6" t="str">
        <f t="shared" si="16"/>
        <v/>
      </c>
      <c r="R126" s="6">
        <f t="shared" si="17"/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B126">
        <v>0</v>
      </c>
      <c r="AD126" t="b">
        <f t="shared" si="20"/>
        <v>0</v>
      </c>
      <c r="AG126">
        <f t="shared" si="14"/>
        <v>0</v>
      </c>
      <c r="AH126">
        <f>VLOOKUP(D126,'[1]distinct umls-ordo'!$A$1:$D$96,3,)</f>
        <v>1</v>
      </c>
      <c r="AI126">
        <f>VLOOKUP(D126,'[1]distinct umls-ordo'!$A$1:$D$96,4,FALSE)</f>
        <v>1</v>
      </c>
    </row>
    <row r="127" spans="1:35" x14ac:dyDescent="0.2">
      <c r="A127">
        <v>1087951</v>
      </c>
      <c r="C127" t="s">
        <v>8</v>
      </c>
      <c r="D127" t="s">
        <v>9</v>
      </c>
      <c r="E127" t="s">
        <v>10</v>
      </c>
      <c r="F127">
        <v>1</v>
      </c>
      <c r="G127" s="6">
        <v>0</v>
      </c>
      <c r="H127" s="6">
        <f t="shared" si="12"/>
        <v>0</v>
      </c>
      <c r="I127" s="6">
        <v>1</v>
      </c>
      <c r="J127" s="6">
        <f>IF(COUNTIF('filtered out UMLS by p 0.01'!A$1:A$14,D127)=0,1,0)</f>
        <v>0</v>
      </c>
      <c r="K127" s="6">
        <f>IF(COUNTIF('filtered out UMLS by p 0.005'!A$1:A$28,D127)=0,1,0)</f>
        <v>0</v>
      </c>
      <c r="L127" s="6">
        <f>IF(COUNTIF('filtered out UMLS by p 0.0005'!A$1:A$109,D127)=0,1,0)</f>
        <v>0</v>
      </c>
      <c r="M127" s="6" t="s">
        <v>174</v>
      </c>
      <c r="N127" s="6" t="s">
        <v>174</v>
      </c>
      <c r="O127" s="6">
        <v>1</v>
      </c>
      <c r="P127" s="6">
        <f t="shared" si="15"/>
        <v>0</v>
      </c>
      <c r="Q127" s="6" t="str">
        <f t="shared" si="16"/>
        <v/>
      </c>
      <c r="R127" s="6">
        <f t="shared" si="17"/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B127">
        <v>0</v>
      </c>
      <c r="AD127" t="b">
        <f t="shared" si="20"/>
        <v>0</v>
      </c>
      <c r="AG127">
        <f t="shared" si="14"/>
        <v>0</v>
      </c>
      <c r="AH127">
        <f>VLOOKUP(D127,'[1]distinct umls-ordo'!$A$1:$D$96,3,)</f>
        <v>1</v>
      </c>
      <c r="AI127">
        <f>VLOOKUP(D127,'[1]distinct umls-ordo'!$A$1:$D$96,4,FALSE)</f>
        <v>1</v>
      </c>
    </row>
    <row r="128" spans="1:35" x14ac:dyDescent="0.2">
      <c r="A128">
        <v>1087951</v>
      </c>
      <c r="C128" t="s">
        <v>8</v>
      </c>
      <c r="D128" t="s">
        <v>9</v>
      </c>
      <c r="E128" t="s">
        <v>10</v>
      </c>
      <c r="F128">
        <v>1</v>
      </c>
      <c r="G128" s="6">
        <v>0</v>
      </c>
      <c r="H128" s="6">
        <f t="shared" si="12"/>
        <v>0</v>
      </c>
      <c r="I128" s="6">
        <v>1</v>
      </c>
      <c r="J128" s="6">
        <f>IF(COUNTIF('filtered out UMLS by p 0.01'!A$1:A$14,D128)=0,1,0)</f>
        <v>0</v>
      </c>
      <c r="K128" s="6">
        <f>IF(COUNTIF('filtered out UMLS by p 0.005'!A$1:A$28,D128)=0,1,0)</f>
        <v>0</v>
      </c>
      <c r="L128" s="6">
        <f>IF(COUNTIF('filtered out UMLS by p 0.0005'!A$1:A$109,D128)=0,1,0)</f>
        <v>0</v>
      </c>
      <c r="M128" s="6" t="s">
        <v>174</v>
      </c>
      <c r="N128" s="6" t="s">
        <v>174</v>
      </c>
      <c r="O128" s="6">
        <v>1</v>
      </c>
      <c r="P128" s="6">
        <f t="shared" si="15"/>
        <v>0</v>
      </c>
      <c r="Q128" s="6" t="str">
        <f t="shared" si="16"/>
        <v/>
      </c>
      <c r="R128" s="6">
        <f t="shared" si="17"/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B128">
        <v>0</v>
      </c>
      <c r="AD128" t="b">
        <f t="shared" si="20"/>
        <v>0</v>
      </c>
      <c r="AG128">
        <f t="shared" si="14"/>
        <v>0</v>
      </c>
      <c r="AH128">
        <f>VLOOKUP(D128,'[1]distinct umls-ordo'!$A$1:$D$96,3,)</f>
        <v>1</v>
      </c>
      <c r="AI128">
        <f>VLOOKUP(D128,'[1]distinct umls-ordo'!$A$1:$D$96,4,FALSE)</f>
        <v>1</v>
      </c>
    </row>
    <row r="129" spans="1:35" x14ac:dyDescent="0.2">
      <c r="A129">
        <v>1087951</v>
      </c>
      <c r="C129" t="s">
        <v>8</v>
      </c>
      <c r="D129" t="s">
        <v>9</v>
      </c>
      <c r="E129" t="s">
        <v>10</v>
      </c>
      <c r="F129">
        <v>1</v>
      </c>
      <c r="G129" s="6">
        <v>0</v>
      </c>
      <c r="H129" s="6">
        <f t="shared" si="12"/>
        <v>0</v>
      </c>
      <c r="I129" s="6">
        <v>1</v>
      </c>
      <c r="J129" s="6">
        <f>IF(COUNTIF('filtered out UMLS by p 0.01'!A$1:A$14,D129)=0,1,0)</f>
        <v>0</v>
      </c>
      <c r="K129" s="6">
        <f>IF(COUNTIF('filtered out UMLS by p 0.005'!A$1:A$28,D129)=0,1,0)</f>
        <v>0</v>
      </c>
      <c r="L129" s="6">
        <f>IF(COUNTIF('filtered out UMLS by p 0.0005'!A$1:A$109,D129)=0,1,0)</f>
        <v>0</v>
      </c>
      <c r="M129" s="6" t="s">
        <v>174</v>
      </c>
      <c r="N129" s="6" t="s">
        <v>174</v>
      </c>
      <c r="O129" s="6">
        <v>1</v>
      </c>
      <c r="P129" s="6">
        <f t="shared" si="15"/>
        <v>0</v>
      </c>
      <c r="Q129" s="6" t="str">
        <f t="shared" si="16"/>
        <v/>
      </c>
      <c r="R129" s="6">
        <f t="shared" si="17"/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B129">
        <v>0</v>
      </c>
      <c r="AD129" t="b">
        <f t="shared" si="20"/>
        <v>0</v>
      </c>
      <c r="AG129">
        <f t="shared" si="14"/>
        <v>0</v>
      </c>
      <c r="AH129">
        <f>VLOOKUP(D129,'[1]distinct umls-ordo'!$A$1:$D$96,3,)</f>
        <v>1</v>
      </c>
      <c r="AI129">
        <f>VLOOKUP(D129,'[1]distinct umls-ordo'!$A$1:$D$96,4,FALSE)</f>
        <v>1</v>
      </c>
    </row>
    <row r="130" spans="1:35" x14ac:dyDescent="0.2">
      <c r="A130">
        <v>1087951</v>
      </c>
      <c r="C130" t="s">
        <v>8</v>
      </c>
      <c r="D130" t="s">
        <v>9</v>
      </c>
      <c r="E130" t="s">
        <v>10</v>
      </c>
      <c r="F130">
        <v>1</v>
      </c>
      <c r="G130" s="6">
        <v>0</v>
      </c>
      <c r="H130" s="6">
        <f t="shared" si="12"/>
        <v>0</v>
      </c>
      <c r="I130" s="6">
        <v>1</v>
      </c>
      <c r="J130" s="6">
        <f>IF(COUNTIF('filtered out UMLS by p 0.01'!A$1:A$14,D130)=0,1,0)</f>
        <v>0</v>
      </c>
      <c r="K130" s="6">
        <f>IF(COUNTIF('filtered out UMLS by p 0.005'!A$1:A$28,D130)=0,1,0)</f>
        <v>0</v>
      </c>
      <c r="L130" s="6">
        <f>IF(COUNTIF('filtered out UMLS by p 0.0005'!A$1:A$109,D130)=0,1,0)</f>
        <v>0</v>
      </c>
      <c r="M130" s="6" t="s">
        <v>174</v>
      </c>
      <c r="N130" s="6" t="s">
        <v>174</v>
      </c>
      <c r="O130" s="6">
        <v>1</v>
      </c>
      <c r="P130" s="6">
        <f t="shared" si="15"/>
        <v>0</v>
      </c>
      <c r="Q130" s="6" t="str">
        <f t="shared" si="16"/>
        <v/>
      </c>
      <c r="R130" s="6">
        <f t="shared" si="17"/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B130">
        <v>0</v>
      </c>
      <c r="AD130" t="b">
        <f t="shared" si="20"/>
        <v>0</v>
      </c>
      <c r="AG130">
        <f t="shared" si="14"/>
        <v>0</v>
      </c>
      <c r="AH130">
        <f>VLOOKUP(D130,'[1]distinct umls-ordo'!$A$1:$D$96,3,)</f>
        <v>1</v>
      </c>
      <c r="AI130">
        <f>VLOOKUP(D130,'[1]distinct umls-ordo'!$A$1:$D$96,4,FALSE)</f>
        <v>1</v>
      </c>
    </row>
    <row r="131" spans="1:35" x14ac:dyDescent="0.2">
      <c r="A131">
        <v>1089804</v>
      </c>
      <c r="C131" t="s">
        <v>96</v>
      </c>
      <c r="D131" t="s">
        <v>97</v>
      </c>
      <c r="E131" t="s">
        <v>98</v>
      </c>
      <c r="F131">
        <v>1</v>
      </c>
      <c r="G131" s="6">
        <v>0</v>
      </c>
      <c r="H131" s="6">
        <f t="shared" ref="H131:H194" si="21">IF(LEN(C131)&gt;4,1,0)</f>
        <v>0</v>
      </c>
      <c r="I131" s="6">
        <v>1</v>
      </c>
      <c r="J131" s="6">
        <f>IF(COUNTIF('filtered out UMLS by p 0.01'!A$1:A$14,D131)=0,1,0)</f>
        <v>0</v>
      </c>
      <c r="K131" s="6">
        <f>IF(COUNTIF('filtered out UMLS by p 0.005'!A$1:A$28,D131)=0,1,0)</f>
        <v>0</v>
      </c>
      <c r="L131" s="6">
        <f>IF(COUNTIF('filtered out UMLS by p 0.0005'!A$1:A$109,D131)=0,1,0)</f>
        <v>0</v>
      </c>
      <c r="M131" s="6" t="s">
        <v>174</v>
      </c>
      <c r="N131" s="6" t="s">
        <v>174</v>
      </c>
      <c r="O131" s="6">
        <v>1</v>
      </c>
      <c r="P131" s="6">
        <f t="shared" si="15"/>
        <v>0</v>
      </c>
      <c r="Q131" s="6" t="str">
        <f t="shared" si="16"/>
        <v/>
      </c>
      <c r="R131" s="6">
        <f t="shared" si="17"/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B131">
        <v>0</v>
      </c>
      <c r="AD131" t="b">
        <f t="shared" si="20"/>
        <v>0</v>
      </c>
      <c r="AG131">
        <f t="shared" ref="AG131:AG194" si="22">IF(NOT(ISBLANK(AF131)),AE131,Z131)</f>
        <v>0</v>
      </c>
      <c r="AH131">
        <v>1</v>
      </c>
      <c r="AI131">
        <v>1</v>
      </c>
    </row>
    <row r="132" spans="1:35" x14ac:dyDescent="0.2">
      <c r="A132">
        <v>1103034</v>
      </c>
      <c r="C132" t="s">
        <v>29</v>
      </c>
      <c r="D132" t="s">
        <v>30</v>
      </c>
      <c r="E132" t="s">
        <v>31</v>
      </c>
      <c r="F132">
        <v>1</v>
      </c>
      <c r="G132" s="6">
        <v>1</v>
      </c>
      <c r="H132" s="6">
        <f t="shared" si="21"/>
        <v>0</v>
      </c>
      <c r="I132" s="6">
        <v>1</v>
      </c>
      <c r="J132" s="6">
        <f>IF(COUNTIF('filtered out UMLS by p 0.01'!A$1:A$14,D132)=0,1,0)</f>
        <v>0</v>
      </c>
      <c r="K132" s="6">
        <f>IF(COUNTIF('filtered out UMLS by p 0.005'!A$1:A$28,D132)=0,1,0)</f>
        <v>0</v>
      </c>
      <c r="L132" s="6">
        <f>IF(COUNTIF('filtered out UMLS by p 0.0005'!A$1:A$109,D132)=0,1,0)</f>
        <v>0</v>
      </c>
      <c r="M132" s="6" t="s">
        <v>174</v>
      </c>
      <c r="N132" s="6">
        <v>1</v>
      </c>
      <c r="O132" s="6">
        <v>1</v>
      </c>
      <c r="P132" s="6" t="str">
        <f t="shared" si="15"/>
        <v/>
      </c>
      <c r="Q132" s="6" t="str">
        <f t="shared" si="16"/>
        <v/>
      </c>
      <c r="R132" s="6">
        <f t="shared" si="17"/>
        <v>1</v>
      </c>
      <c r="S132">
        <v>1</v>
      </c>
      <c r="T132">
        <v>1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B132">
        <v>0</v>
      </c>
      <c r="AD132" t="b">
        <f t="shared" si="20"/>
        <v>0</v>
      </c>
      <c r="AG132">
        <f t="shared" si="22"/>
        <v>0</v>
      </c>
      <c r="AH132">
        <v>1</v>
      </c>
      <c r="AI132">
        <v>1</v>
      </c>
    </row>
    <row r="133" spans="1:35" x14ac:dyDescent="0.2">
      <c r="A133">
        <v>1101798</v>
      </c>
      <c r="C133" t="s">
        <v>8</v>
      </c>
      <c r="D133" t="s">
        <v>9</v>
      </c>
      <c r="E133" t="s">
        <v>10</v>
      </c>
      <c r="F133">
        <v>1</v>
      </c>
      <c r="G133" s="6">
        <v>0</v>
      </c>
      <c r="H133" s="6">
        <f t="shared" si="21"/>
        <v>0</v>
      </c>
      <c r="I133" s="6">
        <v>1</v>
      </c>
      <c r="J133" s="6">
        <f>IF(COUNTIF('filtered out UMLS by p 0.01'!A$1:A$14,D133)=0,1,0)</f>
        <v>0</v>
      </c>
      <c r="K133" s="6">
        <f>IF(COUNTIF('filtered out UMLS by p 0.005'!A$1:A$28,D133)=0,1,0)</f>
        <v>0</v>
      </c>
      <c r="L133" s="6">
        <f>IF(COUNTIF('filtered out UMLS by p 0.0005'!A$1:A$109,D133)=0,1,0)</f>
        <v>0</v>
      </c>
      <c r="M133" s="6" t="s">
        <v>174</v>
      </c>
      <c r="N133" s="6" t="s">
        <v>174</v>
      </c>
      <c r="O133" s="6">
        <v>1</v>
      </c>
      <c r="P133" s="6">
        <f t="shared" si="15"/>
        <v>0</v>
      </c>
      <c r="Q133" s="6" t="str">
        <f t="shared" si="16"/>
        <v/>
      </c>
      <c r="R133" s="6">
        <f t="shared" si="17"/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B133">
        <v>0</v>
      </c>
      <c r="AD133" t="b">
        <f t="shared" si="20"/>
        <v>0</v>
      </c>
      <c r="AG133">
        <f t="shared" si="22"/>
        <v>0</v>
      </c>
      <c r="AH133">
        <f>VLOOKUP(D133,'[1]distinct umls-ordo'!$A$1:$D$96,3,)</f>
        <v>1</v>
      </c>
      <c r="AI133">
        <f>VLOOKUP(D133,'[1]distinct umls-ordo'!$A$1:$D$96,4,FALSE)</f>
        <v>1</v>
      </c>
    </row>
    <row r="134" spans="1:35" x14ac:dyDescent="0.2">
      <c r="A134">
        <v>1100632</v>
      </c>
      <c r="C134" t="s">
        <v>109</v>
      </c>
      <c r="D134" t="s">
        <v>110</v>
      </c>
      <c r="E134" t="s">
        <v>111</v>
      </c>
      <c r="F134">
        <v>1</v>
      </c>
      <c r="G134" s="6">
        <v>1</v>
      </c>
      <c r="H134" s="6">
        <f t="shared" si="21"/>
        <v>1</v>
      </c>
      <c r="I134" s="6">
        <v>1</v>
      </c>
      <c r="J134" s="6">
        <f>IF(COUNTIF('filtered out UMLS by p 0.01'!A$1:A$14,D134)=0,1,0)</f>
        <v>0</v>
      </c>
      <c r="K134" s="6">
        <f>IF(COUNTIF('filtered out UMLS by p 0.005'!A$1:A$28,D134)=0,1,0)</f>
        <v>0</v>
      </c>
      <c r="L134" s="6">
        <f>IF(COUNTIF('filtered out UMLS by p 0.0005'!A$1:A$109,D134)=0,1,0)</f>
        <v>0</v>
      </c>
      <c r="M134" s="6" t="s">
        <v>174</v>
      </c>
      <c r="N134" s="6">
        <v>1</v>
      </c>
      <c r="O134" s="6">
        <v>1</v>
      </c>
      <c r="P134" s="6" t="str">
        <f t="shared" si="15"/>
        <v/>
      </c>
      <c r="Q134" s="6" t="str">
        <f t="shared" si="16"/>
        <v/>
      </c>
      <c r="R134" s="6">
        <f t="shared" si="17"/>
        <v>1</v>
      </c>
      <c r="S134">
        <v>1</v>
      </c>
      <c r="T134">
        <v>1</v>
      </c>
      <c r="U134">
        <v>1</v>
      </c>
      <c r="V134">
        <v>1</v>
      </c>
      <c r="W134">
        <v>0</v>
      </c>
      <c r="X134">
        <v>1</v>
      </c>
      <c r="Y134">
        <v>0</v>
      </c>
      <c r="Z134">
        <v>0</v>
      </c>
      <c r="AB134">
        <v>0</v>
      </c>
      <c r="AD134" t="b">
        <f t="shared" si="20"/>
        <v>0</v>
      </c>
      <c r="AG134">
        <f t="shared" si="22"/>
        <v>0</v>
      </c>
      <c r="AH134">
        <v>1</v>
      </c>
      <c r="AI134">
        <v>1</v>
      </c>
    </row>
    <row r="135" spans="1:35" x14ac:dyDescent="0.2">
      <c r="A135">
        <v>1103527</v>
      </c>
      <c r="C135" t="s">
        <v>8</v>
      </c>
      <c r="D135" t="s">
        <v>9</v>
      </c>
      <c r="E135" t="s">
        <v>10</v>
      </c>
      <c r="F135">
        <v>1</v>
      </c>
      <c r="G135" s="6">
        <v>0</v>
      </c>
      <c r="H135" s="6">
        <f t="shared" si="21"/>
        <v>0</v>
      </c>
      <c r="I135" s="6">
        <v>1</v>
      </c>
      <c r="J135" s="6">
        <f>IF(COUNTIF('filtered out UMLS by p 0.01'!A$1:A$14,D135)=0,1,0)</f>
        <v>0</v>
      </c>
      <c r="K135" s="6">
        <f>IF(COUNTIF('filtered out UMLS by p 0.005'!A$1:A$28,D135)=0,1,0)</f>
        <v>0</v>
      </c>
      <c r="L135" s="6">
        <f>IF(COUNTIF('filtered out UMLS by p 0.0005'!A$1:A$109,D135)=0,1,0)</f>
        <v>0</v>
      </c>
      <c r="M135" s="6" t="s">
        <v>174</v>
      </c>
      <c r="N135" s="6" t="s">
        <v>174</v>
      </c>
      <c r="O135" s="6">
        <v>1</v>
      </c>
      <c r="P135" s="6">
        <f t="shared" si="15"/>
        <v>0</v>
      </c>
      <c r="Q135" s="6" t="str">
        <f t="shared" si="16"/>
        <v/>
      </c>
      <c r="R135" s="6">
        <f t="shared" si="17"/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B135">
        <v>0</v>
      </c>
      <c r="AD135" t="b">
        <f t="shared" si="20"/>
        <v>0</v>
      </c>
      <c r="AG135">
        <f t="shared" si="22"/>
        <v>0</v>
      </c>
      <c r="AH135">
        <f>VLOOKUP(D135,'[1]distinct umls-ordo'!$A$1:$D$96,3,)</f>
        <v>1</v>
      </c>
      <c r="AI135">
        <f>VLOOKUP(D135,'[1]distinct umls-ordo'!$A$1:$D$96,4,FALSE)</f>
        <v>1</v>
      </c>
    </row>
    <row r="136" spans="1:35" x14ac:dyDescent="0.2">
      <c r="A136">
        <v>1103087</v>
      </c>
      <c r="C136" t="s">
        <v>8</v>
      </c>
      <c r="D136" t="s">
        <v>9</v>
      </c>
      <c r="E136" t="s">
        <v>10</v>
      </c>
      <c r="F136">
        <v>1</v>
      </c>
      <c r="G136" s="6">
        <v>0</v>
      </c>
      <c r="H136" s="6">
        <f t="shared" si="21"/>
        <v>0</v>
      </c>
      <c r="I136" s="6">
        <v>1</v>
      </c>
      <c r="J136" s="6">
        <f>IF(COUNTIF('filtered out UMLS by p 0.01'!A$1:A$14,D136)=0,1,0)</f>
        <v>0</v>
      </c>
      <c r="K136" s="6">
        <f>IF(COUNTIF('filtered out UMLS by p 0.005'!A$1:A$28,D136)=0,1,0)</f>
        <v>0</v>
      </c>
      <c r="L136" s="6">
        <f>IF(COUNTIF('filtered out UMLS by p 0.0005'!A$1:A$109,D136)=0,1,0)</f>
        <v>0</v>
      </c>
      <c r="M136" s="6" t="s">
        <v>174</v>
      </c>
      <c r="N136" s="6" t="s">
        <v>174</v>
      </c>
      <c r="O136" s="6">
        <v>1</v>
      </c>
      <c r="P136" s="6">
        <f t="shared" si="15"/>
        <v>0</v>
      </c>
      <c r="Q136" s="6" t="str">
        <f t="shared" si="16"/>
        <v/>
      </c>
      <c r="R136" s="6">
        <f t="shared" si="17"/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B136">
        <v>0</v>
      </c>
      <c r="AD136" t="b">
        <f t="shared" si="20"/>
        <v>0</v>
      </c>
      <c r="AG136">
        <f t="shared" si="22"/>
        <v>0</v>
      </c>
      <c r="AH136">
        <f>VLOOKUP(D136,'[1]distinct umls-ordo'!$A$1:$D$96,3,)</f>
        <v>1</v>
      </c>
      <c r="AI136">
        <f>VLOOKUP(D136,'[1]distinct umls-ordo'!$A$1:$D$96,4,FALSE)</f>
        <v>1</v>
      </c>
    </row>
    <row r="137" spans="1:35" x14ac:dyDescent="0.2">
      <c r="A137">
        <v>1103087</v>
      </c>
      <c r="C137" t="s">
        <v>8</v>
      </c>
      <c r="D137" t="s">
        <v>9</v>
      </c>
      <c r="E137" t="s">
        <v>10</v>
      </c>
      <c r="F137">
        <v>1</v>
      </c>
      <c r="G137" s="6">
        <v>0</v>
      </c>
      <c r="H137" s="6">
        <f t="shared" si="21"/>
        <v>0</v>
      </c>
      <c r="I137" s="6">
        <v>1</v>
      </c>
      <c r="J137" s="6">
        <f>IF(COUNTIF('filtered out UMLS by p 0.01'!A$1:A$14,D137)=0,1,0)</f>
        <v>0</v>
      </c>
      <c r="K137" s="6">
        <f>IF(COUNTIF('filtered out UMLS by p 0.005'!A$1:A$28,D137)=0,1,0)</f>
        <v>0</v>
      </c>
      <c r="L137" s="6">
        <f>IF(COUNTIF('filtered out UMLS by p 0.0005'!A$1:A$109,D137)=0,1,0)</f>
        <v>0</v>
      </c>
      <c r="M137" s="6" t="s">
        <v>174</v>
      </c>
      <c r="N137" s="6" t="s">
        <v>174</v>
      </c>
      <c r="O137" s="6">
        <v>1</v>
      </c>
      <c r="P137" s="6">
        <f t="shared" si="15"/>
        <v>0</v>
      </c>
      <c r="Q137" s="6" t="str">
        <f t="shared" si="16"/>
        <v/>
      </c>
      <c r="R137" s="6">
        <f t="shared" si="17"/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B137">
        <v>0</v>
      </c>
      <c r="AD137" t="b">
        <f t="shared" si="20"/>
        <v>0</v>
      </c>
      <c r="AG137">
        <f t="shared" si="22"/>
        <v>0</v>
      </c>
      <c r="AH137">
        <f>VLOOKUP(D137,'[1]distinct umls-ordo'!$A$1:$D$96,3,)</f>
        <v>1</v>
      </c>
      <c r="AI137">
        <f>VLOOKUP(D137,'[1]distinct umls-ordo'!$A$1:$D$96,4,FALSE)</f>
        <v>1</v>
      </c>
    </row>
    <row r="138" spans="1:35" x14ac:dyDescent="0.2">
      <c r="A138">
        <v>1096711</v>
      </c>
      <c r="C138" t="s">
        <v>8</v>
      </c>
      <c r="D138" t="s">
        <v>9</v>
      </c>
      <c r="E138" t="s">
        <v>10</v>
      </c>
      <c r="F138">
        <v>1</v>
      </c>
      <c r="G138" s="6">
        <v>0</v>
      </c>
      <c r="H138" s="6">
        <f t="shared" si="21"/>
        <v>0</v>
      </c>
      <c r="I138" s="6">
        <v>1</v>
      </c>
      <c r="J138" s="6">
        <f>IF(COUNTIF('filtered out UMLS by p 0.01'!A$1:A$14,D138)=0,1,0)</f>
        <v>0</v>
      </c>
      <c r="K138" s="6">
        <f>IF(COUNTIF('filtered out UMLS by p 0.005'!A$1:A$28,D138)=0,1,0)</f>
        <v>0</v>
      </c>
      <c r="L138" s="6">
        <f>IF(COUNTIF('filtered out UMLS by p 0.0005'!A$1:A$109,D138)=0,1,0)</f>
        <v>0</v>
      </c>
      <c r="M138" s="6" t="s">
        <v>174</v>
      </c>
      <c r="N138" s="6" t="s">
        <v>174</v>
      </c>
      <c r="O138" s="6">
        <v>1</v>
      </c>
      <c r="P138" s="6">
        <f t="shared" ref="P138:P199" si="23">IF(G138+K138=0,0,"")</f>
        <v>0</v>
      </c>
      <c r="Q138" s="6" t="str">
        <f t="shared" ref="Q138:Q199" si="24">IF(G138*K138=0,"",1)</f>
        <v/>
      </c>
      <c r="R138" s="6">
        <f t="shared" ref="R138:R199" si="25">IF(OR(G138,K138),1,0)</f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B138">
        <v>0</v>
      </c>
      <c r="AD138" t="b">
        <f t="shared" si="20"/>
        <v>0</v>
      </c>
      <c r="AG138">
        <f t="shared" si="22"/>
        <v>0</v>
      </c>
      <c r="AH138">
        <f>VLOOKUP(D138,'[1]distinct umls-ordo'!$A$1:$D$96,3,)</f>
        <v>1</v>
      </c>
      <c r="AI138">
        <f>VLOOKUP(D138,'[1]distinct umls-ordo'!$A$1:$D$96,4,FALSE)</f>
        <v>1</v>
      </c>
    </row>
    <row r="139" spans="1:35" x14ac:dyDescent="0.2">
      <c r="A139">
        <v>1100034</v>
      </c>
      <c r="C139" t="s">
        <v>112</v>
      </c>
      <c r="D139" t="s">
        <v>113</v>
      </c>
      <c r="E139" t="s">
        <v>114</v>
      </c>
      <c r="F139">
        <v>1</v>
      </c>
      <c r="G139" s="6">
        <v>0</v>
      </c>
      <c r="H139" s="6">
        <f t="shared" si="21"/>
        <v>0</v>
      </c>
      <c r="I139" s="6">
        <v>1</v>
      </c>
      <c r="J139" s="6">
        <f>IF(COUNTIF('filtered out UMLS by p 0.01'!A$1:A$14,D139)=0,1,0)</f>
        <v>1</v>
      </c>
      <c r="K139" s="6">
        <f>IF(COUNTIF('filtered out UMLS by p 0.005'!A$1:A$28,D139)=0,1,0)</f>
        <v>0</v>
      </c>
      <c r="L139" s="6">
        <f>IF(COUNTIF('filtered out UMLS by p 0.0005'!A$1:A$109,D139)=0,1,0)</f>
        <v>0</v>
      </c>
      <c r="M139" s="6" t="s">
        <v>174</v>
      </c>
      <c r="N139" s="6" t="s">
        <v>174</v>
      </c>
      <c r="O139" s="6">
        <v>1</v>
      </c>
      <c r="P139" s="6">
        <f t="shared" si="23"/>
        <v>0</v>
      </c>
      <c r="Q139" s="6" t="str">
        <f t="shared" si="24"/>
        <v/>
      </c>
      <c r="R139" s="6">
        <f t="shared" si="25"/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B139">
        <v>1</v>
      </c>
      <c r="AD139" t="b">
        <f t="shared" si="20"/>
        <v>1</v>
      </c>
      <c r="AE139">
        <v>0</v>
      </c>
      <c r="AG139">
        <f t="shared" si="22"/>
        <v>0</v>
      </c>
      <c r="AH139">
        <v>1</v>
      </c>
      <c r="AI139">
        <v>1</v>
      </c>
    </row>
    <row r="140" spans="1:35" x14ac:dyDescent="0.2">
      <c r="A140">
        <v>1083194</v>
      </c>
      <c r="C140" t="s">
        <v>29</v>
      </c>
      <c r="D140" t="s">
        <v>30</v>
      </c>
      <c r="E140" t="s">
        <v>31</v>
      </c>
      <c r="F140">
        <v>1</v>
      </c>
      <c r="G140" s="6">
        <v>1</v>
      </c>
      <c r="H140" s="6">
        <f t="shared" si="21"/>
        <v>0</v>
      </c>
      <c r="I140" s="6">
        <v>1</v>
      </c>
      <c r="J140" s="6">
        <f>IF(COUNTIF('filtered out UMLS by p 0.01'!A$1:A$14,D140)=0,1,0)</f>
        <v>0</v>
      </c>
      <c r="K140" s="6">
        <f>IF(COUNTIF('filtered out UMLS by p 0.005'!A$1:A$28,D140)=0,1,0)</f>
        <v>0</v>
      </c>
      <c r="L140" s="6">
        <f>IF(COUNTIF('filtered out UMLS by p 0.0005'!A$1:A$109,D140)=0,1,0)</f>
        <v>0</v>
      </c>
      <c r="M140" s="6" t="s">
        <v>174</v>
      </c>
      <c r="N140" s="6">
        <v>1</v>
      </c>
      <c r="O140" s="6">
        <v>1</v>
      </c>
      <c r="P140" s="6" t="str">
        <f t="shared" si="23"/>
        <v/>
      </c>
      <c r="Q140" s="6" t="str">
        <f t="shared" si="24"/>
        <v/>
      </c>
      <c r="R140" s="6">
        <f t="shared" si="25"/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B140">
        <v>0</v>
      </c>
      <c r="AD140" t="b">
        <f t="shared" si="20"/>
        <v>0</v>
      </c>
      <c r="AG140">
        <f t="shared" si="22"/>
        <v>0</v>
      </c>
      <c r="AH140">
        <v>1</v>
      </c>
      <c r="AI140">
        <v>1</v>
      </c>
    </row>
    <row r="141" spans="1:35" x14ac:dyDescent="0.2">
      <c r="A141">
        <v>1083542</v>
      </c>
      <c r="C141" t="s">
        <v>32</v>
      </c>
      <c r="D141" t="s">
        <v>33</v>
      </c>
      <c r="E141" t="s">
        <v>34</v>
      </c>
      <c r="F141">
        <v>1</v>
      </c>
      <c r="G141" s="6">
        <v>1</v>
      </c>
      <c r="H141" s="6">
        <f t="shared" si="21"/>
        <v>1</v>
      </c>
      <c r="I141" s="6">
        <v>0</v>
      </c>
      <c r="J141" s="6">
        <f>IF(COUNTIF('filtered out UMLS by p 0.01'!A$1:A$14,D141)=0,1,0)</f>
        <v>1</v>
      </c>
      <c r="K141" s="6">
        <f>IF(COUNTIF('filtered out UMLS by p 0.005'!A$1:A$28,D141)=0,1,0)</f>
        <v>0</v>
      </c>
      <c r="L141" s="6">
        <f>IF(COUNTIF('filtered out UMLS by p 0.0005'!A$1:A$109,D141)=0,1,0)</f>
        <v>0</v>
      </c>
      <c r="M141" s="6" t="s">
        <v>174</v>
      </c>
      <c r="N141" s="6" t="s">
        <v>174</v>
      </c>
      <c r="O141" s="6">
        <v>1</v>
      </c>
      <c r="P141" s="6" t="str">
        <f t="shared" si="23"/>
        <v/>
      </c>
      <c r="Q141" s="6" t="str">
        <f t="shared" si="24"/>
        <v/>
      </c>
      <c r="R141" s="6">
        <f t="shared" si="25"/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B141">
        <v>1</v>
      </c>
      <c r="AD141" t="b">
        <f t="shared" si="20"/>
        <v>0</v>
      </c>
      <c r="AG141">
        <f t="shared" si="22"/>
        <v>1</v>
      </c>
      <c r="AH141">
        <f>VLOOKUP(D141,'[1]distinct umls-ordo'!$A$1:$D$96,3,)</f>
        <v>0</v>
      </c>
      <c r="AI141">
        <f>VLOOKUP(D141,'[1]distinct umls-ordo'!$A$1:$D$96,4,FALSE)</f>
        <v>0</v>
      </c>
    </row>
    <row r="142" spans="1:35" x14ac:dyDescent="0.2">
      <c r="A142">
        <v>1108863</v>
      </c>
      <c r="C142" t="s">
        <v>8</v>
      </c>
      <c r="D142" t="s">
        <v>9</v>
      </c>
      <c r="E142" t="s">
        <v>10</v>
      </c>
      <c r="F142">
        <v>1</v>
      </c>
      <c r="G142" s="6">
        <v>0</v>
      </c>
      <c r="H142" s="6">
        <f t="shared" si="21"/>
        <v>0</v>
      </c>
      <c r="I142" s="6">
        <v>1</v>
      </c>
      <c r="J142" s="6">
        <f>IF(COUNTIF('filtered out UMLS by p 0.01'!A$1:A$14,D142)=0,1,0)</f>
        <v>0</v>
      </c>
      <c r="K142" s="6">
        <f>IF(COUNTIF('filtered out UMLS by p 0.005'!A$1:A$28,D142)=0,1,0)</f>
        <v>0</v>
      </c>
      <c r="L142" s="6">
        <f>IF(COUNTIF('filtered out UMLS by p 0.0005'!A$1:A$109,D142)=0,1,0)</f>
        <v>0</v>
      </c>
      <c r="M142" s="6" t="s">
        <v>174</v>
      </c>
      <c r="N142" s="6" t="s">
        <v>174</v>
      </c>
      <c r="O142" s="6">
        <v>1</v>
      </c>
      <c r="P142" s="6">
        <f t="shared" si="23"/>
        <v>0</v>
      </c>
      <c r="Q142" s="6" t="str">
        <f t="shared" si="24"/>
        <v/>
      </c>
      <c r="R142" s="6">
        <f t="shared" si="25"/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B142">
        <v>0</v>
      </c>
      <c r="AD142" t="b">
        <f t="shared" si="20"/>
        <v>0</v>
      </c>
      <c r="AG142">
        <f t="shared" si="22"/>
        <v>0</v>
      </c>
      <c r="AH142">
        <f>VLOOKUP(D142,'[1]distinct umls-ordo'!$A$1:$D$96,3,)</f>
        <v>1</v>
      </c>
      <c r="AI142">
        <f>VLOOKUP(D142,'[1]distinct umls-ordo'!$A$1:$D$96,4,FALSE)</f>
        <v>1</v>
      </c>
    </row>
    <row r="143" spans="1:35" x14ac:dyDescent="0.2">
      <c r="A143">
        <v>1105534</v>
      </c>
      <c r="C143" t="s">
        <v>8</v>
      </c>
      <c r="D143" t="s">
        <v>9</v>
      </c>
      <c r="E143" t="s">
        <v>10</v>
      </c>
      <c r="F143">
        <v>1</v>
      </c>
      <c r="G143" s="6">
        <v>0</v>
      </c>
      <c r="H143" s="6">
        <f t="shared" si="21"/>
        <v>0</v>
      </c>
      <c r="I143" s="6">
        <v>1</v>
      </c>
      <c r="J143" s="6">
        <f>IF(COUNTIF('filtered out UMLS by p 0.01'!A$1:A$14,D143)=0,1,0)</f>
        <v>0</v>
      </c>
      <c r="K143" s="6">
        <f>IF(COUNTIF('filtered out UMLS by p 0.005'!A$1:A$28,D143)=0,1,0)</f>
        <v>0</v>
      </c>
      <c r="L143" s="6">
        <f>IF(COUNTIF('filtered out UMLS by p 0.0005'!A$1:A$109,D143)=0,1,0)</f>
        <v>0</v>
      </c>
      <c r="M143" s="6" t="s">
        <v>174</v>
      </c>
      <c r="N143" s="6" t="s">
        <v>174</v>
      </c>
      <c r="O143" s="6">
        <v>1</v>
      </c>
      <c r="P143" s="6">
        <f t="shared" si="23"/>
        <v>0</v>
      </c>
      <c r="Q143" s="6" t="str">
        <f t="shared" si="24"/>
        <v/>
      </c>
      <c r="R143" s="6">
        <f t="shared" si="25"/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B143">
        <v>0</v>
      </c>
      <c r="AD143" t="b">
        <f t="shared" si="20"/>
        <v>0</v>
      </c>
      <c r="AG143">
        <f t="shared" si="22"/>
        <v>0</v>
      </c>
      <c r="AH143">
        <f>VLOOKUP(D143,'[1]distinct umls-ordo'!$A$1:$D$96,3,)</f>
        <v>1</v>
      </c>
      <c r="AI143">
        <f>VLOOKUP(D143,'[1]distinct umls-ordo'!$A$1:$D$96,4,FALSE)</f>
        <v>1</v>
      </c>
    </row>
    <row r="144" spans="1:35" x14ac:dyDescent="0.2">
      <c r="A144">
        <v>1106768</v>
      </c>
      <c r="C144" t="s">
        <v>8</v>
      </c>
      <c r="D144" t="s">
        <v>9</v>
      </c>
      <c r="E144" t="s">
        <v>10</v>
      </c>
      <c r="F144">
        <v>1</v>
      </c>
      <c r="G144" s="6">
        <v>0</v>
      </c>
      <c r="H144" s="6">
        <f t="shared" si="21"/>
        <v>0</v>
      </c>
      <c r="I144" s="6">
        <v>1</v>
      </c>
      <c r="J144" s="6">
        <f>IF(COUNTIF('filtered out UMLS by p 0.01'!A$1:A$14,D144)=0,1,0)</f>
        <v>0</v>
      </c>
      <c r="K144" s="6">
        <f>IF(COUNTIF('filtered out UMLS by p 0.005'!A$1:A$28,D144)=0,1,0)</f>
        <v>0</v>
      </c>
      <c r="L144" s="6">
        <f>IF(COUNTIF('filtered out UMLS by p 0.0005'!A$1:A$109,D144)=0,1,0)</f>
        <v>0</v>
      </c>
      <c r="M144" s="6" t="s">
        <v>174</v>
      </c>
      <c r="N144" s="6" t="s">
        <v>174</v>
      </c>
      <c r="O144" s="6">
        <v>1</v>
      </c>
      <c r="P144" s="6">
        <f t="shared" si="23"/>
        <v>0</v>
      </c>
      <c r="Q144" s="6" t="str">
        <f t="shared" si="24"/>
        <v/>
      </c>
      <c r="R144" s="6">
        <f t="shared" si="25"/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B144">
        <v>0</v>
      </c>
      <c r="AD144" t="b">
        <f t="shared" si="20"/>
        <v>0</v>
      </c>
      <c r="AG144">
        <f t="shared" si="22"/>
        <v>0</v>
      </c>
      <c r="AH144">
        <f>VLOOKUP(D144,'[1]distinct umls-ordo'!$A$1:$D$96,3,)</f>
        <v>1</v>
      </c>
      <c r="AI144">
        <f>VLOOKUP(D144,'[1]distinct umls-ordo'!$A$1:$D$96,4,FALSE)</f>
        <v>1</v>
      </c>
    </row>
    <row r="145" spans="1:35" x14ac:dyDescent="0.2">
      <c r="A145">
        <v>1106768</v>
      </c>
      <c r="C145" t="s">
        <v>8</v>
      </c>
      <c r="D145" t="s">
        <v>9</v>
      </c>
      <c r="E145" t="s">
        <v>10</v>
      </c>
      <c r="F145">
        <v>1</v>
      </c>
      <c r="G145" s="6">
        <v>0</v>
      </c>
      <c r="H145" s="6">
        <f t="shared" si="21"/>
        <v>0</v>
      </c>
      <c r="I145" s="6">
        <v>1</v>
      </c>
      <c r="J145" s="6">
        <f>IF(COUNTIF('filtered out UMLS by p 0.01'!A$1:A$14,D145)=0,1,0)</f>
        <v>0</v>
      </c>
      <c r="K145" s="6">
        <f>IF(COUNTIF('filtered out UMLS by p 0.005'!A$1:A$28,D145)=0,1,0)</f>
        <v>0</v>
      </c>
      <c r="L145" s="6">
        <f>IF(COUNTIF('filtered out UMLS by p 0.0005'!A$1:A$109,D145)=0,1,0)</f>
        <v>0</v>
      </c>
      <c r="M145" s="6" t="s">
        <v>174</v>
      </c>
      <c r="N145" s="6" t="s">
        <v>174</v>
      </c>
      <c r="O145" s="6">
        <v>1</v>
      </c>
      <c r="P145" s="6">
        <f t="shared" si="23"/>
        <v>0</v>
      </c>
      <c r="Q145" s="6" t="str">
        <f t="shared" si="24"/>
        <v/>
      </c>
      <c r="R145" s="6">
        <f t="shared" si="25"/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B145">
        <v>0</v>
      </c>
      <c r="AD145" t="b">
        <f t="shared" si="20"/>
        <v>0</v>
      </c>
      <c r="AG145">
        <f t="shared" si="22"/>
        <v>0</v>
      </c>
      <c r="AH145">
        <f>VLOOKUP(D145,'[1]distinct umls-ordo'!$A$1:$D$96,3,)</f>
        <v>1</v>
      </c>
      <c r="AI145">
        <f>VLOOKUP(D145,'[1]distinct umls-ordo'!$A$1:$D$96,4,FALSE)</f>
        <v>1</v>
      </c>
    </row>
    <row r="146" spans="1:35" x14ac:dyDescent="0.2">
      <c r="A146">
        <v>1130929</v>
      </c>
      <c r="C146" t="s">
        <v>8</v>
      </c>
      <c r="D146" t="s">
        <v>9</v>
      </c>
      <c r="E146" t="s">
        <v>10</v>
      </c>
      <c r="F146">
        <v>1</v>
      </c>
      <c r="G146" s="6">
        <v>0</v>
      </c>
      <c r="H146" s="6">
        <f t="shared" si="21"/>
        <v>0</v>
      </c>
      <c r="I146" s="6">
        <v>1</v>
      </c>
      <c r="J146" s="6">
        <f>IF(COUNTIF('filtered out UMLS by p 0.01'!A$1:A$14,D146)=0,1,0)</f>
        <v>0</v>
      </c>
      <c r="K146" s="6">
        <f>IF(COUNTIF('filtered out UMLS by p 0.005'!A$1:A$28,D146)=0,1,0)</f>
        <v>0</v>
      </c>
      <c r="L146" s="6">
        <f>IF(COUNTIF('filtered out UMLS by p 0.0005'!A$1:A$109,D146)=0,1,0)</f>
        <v>0</v>
      </c>
      <c r="M146" s="6" t="s">
        <v>174</v>
      </c>
      <c r="N146" s="6" t="s">
        <v>174</v>
      </c>
      <c r="O146" s="6">
        <v>1</v>
      </c>
      <c r="P146" s="6">
        <f t="shared" si="23"/>
        <v>0</v>
      </c>
      <c r="Q146" s="6" t="str">
        <f t="shared" si="24"/>
        <v/>
      </c>
      <c r="R146" s="6">
        <f t="shared" si="25"/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B146">
        <v>0</v>
      </c>
      <c r="AD146" t="b">
        <f t="shared" si="20"/>
        <v>0</v>
      </c>
      <c r="AG146">
        <f t="shared" si="22"/>
        <v>0</v>
      </c>
      <c r="AH146">
        <f>VLOOKUP(D146,'[1]distinct umls-ordo'!$A$1:$D$96,3,)</f>
        <v>1</v>
      </c>
      <c r="AI146">
        <f>VLOOKUP(D146,'[1]distinct umls-ordo'!$A$1:$D$96,4,FALSE)</f>
        <v>1</v>
      </c>
    </row>
    <row r="147" spans="1:35" x14ac:dyDescent="0.2">
      <c r="A147">
        <v>1135281</v>
      </c>
      <c r="C147" t="s">
        <v>29</v>
      </c>
      <c r="D147" t="s">
        <v>30</v>
      </c>
      <c r="E147" t="s">
        <v>31</v>
      </c>
      <c r="F147">
        <v>1</v>
      </c>
      <c r="G147" s="6">
        <v>1</v>
      </c>
      <c r="H147" s="6">
        <f t="shared" si="21"/>
        <v>0</v>
      </c>
      <c r="I147" s="6">
        <v>1</v>
      </c>
      <c r="J147" s="6">
        <f>IF(COUNTIF('filtered out UMLS by p 0.01'!A$1:A$14,D147)=0,1,0)</f>
        <v>0</v>
      </c>
      <c r="K147" s="6">
        <f>IF(COUNTIF('filtered out UMLS by p 0.005'!A$1:A$28,D147)=0,1,0)</f>
        <v>0</v>
      </c>
      <c r="L147" s="6">
        <f>IF(COUNTIF('filtered out UMLS by p 0.0005'!A$1:A$109,D147)=0,1,0)</f>
        <v>0</v>
      </c>
      <c r="M147" s="6" t="s">
        <v>174</v>
      </c>
      <c r="N147" s="6">
        <v>1</v>
      </c>
      <c r="O147" s="6">
        <v>1</v>
      </c>
      <c r="P147" s="6" t="str">
        <f t="shared" si="23"/>
        <v/>
      </c>
      <c r="Q147" s="6" t="str">
        <f t="shared" si="24"/>
        <v/>
      </c>
      <c r="R147" s="6">
        <f t="shared" si="25"/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B147">
        <v>0</v>
      </c>
      <c r="AD147" t="b">
        <f t="shared" si="20"/>
        <v>0</v>
      </c>
      <c r="AG147">
        <f t="shared" si="22"/>
        <v>0</v>
      </c>
      <c r="AH147">
        <v>1</v>
      </c>
      <c r="AI147">
        <v>1</v>
      </c>
    </row>
    <row r="148" spans="1:35" x14ac:dyDescent="0.2">
      <c r="A148">
        <v>1153028</v>
      </c>
      <c r="C148" t="s">
        <v>115</v>
      </c>
      <c r="D148" t="s">
        <v>116</v>
      </c>
      <c r="E148" t="s">
        <v>117</v>
      </c>
      <c r="F148">
        <v>1</v>
      </c>
      <c r="G148" s="6">
        <v>1</v>
      </c>
      <c r="H148" s="6">
        <f t="shared" si="21"/>
        <v>1</v>
      </c>
      <c r="I148" s="6">
        <v>1</v>
      </c>
      <c r="J148" s="6">
        <f>IF(COUNTIF('filtered out UMLS by p 0.01'!A$1:A$14,D148)=0,1,0)</f>
        <v>1</v>
      </c>
      <c r="K148" s="6">
        <f>IF(COUNTIF('filtered out UMLS by p 0.005'!A$1:A$28,D148)=0,1,0)</f>
        <v>1</v>
      </c>
      <c r="L148" s="6">
        <f>IF(COUNTIF('filtered out UMLS by p 0.0005'!A$1:A$109,D148)=0,1,0)</f>
        <v>1</v>
      </c>
      <c r="M148" s="6" t="s">
        <v>174</v>
      </c>
      <c r="N148" s="6">
        <v>1</v>
      </c>
      <c r="O148" s="6">
        <v>1</v>
      </c>
      <c r="P148" s="6" t="str">
        <f t="shared" si="23"/>
        <v/>
      </c>
      <c r="Q148" s="6">
        <f t="shared" si="24"/>
        <v>1</v>
      </c>
      <c r="R148" s="6">
        <f t="shared" si="25"/>
        <v>1</v>
      </c>
      <c r="S148">
        <v>0</v>
      </c>
      <c r="T148">
        <v>1</v>
      </c>
      <c r="U148">
        <v>1</v>
      </c>
      <c r="V148">
        <v>1</v>
      </c>
      <c r="W148">
        <v>0</v>
      </c>
      <c r="X148">
        <v>0</v>
      </c>
      <c r="Y148">
        <v>0</v>
      </c>
      <c r="Z148">
        <v>1</v>
      </c>
      <c r="AB148">
        <v>0</v>
      </c>
      <c r="AD148" t="b">
        <f t="shared" si="20"/>
        <v>1</v>
      </c>
      <c r="AE148">
        <v>0</v>
      </c>
      <c r="AF148" t="s">
        <v>184</v>
      </c>
      <c r="AG148">
        <f t="shared" si="22"/>
        <v>0</v>
      </c>
      <c r="AH148">
        <v>1</v>
      </c>
      <c r="AI148">
        <v>1</v>
      </c>
    </row>
    <row r="149" spans="1:35" x14ac:dyDescent="0.2">
      <c r="A149">
        <v>1149914</v>
      </c>
      <c r="C149" t="s">
        <v>118</v>
      </c>
      <c r="D149" t="s">
        <v>119</v>
      </c>
      <c r="E149" t="s">
        <v>120</v>
      </c>
      <c r="F149">
        <v>1</v>
      </c>
      <c r="G149" s="6">
        <v>1</v>
      </c>
      <c r="H149" s="6">
        <f t="shared" si="21"/>
        <v>1</v>
      </c>
      <c r="I149" s="6">
        <v>1</v>
      </c>
      <c r="J149" s="6">
        <f>IF(COUNTIF('filtered out UMLS by p 0.01'!A$1:A$14,D149)=0,1,0)</f>
        <v>1</v>
      </c>
      <c r="K149" s="6">
        <f>IF(COUNTIF('filtered out UMLS by p 0.005'!A$1:A$28,D149)=0,1,0)</f>
        <v>1</v>
      </c>
      <c r="L149" s="6">
        <f>IF(COUNTIF('filtered out UMLS by p 0.0005'!A$1:A$109,D149)=0,1,0)</f>
        <v>0</v>
      </c>
      <c r="M149" s="6" t="s">
        <v>174</v>
      </c>
      <c r="N149" s="6">
        <v>1</v>
      </c>
      <c r="O149" s="6">
        <v>1</v>
      </c>
      <c r="P149" s="6" t="str">
        <f t="shared" si="23"/>
        <v/>
      </c>
      <c r="Q149" s="6">
        <f t="shared" si="24"/>
        <v>1</v>
      </c>
      <c r="R149" s="6">
        <f t="shared" si="25"/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0</v>
      </c>
      <c r="Z149">
        <v>1</v>
      </c>
      <c r="AB149">
        <v>1</v>
      </c>
      <c r="AC149" t="s">
        <v>155</v>
      </c>
      <c r="AD149" t="b">
        <f t="shared" si="20"/>
        <v>0</v>
      </c>
      <c r="AG149">
        <f t="shared" si="22"/>
        <v>1</v>
      </c>
      <c r="AH149">
        <v>1</v>
      </c>
      <c r="AI149">
        <v>1</v>
      </c>
    </row>
    <row r="150" spans="1:35" x14ac:dyDescent="0.2">
      <c r="A150">
        <v>1149914</v>
      </c>
      <c r="C150" t="s">
        <v>118</v>
      </c>
      <c r="D150" t="s">
        <v>119</v>
      </c>
      <c r="E150" t="s">
        <v>120</v>
      </c>
      <c r="F150">
        <v>1</v>
      </c>
      <c r="G150" s="6">
        <v>1</v>
      </c>
      <c r="H150" s="6">
        <f t="shared" si="21"/>
        <v>1</v>
      </c>
      <c r="I150" s="6">
        <v>1</v>
      </c>
      <c r="J150" s="6">
        <f>IF(COUNTIF('filtered out UMLS by p 0.01'!A$1:A$14,D150)=0,1,0)</f>
        <v>1</v>
      </c>
      <c r="K150" s="6">
        <f>IF(COUNTIF('filtered out UMLS by p 0.005'!A$1:A$28,D150)=0,1,0)</f>
        <v>1</v>
      </c>
      <c r="L150" s="6">
        <f>IF(COUNTIF('filtered out UMLS by p 0.0005'!A$1:A$109,D150)=0,1,0)</f>
        <v>0</v>
      </c>
      <c r="M150" s="6" t="s">
        <v>174</v>
      </c>
      <c r="N150" s="6">
        <v>1</v>
      </c>
      <c r="O150" s="6">
        <v>1</v>
      </c>
      <c r="P150" s="6" t="str">
        <f t="shared" si="23"/>
        <v/>
      </c>
      <c r="Q150" s="6">
        <f t="shared" si="24"/>
        <v>1</v>
      </c>
      <c r="R150" s="6">
        <f t="shared" si="25"/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0</v>
      </c>
      <c r="Z150">
        <v>1</v>
      </c>
      <c r="AB150">
        <v>1</v>
      </c>
      <c r="AC150" t="s">
        <v>155</v>
      </c>
      <c r="AD150" t="b">
        <f t="shared" si="20"/>
        <v>0</v>
      </c>
      <c r="AG150">
        <f t="shared" si="22"/>
        <v>1</v>
      </c>
      <c r="AH150">
        <v>1</v>
      </c>
      <c r="AI150">
        <v>1</v>
      </c>
    </row>
    <row r="151" spans="1:35" x14ac:dyDescent="0.2">
      <c r="A151">
        <v>1140761</v>
      </c>
      <c r="C151" t="s">
        <v>8</v>
      </c>
      <c r="D151" t="s">
        <v>9</v>
      </c>
      <c r="E151" t="s">
        <v>10</v>
      </c>
      <c r="F151">
        <v>1</v>
      </c>
      <c r="G151" s="6">
        <v>0</v>
      </c>
      <c r="H151" s="6">
        <f t="shared" si="21"/>
        <v>0</v>
      </c>
      <c r="I151" s="6">
        <v>1</v>
      </c>
      <c r="J151" s="6">
        <f>IF(COUNTIF('filtered out UMLS by p 0.01'!A$1:A$14,D151)=0,1,0)</f>
        <v>0</v>
      </c>
      <c r="K151" s="6">
        <f>IF(COUNTIF('filtered out UMLS by p 0.005'!A$1:A$28,D151)=0,1,0)</f>
        <v>0</v>
      </c>
      <c r="L151" s="6">
        <f>IF(COUNTIF('filtered out UMLS by p 0.0005'!A$1:A$109,D151)=0,1,0)</f>
        <v>0</v>
      </c>
      <c r="M151" s="6" t="s">
        <v>174</v>
      </c>
      <c r="N151" s="6" t="s">
        <v>174</v>
      </c>
      <c r="O151" s="6">
        <v>1</v>
      </c>
      <c r="P151" s="6">
        <f t="shared" si="23"/>
        <v>0</v>
      </c>
      <c r="Q151" s="6" t="str">
        <f t="shared" si="24"/>
        <v/>
      </c>
      <c r="R151" s="6">
        <f t="shared" si="25"/>
        <v>0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B151">
        <v>0</v>
      </c>
      <c r="AD151" t="b">
        <f t="shared" si="20"/>
        <v>0</v>
      </c>
      <c r="AG151">
        <f t="shared" si="22"/>
        <v>0</v>
      </c>
      <c r="AH151">
        <f>VLOOKUP(D151,'[1]distinct umls-ordo'!$A$1:$D$96,3,)</f>
        <v>1</v>
      </c>
      <c r="AI151">
        <f>VLOOKUP(D151,'[1]distinct umls-ordo'!$A$1:$D$96,4,FALSE)</f>
        <v>1</v>
      </c>
    </row>
    <row r="152" spans="1:35" x14ac:dyDescent="0.2">
      <c r="A152">
        <v>1140761</v>
      </c>
      <c r="C152" t="s">
        <v>8</v>
      </c>
      <c r="D152" t="s">
        <v>9</v>
      </c>
      <c r="E152" t="s">
        <v>10</v>
      </c>
      <c r="F152">
        <v>1</v>
      </c>
      <c r="G152" s="6">
        <v>0</v>
      </c>
      <c r="H152" s="6">
        <f t="shared" si="21"/>
        <v>0</v>
      </c>
      <c r="I152" s="6">
        <v>1</v>
      </c>
      <c r="J152" s="6">
        <f>IF(COUNTIF('filtered out UMLS by p 0.01'!A$1:A$14,D152)=0,1,0)</f>
        <v>0</v>
      </c>
      <c r="K152" s="6">
        <f>IF(COUNTIF('filtered out UMLS by p 0.005'!A$1:A$28,D152)=0,1,0)</f>
        <v>0</v>
      </c>
      <c r="L152" s="6">
        <f>IF(COUNTIF('filtered out UMLS by p 0.0005'!A$1:A$109,D152)=0,1,0)</f>
        <v>0</v>
      </c>
      <c r="M152" s="6" t="s">
        <v>174</v>
      </c>
      <c r="N152" s="6" t="s">
        <v>174</v>
      </c>
      <c r="O152" s="6">
        <v>1</v>
      </c>
      <c r="P152" s="6">
        <f t="shared" si="23"/>
        <v>0</v>
      </c>
      <c r="Q152" s="6" t="str">
        <f t="shared" si="24"/>
        <v/>
      </c>
      <c r="R152" s="6">
        <f t="shared" si="25"/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B152">
        <v>0</v>
      </c>
      <c r="AD152" t="b">
        <f t="shared" si="20"/>
        <v>0</v>
      </c>
      <c r="AG152">
        <f t="shared" si="22"/>
        <v>0</v>
      </c>
      <c r="AH152">
        <f>VLOOKUP(D152,'[1]distinct umls-ordo'!$A$1:$D$96,3,)</f>
        <v>1</v>
      </c>
      <c r="AI152">
        <f>VLOOKUP(D152,'[1]distinct umls-ordo'!$A$1:$D$96,4,FALSE)</f>
        <v>1</v>
      </c>
    </row>
    <row r="153" spans="1:35" x14ac:dyDescent="0.2">
      <c r="A153">
        <v>1144302</v>
      </c>
      <c r="C153" t="s">
        <v>8</v>
      </c>
      <c r="D153" t="s">
        <v>9</v>
      </c>
      <c r="E153" t="s">
        <v>10</v>
      </c>
      <c r="F153">
        <v>1</v>
      </c>
      <c r="G153" s="6">
        <v>0</v>
      </c>
      <c r="H153" s="6">
        <f t="shared" si="21"/>
        <v>0</v>
      </c>
      <c r="I153" s="6">
        <v>1</v>
      </c>
      <c r="J153" s="6">
        <f>IF(COUNTIF('filtered out UMLS by p 0.01'!A$1:A$14,D153)=0,1,0)</f>
        <v>0</v>
      </c>
      <c r="K153" s="6">
        <f>IF(COUNTIF('filtered out UMLS by p 0.005'!A$1:A$28,D153)=0,1,0)</f>
        <v>0</v>
      </c>
      <c r="L153" s="6">
        <f>IF(COUNTIF('filtered out UMLS by p 0.0005'!A$1:A$109,D153)=0,1,0)</f>
        <v>0</v>
      </c>
      <c r="M153" s="6" t="s">
        <v>174</v>
      </c>
      <c r="N153" s="6" t="s">
        <v>174</v>
      </c>
      <c r="O153" s="6">
        <v>1</v>
      </c>
      <c r="P153" s="6">
        <f t="shared" si="23"/>
        <v>0</v>
      </c>
      <c r="Q153" s="6" t="str">
        <f t="shared" si="24"/>
        <v/>
      </c>
      <c r="R153" s="6">
        <f t="shared" si="25"/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B153">
        <v>0</v>
      </c>
      <c r="AD153" t="b">
        <f t="shared" si="20"/>
        <v>0</v>
      </c>
      <c r="AG153">
        <f t="shared" si="22"/>
        <v>0</v>
      </c>
      <c r="AH153">
        <f>VLOOKUP(D153,'[1]distinct umls-ordo'!$A$1:$D$96,3,)</f>
        <v>1</v>
      </c>
      <c r="AI153">
        <f>VLOOKUP(D153,'[1]distinct umls-ordo'!$A$1:$D$96,4,FALSE)</f>
        <v>1</v>
      </c>
    </row>
    <row r="154" spans="1:35" x14ac:dyDescent="0.2">
      <c r="A154">
        <v>1144302</v>
      </c>
      <c r="C154" t="s">
        <v>26</v>
      </c>
      <c r="D154" t="s">
        <v>27</v>
      </c>
      <c r="E154" t="s">
        <v>28</v>
      </c>
      <c r="F154">
        <v>1</v>
      </c>
      <c r="G154" s="6">
        <v>1</v>
      </c>
      <c r="H154" s="6">
        <f t="shared" si="21"/>
        <v>0</v>
      </c>
      <c r="I154" s="6">
        <v>1</v>
      </c>
      <c r="J154" s="6">
        <f>IF(COUNTIF('filtered out UMLS by p 0.01'!A$1:A$14,D154)=0,1,0)</f>
        <v>0</v>
      </c>
      <c r="K154" s="6">
        <f>IF(COUNTIF('filtered out UMLS by p 0.005'!A$1:A$28,D154)=0,1,0)</f>
        <v>0</v>
      </c>
      <c r="L154" s="6">
        <f>IF(COUNTIF('filtered out UMLS by p 0.0005'!A$1:A$109,D154)=0,1,0)</f>
        <v>0</v>
      </c>
      <c r="M154" s="6" t="s">
        <v>174</v>
      </c>
      <c r="N154" s="6">
        <v>1</v>
      </c>
      <c r="O154" s="6">
        <v>1</v>
      </c>
      <c r="P154" s="6" t="str">
        <f t="shared" si="23"/>
        <v/>
      </c>
      <c r="Q154" s="6" t="str">
        <f t="shared" si="24"/>
        <v/>
      </c>
      <c r="R154" s="6">
        <f t="shared" si="25"/>
        <v>1</v>
      </c>
      <c r="S154">
        <v>1</v>
      </c>
      <c r="T154">
        <v>1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B154">
        <v>0</v>
      </c>
      <c r="AD154" t="b">
        <f t="shared" si="20"/>
        <v>0</v>
      </c>
      <c r="AG154">
        <f t="shared" si="22"/>
        <v>0</v>
      </c>
      <c r="AH154">
        <v>1</v>
      </c>
      <c r="AI154">
        <v>1</v>
      </c>
    </row>
    <row r="155" spans="1:35" x14ac:dyDescent="0.2">
      <c r="A155">
        <v>1144302</v>
      </c>
      <c r="C155" t="s">
        <v>8</v>
      </c>
      <c r="D155" t="s">
        <v>9</v>
      </c>
      <c r="E155" t="s">
        <v>10</v>
      </c>
      <c r="F155">
        <v>1</v>
      </c>
      <c r="G155" s="6">
        <v>0</v>
      </c>
      <c r="H155" s="6">
        <f t="shared" si="21"/>
        <v>0</v>
      </c>
      <c r="I155" s="6">
        <v>1</v>
      </c>
      <c r="J155" s="6">
        <f>IF(COUNTIF('filtered out UMLS by p 0.01'!A$1:A$14,D155)=0,1,0)</f>
        <v>0</v>
      </c>
      <c r="K155" s="6">
        <f>IF(COUNTIF('filtered out UMLS by p 0.005'!A$1:A$28,D155)=0,1,0)</f>
        <v>0</v>
      </c>
      <c r="L155" s="6">
        <f>IF(COUNTIF('filtered out UMLS by p 0.0005'!A$1:A$109,D155)=0,1,0)</f>
        <v>0</v>
      </c>
      <c r="M155" s="6" t="s">
        <v>174</v>
      </c>
      <c r="N155" s="6" t="s">
        <v>174</v>
      </c>
      <c r="O155" s="6">
        <v>1</v>
      </c>
      <c r="P155" s="6">
        <f t="shared" si="23"/>
        <v>0</v>
      </c>
      <c r="Q155" s="6" t="str">
        <f t="shared" si="24"/>
        <v/>
      </c>
      <c r="R155" s="6">
        <f t="shared" si="25"/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B155">
        <v>0</v>
      </c>
      <c r="AD155" t="b">
        <f t="shared" si="20"/>
        <v>0</v>
      </c>
      <c r="AG155">
        <f t="shared" si="22"/>
        <v>0</v>
      </c>
      <c r="AH155">
        <f>VLOOKUP(D155,'[1]distinct umls-ordo'!$A$1:$D$96,3,)</f>
        <v>1</v>
      </c>
      <c r="AI155">
        <f>VLOOKUP(D155,'[1]distinct umls-ordo'!$A$1:$D$96,4,FALSE)</f>
        <v>1</v>
      </c>
    </row>
    <row r="156" spans="1:35" x14ac:dyDescent="0.2">
      <c r="A156">
        <v>1144302</v>
      </c>
      <c r="C156" t="s">
        <v>8</v>
      </c>
      <c r="D156" t="s">
        <v>9</v>
      </c>
      <c r="E156" t="s">
        <v>10</v>
      </c>
      <c r="F156">
        <v>1</v>
      </c>
      <c r="G156" s="6">
        <v>0</v>
      </c>
      <c r="H156" s="6">
        <f t="shared" si="21"/>
        <v>0</v>
      </c>
      <c r="I156" s="6">
        <v>1</v>
      </c>
      <c r="J156" s="6">
        <f>IF(COUNTIF('filtered out UMLS by p 0.01'!A$1:A$14,D156)=0,1,0)</f>
        <v>0</v>
      </c>
      <c r="K156" s="6">
        <f>IF(COUNTIF('filtered out UMLS by p 0.005'!A$1:A$28,D156)=0,1,0)</f>
        <v>0</v>
      </c>
      <c r="L156" s="6">
        <f>IF(COUNTIF('filtered out UMLS by p 0.0005'!A$1:A$109,D156)=0,1,0)</f>
        <v>0</v>
      </c>
      <c r="M156" s="6" t="s">
        <v>174</v>
      </c>
      <c r="N156" s="6" t="s">
        <v>174</v>
      </c>
      <c r="O156" s="6">
        <v>1</v>
      </c>
      <c r="P156" s="6">
        <f t="shared" si="23"/>
        <v>0</v>
      </c>
      <c r="Q156" s="6" t="str">
        <f t="shared" si="24"/>
        <v/>
      </c>
      <c r="R156" s="6">
        <f t="shared" si="25"/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B156">
        <v>0</v>
      </c>
      <c r="AD156" t="b">
        <f t="shared" si="20"/>
        <v>0</v>
      </c>
      <c r="AG156">
        <f t="shared" si="22"/>
        <v>0</v>
      </c>
      <c r="AH156">
        <f>VLOOKUP(D156,'[1]distinct umls-ordo'!$A$1:$D$96,3,)</f>
        <v>1</v>
      </c>
      <c r="AI156">
        <f>VLOOKUP(D156,'[1]distinct umls-ordo'!$A$1:$D$96,4,FALSE)</f>
        <v>1</v>
      </c>
    </row>
    <row r="157" spans="1:35" x14ac:dyDescent="0.2">
      <c r="A157">
        <v>1144302</v>
      </c>
      <c r="C157" t="s">
        <v>8</v>
      </c>
      <c r="D157" t="s">
        <v>9</v>
      </c>
      <c r="E157" t="s">
        <v>10</v>
      </c>
      <c r="F157">
        <v>1</v>
      </c>
      <c r="G157" s="6">
        <v>0</v>
      </c>
      <c r="H157" s="6">
        <f t="shared" si="21"/>
        <v>0</v>
      </c>
      <c r="I157" s="6">
        <v>1</v>
      </c>
      <c r="J157" s="6">
        <f>IF(COUNTIF('filtered out UMLS by p 0.01'!A$1:A$14,D157)=0,1,0)</f>
        <v>0</v>
      </c>
      <c r="K157" s="6">
        <f>IF(COUNTIF('filtered out UMLS by p 0.005'!A$1:A$28,D157)=0,1,0)</f>
        <v>0</v>
      </c>
      <c r="L157" s="6">
        <f>IF(COUNTIF('filtered out UMLS by p 0.0005'!A$1:A$109,D157)=0,1,0)</f>
        <v>0</v>
      </c>
      <c r="M157" s="6" t="s">
        <v>174</v>
      </c>
      <c r="N157" s="6" t="s">
        <v>174</v>
      </c>
      <c r="O157" s="6">
        <v>1</v>
      </c>
      <c r="P157" s="6">
        <f t="shared" si="23"/>
        <v>0</v>
      </c>
      <c r="Q157" s="6" t="str">
        <f t="shared" si="24"/>
        <v/>
      </c>
      <c r="R157" s="6">
        <f t="shared" si="25"/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B157">
        <v>0</v>
      </c>
      <c r="AD157" t="b">
        <f t="shared" si="20"/>
        <v>0</v>
      </c>
      <c r="AG157">
        <f t="shared" si="22"/>
        <v>0</v>
      </c>
      <c r="AH157">
        <f>VLOOKUP(D157,'[1]distinct umls-ordo'!$A$1:$D$96,3,)</f>
        <v>1</v>
      </c>
      <c r="AI157">
        <f>VLOOKUP(D157,'[1]distinct umls-ordo'!$A$1:$D$96,4,FALSE)</f>
        <v>1</v>
      </c>
    </row>
    <row r="158" spans="1:35" x14ac:dyDescent="0.2">
      <c r="A158">
        <v>1144302</v>
      </c>
      <c r="C158" t="s">
        <v>8</v>
      </c>
      <c r="D158" t="s">
        <v>9</v>
      </c>
      <c r="E158" t="s">
        <v>10</v>
      </c>
      <c r="F158">
        <v>1</v>
      </c>
      <c r="G158" s="6">
        <v>0</v>
      </c>
      <c r="H158" s="6">
        <f t="shared" si="21"/>
        <v>0</v>
      </c>
      <c r="I158" s="6">
        <v>1</v>
      </c>
      <c r="J158" s="6">
        <f>IF(COUNTIF('filtered out UMLS by p 0.01'!A$1:A$14,D158)=0,1,0)</f>
        <v>0</v>
      </c>
      <c r="K158" s="6">
        <f>IF(COUNTIF('filtered out UMLS by p 0.005'!A$1:A$28,D158)=0,1,0)</f>
        <v>0</v>
      </c>
      <c r="L158" s="6">
        <f>IF(COUNTIF('filtered out UMLS by p 0.0005'!A$1:A$109,D158)=0,1,0)</f>
        <v>0</v>
      </c>
      <c r="M158" s="6" t="s">
        <v>174</v>
      </c>
      <c r="N158" s="6" t="s">
        <v>174</v>
      </c>
      <c r="O158" s="6">
        <v>1</v>
      </c>
      <c r="P158" s="6">
        <f t="shared" si="23"/>
        <v>0</v>
      </c>
      <c r="Q158" s="6" t="str">
        <f t="shared" si="24"/>
        <v/>
      </c>
      <c r="R158" s="6">
        <f t="shared" si="25"/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B158">
        <v>0</v>
      </c>
      <c r="AD158" t="b">
        <f t="shared" si="20"/>
        <v>0</v>
      </c>
      <c r="AG158">
        <f t="shared" si="22"/>
        <v>0</v>
      </c>
      <c r="AH158">
        <f>VLOOKUP(D158,'[1]distinct umls-ordo'!$A$1:$D$96,3,)</f>
        <v>1</v>
      </c>
      <c r="AI158">
        <f>VLOOKUP(D158,'[1]distinct umls-ordo'!$A$1:$D$96,4,FALSE)</f>
        <v>1</v>
      </c>
    </row>
    <row r="159" spans="1:35" x14ac:dyDescent="0.2">
      <c r="A159">
        <v>1132077</v>
      </c>
      <c r="C159" t="s">
        <v>8</v>
      </c>
      <c r="D159" t="s">
        <v>9</v>
      </c>
      <c r="E159" t="s">
        <v>10</v>
      </c>
      <c r="F159">
        <v>1</v>
      </c>
      <c r="G159" s="6">
        <v>0</v>
      </c>
      <c r="H159" s="6">
        <f t="shared" si="21"/>
        <v>0</v>
      </c>
      <c r="I159" s="6">
        <v>1</v>
      </c>
      <c r="J159" s="6">
        <f>IF(COUNTIF('filtered out UMLS by p 0.01'!A$1:A$14,D159)=0,1,0)</f>
        <v>0</v>
      </c>
      <c r="K159" s="6">
        <f>IF(COUNTIF('filtered out UMLS by p 0.005'!A$1:A$28,D159)=0,1,0)</f>
        <v>0</v>
      </c>
      <c r="L159" s="6">
        <f>IF(COUNTIF('filtered out UMLS by p 0.0005'!A$1:A$109,D159)=0,1,0)</f>
        <v>0</v>
      </c>
      <c r="M159" s="6" t="s">
        <v>174</v>
      </c>
      <c r="N159" s="6" t="s">
        <v>174</v>
      </c>
      <c r="O159" s="6">
        <v>1</v>
      </c>
      <c r="P159" s="6">
        <f t="shared" si="23"/>
        <v>0</v>
      </c>
      <c r="Q159" s="6" t="str">
        <f t="shared" si="24"/>
        <v/>
      </c>
      <c r="R159" s="6">
        <f t="shared" si="25"/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B159">
        <v>0</v>
      </c>
      <c r="AD159" t="b">
        <f t="shared" si="20"/>
        <v>0</v>
      </c>
      <c r="AG159">
        <f t="shared" si="22"/>
        <v>0</v>
      </c>
      <c r="AH159">
        <f>VLOOKUP(D159,'[1]distinct umls-ordo'!$A$1:$D$96,3,)</f>
        <v>1</v>
      </c>
      <c r="AI159">
        <f>VLOOKUP(D159,'[1]distinct umls-ordo'!$A$1:$D$96,4,FALSE)</f>
        <v>1</v>
      </c>
    </row>
    <row r="160" spans="1:35" x14ac:dyDescent="0.2">
      <c r="A160">
        <v>1170164</v>
      </c>
      <c r="C160" t="s">
        <v>50</v>
      </c>
      <c r="D160" t="s">
        <v>42</v>
      </c>
      <c r="E160" t="s">
        <v>43</v>
      </c>
      <c r="F160">
        <v>1</v>
      </c>
      <c r="G160" s="6">
        <v>1</v>
      </c>
      <c r="H160" s="6">
        <f t="shared" si="21"/>
        <v>1</v>
      </c>
      <c r="I160" s="6">
        <v>1</v>
      </c>
      <c r="J160" s="6">
        <f>IF(COUNTIF('filtered out UMLS by p 0.01'!A$1:A$14,D160)=0,1,0)</f>
        <v>0</v>
      </c>
      <c r="K160" s="6">
        <f>IF(COUNTIF('filtered out UMLS by p 0.005'!A$1:A$28,D160)=0,1,0)</f>
        <v>0</v>
      </c>
      <c r="L160" s="6">
        <f>IF(COUNTIF('filtered out UMLS by p 0.0005'!A$1:A$109,D160)=0,1,0)</f>
        <v>0</v>
      </c>
      <c r="M160" s="6" t="s">
        <v>174</v>
      </c>
      <c r="N160" s="6">
        <v>1</v>
      </c>
      <c r="O160" s="6">
        <v>1</v>
      </c>
      <c r="P160" s="6" t="str">
        <f t="shared" si="23"/>
        <v/>
      </c>
      <c r="Q160" s="6" t="str">
        <f t="shared" si="24"/>
        <v/>
      </c>
      <c r="R160" s="6">
        <f t="shared" si="25"/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B160">
        <v>1</v>
      </c>
      <c r="AD160" t="b">
        <f t="shared" si="20"/>
        <v>0</v>
      </c>
      <c r="AG160">
        <f t="shared" si="22"/>
        <v>1</v>
      </c>
      <c r="AH160">
        <v>1</v>
      </c>
      <c r="AI160">
        <v>1</v>
      </c>
    </row>
    <row r="161" spans="1:35" x14ac:dyDescent="0.2">
      <c r="A161">
        <v>1171269</v>
      </c>
      <c r="C161" t="s">
        <v>96</v>
      </c>
      <c r="D161" t="s">
        <v>97</v>
      </c>
      <c r="E161" t="s">
        <v>98</v>
      </c>
      <c r="F161">
        <v>1</v>
      </c>
      <c r="G161" s="6">
        <v>0</v>
      </c>
      <c r="H161" s="6">
        <f t="shared" si="21"/>
        <v>0</v>
      </c>
      <c r="I161" s="6">
        <v>1</v>
      </c>
      <c r="J161" s="6">
        <f>IF(COUNTIF('filtered out UMLS by p 0.01'!A$1:A$14,D161)=0,1,0)</f>
        <v>0</v>
      </c>
      <c r="K161" s="6">
        <f>IF(COUNTIF('filtered out UMLS by p 0.005'!A$1:A$28,D161)=0,1,0)</f>
        <v>0</v>
      </c>
      <c r="L161" s="6">
        <f>IF(COUNTIF('filtered out UMLS by p 0.0005'!A$1:A$109,D161)=0,1,0)</f>
        <v>0</v>
      </c>
      <c r="M161" s="6" t="s">
        <v>174</v>
      </c>
      <c r="N161" s="6" t="s">
        <v>174</v>
      </c>
      <c r="O161" s="6">
        <v>1</v>
      </c>
      <c r="P161" s="6">
        <f t="shared" si="23"/>
        <v>0</v>
      </c>
      <c r="Q161" s="6" t="str">
        <f t="shared" si="24"/>
        <v/>
      </c>
      <c r="R161" s="6">
        <f t="shared" si="25"/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B161">
        <v>0</v>
      </c>
      <c r="AD161" t="b">
        <f t="shared" si="20"/>
        <v>0</v>
      </c>
      <c r="AG161">
        <f t="shared" si="22"/>
        <v>0</v>
      </c>
      <c r="AH161">
        <v>1</v>
      </c>
      <c r="AI161">
        <v>1</v>
      </c>
    </row>
    <row r="162" spans="1:35" x14ac:dyDescent="0.2">
      <c r="A162">
        <v>1163372</v>
      </c>
      <c r="C162" t="s">
        <v>96</v>
      </c>
      <c r="D162" t="s">
        <v>97</v>
      </c>
      <c r="E162" t="s">
        <v>98</v>
      </c>
      <c r="F162">
        <v>1</v>
      </c>
      <c r="G162" s="6">
        <v>0</v>
      </c>
      <c r="H162" s="6">
        <f t="shared" si="21"/>
        <v>0</v>
      </c>
      <c r="I162" s="6">
        <v>1</v>
      </c>
      <c r="J162" s="6">
        <f>IF(COUNTIF('filtered out UMLS by p 0.01'!A$1:A$14,D162)=0,1,0)</f>
        <v>0</v>
      </c>
      <c r="K162" s="6">
        <f>IF(COUNTIF('filtered out UMLS by p 0.005'!A$1:A$28,D162)=0,1,0)</f>
        <v>0</v>
      </c>
      <c r="L162" s="6">
        <f>IF(COUNTIF('filtered out UMLS by p 0.0005'!A$1:A$109,D162)=0,1,0)</f>
        <v>0</v>
      </c>
      <c r="M162" s="6" t="s">
        <v>174</v>
      </c>
      <c r="N162" s="6" t="s">
        <v>174</v>
      </c>
      <c r="O162" s="6">
        <v>1</v>
      </c>
      <c r="P162" s="6">
        <f t="shared" si="23"/>
        <v>0</v>
      </c>
      <c r="Q162" s="6" t="str">
        <f t="shared" si="24"/>
        <v/>
      </c>
      <c r="R162" s="6">
        <f t="shared" si="25"/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B162">
        <v>0</v>
      </c>
      <c r="AD162" t="b">
        <f t="shared" si="20"/>
        <v>0</v>
      </c>
      <c r="AG162">
        <f t="shared" si="22"/>
        <v>0</v>
      </c>
      <c r="AH162">
        <v>1</v>
      </c>
      <c r="AI162">
        <v>1</v>
      </c>
    </row>
    <row r="163" spans="1:35" x14ac:dyDescent="0.2">
      <c r="A163">
        <v>1161045</v>
      </c>
      <c r="C163" t="s">
        <v>8</v>
      </c>
      <c r="D163" t="s">
        <v>9</v>
      </c>
      <c r="E163" t="s">
        <v>10</v>
      </c>
      <c r="F163">
        <v>1</v>
      </c>
      <c r="G163" s="6">
        <v>0</v>
      </c>
      <c r="H163" s="6">
        <f t="shared" si="21"/>
        <v>0</v>
      </c>
      <c r="I163" s="6">
        <v>1</v>
      </c>
      <c r="J163" s="6">
        <f>IF(COUNTIF('filtered out UMLS by p 0.01'!A$1:A$14,D163)=0,1,0)</f>
        <v>0</v>
      </c>
      <c r="K163" s="6">
        <f>IF(COUNTIF('filtered out UMLS by p 0.005'!A$1:A$28,D163)=0,1,0)</f>
        <v>0</v>
      </c>
      <c r="L163" s="6">
        <f>IF(COUNTIF('filtered out UMLS by p 0.0005'!A$1:A$109,D163)=0,1,0)</f>
        <v>0</v>
      </c>
      <c r="M163" s="6" t="s">
        <v>174</v>
      </c>
      <c r="N163" s="6" t="s">
        <v>174</v>
      </c>
      <c r="O163" s="6">
        <v>1</v>
      </c>
      <c r="P163" s="6">
        <f t="shared" si="23"/>
        <v>0</v>
      </c>
      <c r="Q163" s="6" t="str">
        <f t="shared" si="24"/>
        <v/>
      </c>
      <c r="R163" s="6">
        <f t="shared" si="25"/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B163">
        <v>0</v>
      </c>
      <c r="AD163" t="b">
        <f t="shared" si="20"/>
        <v>0</v>
      </c>
      <c r="AG163">
        <f t="shared" si="22"/>
        <v>0</v>
      </c>
      <c r="AH163">
        <f>VLOOKUP(D163,'[1]distinct umls-ordo'!$A$1:$D$96,3,)</f>
        <v>1</v>
      </c>
      <c r="AI163">
        <f>VLOOKUP(D163,'[1]distinct umls-ordo'!$A$1:$D$96,4,FALSE)</f>
        <v>1</v>
      </c>
    </row>
    <row r="164" spans="1:35" x14ac:dyDescent="0.2">
      <c r="A164">
        <v>1161045</v>
      </c>
      <c r="C164" t="s">
        <v>8</v>
      </c>
      <c r="D164" t="s">
        <v>9</v>
      </c>
      <c r="E164" t="s">
        <v>10</v>
      </c>
      <c r="F164">
        <v>1</v>
      </c>
      <c r="G164" s="6">
        <v>0</v>
      </c>
      <c r="H164" s="6">
        <f t="shared" si="21"/>
        <v>0</v>
      </c>
      <c r="I164" s="6">
        <v>1</v>
      </c>
      <c r="J164" s="6">
        <f>IF(COUNTIF('filtered out UMLS by p 0.01'!A$1:A$14,D164)=0,1,0)</f>
        <v>0</v>
      </c>
      <c r="K164" s="6">
        <f>IF(COUNTIF('filtered out UMLS by p 0.005'!A$1:A$28,D164)=0,1,0)</f>
        <v>0</v>
      </c>
      <c r="L164" s="6">
        <f>IF(COUNTIF('filtered out UMLS by p 0.0005'!A$1:A$109,D164)=0,1,0)</f>
        <v>0</v>
      </c>
      <c r="M164" s="6" t="s">
        <v>174</v>
      </c>
      <c r="N164" s="6" t="s">
        <v>174</v>
      </c>
      <c r="O164" s="6">
        <v>1</v>
      </c>
      <c r="P164" s="6">
        <f t="shared" si="23"/>
        <v>0</v>
      </c>
      <c r="Q164" s="6" t="str">
        <f t="shared" si="24"/>
        <v/>
      </c>
      <c r="R164" s="6">
        <f t="shared" si="25"/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B164">
        <v>0</v>
      </c>
      <c r="AD164" t="b">
        <f t="shared" si="20"/>
        <v>0</v>
      </c>
      <c r="AG164">
        <f t="shared" si="22"/>
        <v>0</v>
      </c>
      <c r="AH164">
        <f>VLOOKUP(D164,'[1]distinct umls-ordo'!$A$1:$D$96,3,)</f>
        <v>1</v>
      </c>
      <c r="AI164">
        <f>VLOOKUP(D164,'[1]distinct umls-ordo'!$A$1:$D$96,4,FALSE)</f>
        <v>1</v>
      </c>
    </row>
    <row r="165" spans="1:35" x14ac:dyDescent="0.2">
      <c r="A165">
        <v>1159577</v>
      </c>
      <c r="C165" t="s">
        <v>121</v>
      </c>
      <c r="D165" t="s">
        <v>122</v>
      </c>
      <c r="E165" t="s">
        <v>123</v>
      </c>
      <c r="F165">
        <v>1</v>
      </c>
      <c r="G165" s="6">
        <v>0</v>
      </c>
      <c r="H165" s="6">
        <f t="shared" si="21"/>
        <v>0</v>
      </c>
      <c r="I165" s="6">
        <v>0</v>
      </c>
      <c r="J165" s="6">
        <f>IF(COUNTIF('filtered out UMLS by p 0.01'!A$1:A$14,D165)=0,1,0)</f>
        <v>1</v>
      </c>
      <c r="K165" s="6">
        <f>IF(COUNTIF('filtered out UMLS by p 0.005'!A$1:A$28,D165)=0,1,0)</f>
        <v>0</v>
      </c>
      <c r="L165" s="6">
        <f>IF(COUNTIF('filtered out UMLS by p 0.0005'!A$1:A$109,D165)=0,1,0)</f>
        <v>0</v>
      </c>
      <c r="M165" s="6">
        <v>0</v>
      </c>
      <c r="N165" s="6" t="s">
        <v>174</v>
      </c>
      <c r="O165" s="6">
        <v>0</v>
      </c>
      <c r="P165" s="6">
        <f t="shared" si="23"/>
        <v>0</v>
      </c>
      <c r="Q165" s="6" t="str">
        <f t="shared" si="24"/>
        <v/>
      </c>
      <c r="R165" s="6">
        <f t="shared" si="25"/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 t="s">
        <v>149</v>
      </c>
      <c r="AB165">
        <v>0</v>
      </c>
      <c r="AC165" t="s">
        <v>158</v>
      </c>
      <c r="AD165" t="b">
        <v>1</v>
      </c>
      <c r="AE165">
        <v>0</v>
      </c>
      <c r="AF165" t="s">
        <v>182</v>
      </c>
      <c r="AG165">
        <f t="shared" si="22"/>
        <v>0</v>
      </c>
      <c r="AH165">
        <f>VLOOKUP(D165,'[1]distinct umls-ordo'!$A$1:$D$96,3,)</f>
        <v>1</v>
      </c>
      <c r="AI165">
        <f>VLOOKUP(D165,'[1]distinct umls-ordo'!$A$1:$D$96,4,FALSE)</f>
        <v>1</v>
      </c>
    </row>
    <row r="166" spans="1:35" x14ac:dyDescent="0.2">
      <c r="A166">
        <v>1174190</v>
      </c>
      <c r="C166" t="s">
        <v>8</v>
      </c>
      <c r="D166" t="s">
        <v>9</v>
      </c>
      <c r="E166" t="s">
        <v>10</v>
      </c>
      <c r="F166">
        <v>1</v>
      </c>
      <c r="G166" s="6">
        <v>0</v>
      </c>
      <c r="H166" s="6">
        <f t="shared" si="21"/>
        <v>0</v>
      </c>
      <c r="I166" s="6">
        <v>1</v>
      </c>
      <c r="J166" s="6">
        <f>IF(COUNTIF('filtered out UMLS by p 0.01'!A$1:A$14,D166)=0,1,0)</f>
        <v>0</v>
      </c>
      <c r="K166" s="6">
        <f>IF(COUNTIF('filtered out UMLS by p 0.005'!A$1:A$28,D166)=0,1,0)</f>
        <v>0</v>
      </c>
      <c r="L166" s="6">
        <f>IF(COUNTIF('filtered out UMLS by p 0.0005'!A$1:A$109,D166)=0,1,0)</f>
        <v>0</v>
      </c>
      <c r="M166" s="6" t="s">
        <v>174</v>
      </c>
      <c r="N166" s="6" t="s">
        <v>174</v>
      </c>
      <c r="O166" s="6">
        <v>1</v>
      </c>
      <c r="P166" s="6">
        <f t="shared" si="23"/>
        <v>0</v>
      </c>
      <c r="Q166" s="6" t="str">
        <f t="shared" si="24"/>
        <v/>
      </c>
      <c r="R166" s="6">
        <f t="shared" si="25"/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B166">
        <v>0</v>
      </c>
      <c r="AD166" t="b">
        <f t="shared" ref="AD166:AD177" si="26">Z166&lt;&gt;AB166</f>
        <v>0</v>
      </c>
      <c r="AG166">
        <f t="shared" si="22"/>
        <v>0</v>
      </c>
      <c r="AH166">
        <f>VLOOKUP(D166,'[1]distinct umls-ordo'!$A$1:$D$96,3,)</f>
        <v>1</v>
      </c>
      <c r="AI166">
        <f>VLOOKUP(D166,'[1]distinct umls-ordo'!$A$1:$D$96,4,FALSE)</f>
        <v>1</v>
      </c>
    </row>
    <row r="167" spans="1:35" x14ac:dyDescent="0.2">
      <c r="A167">
        <v>1167979</v>
      </c>
      <c r="C167" t="s">
        <v>124</v>
      </c>
      <c r="D167" t="s">
        <v>125</v>
      </c>
      <c r="E167" t="s">
        <v>126</v>
      </c>
      <c r="F167">
        <v>1</v>
      </c>
      <c r="G167" s="6">
        <v>1</v>
      </c>
      <c r="H167" s="6">
        <f t="shared" si="21"/>
        <v>1</v>
      </c>
      <c r="I167" s="6">
        <v>0</v>
      </c>
      <c r="J167" s="6">
        <f>IF(COUNTIF('filtered out UMLS by p 0.01'!A$1:A$14,D167)=0,1,0)</f>
        <v>1</v>
      </c>
      <c r="K167" s="6">
        <f>IF(COUNTIF('filtered out UMLS by p 0.005'!A$1:A$28,D167)=0,1,0)</f>
        <v>1</v>
      </c>
      <c r="L167" s="6">
        <f>IF(COUNTIF('filtered out UMLS by p 0.0005'!A$1:A$109,D167)=0,1,0)</f>
        <v>0</v>
      </c>
      <c r="M167" s="6" t="s">
        <v>174</v>
      </c>
      <c r="N167" s="6" t="s">
        <v>174</v>
      </c>
      <c r="O167" s="6">
        <v>1</v>
      </c>
      <c r="P167" s="6" t="str">
        <f t="shared" si="23"/>
        <v/>
      </c>
      <c r="Q167" s="6">
        <f t="shared" si="24"/>
        <v>1</v>
      </c>
      <c r="R167" s="6">
        <f t="shared" si="25"/>
        <v>1</v>
      </c>
      <c r="S167">
        <v>0</v>
      </c>
      <c r="T167">
        <v>1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</v>
      </c>
      <c r="AB167">
        <v>0</v>
      </c>
      <c r="AD167" t="b">
        <f t="shared" si="26"/>
        <v>0</v>
      </c>
      <c r="AG167">
        <f t="shared" si="22"/>
        <v>0</v>
      </c>
      <c r="AH167">
        <f>VLOOKUP(D167,'[1]distinct umls-ordo'!$A$1:$D$96,3,)</f>
        <v>1</v>
      </c>
      <c r="AI167">
        <f>VLOOKUP(D167,'[1]distinct umls-ordo'!$A$1:$D$96,4,FALSE)</f>
        <v>1</v>
      </c>
    </row>
    <row r="168" spans="1:35" x14ac:dyDescent="0.2">
      <c r="A168">
        <v>1164749</v>
      </c>
      <c r="C168" t="s">
        <v>127</v>
      </c>
      <c r="D168" t="s">
        <v>128</v>
      </c>
      <c r="E168" t="s">
        <v>129</v>
      </c>
      <c r="F168">
        <v>1</v>
      </c>
      <c r="G168" s="6">
        <v>1</v>
      </c>
      <c r="H168" s="6">
        <f t="shared" si="21"/>
        <v>1</v>
      </c>
      <c r="I168" s="6">
        <v>1</v>
      </c>
      <c r="J168" s="6">
        <f>IF(COUNTIF('filtered out UMLS by p 0.01'!A$1:A$14,D168)=0,1,0)</f>
        <v>1</v>
      </c>
      <c r="K168" s="6">
        <f>IF(COUNTIF('filtered out UMLS by p 0.005'!A$1:A$28,D168)=0,1,0)</f>
        <v>0</v>
      </c>
      <c r="L168" s="6">
        <f>IF(COUNTIF('filtered out UMLS by p 0.0005'!A$1:A$109,D168)=0,1,0)</f>
        <v>0</v>
      </c>
      <c r="M168" s="6" t="s">
        <v>174</v>
      </c>
      <c r="N168" s="6">
        <v>1</v>
      </c>
      <c r="O168" s="6">
        <v>1</v>
      </c>
      <c r="P168" s="6" t="str">
        <f t="shared" si="23"/>
        <v/>
      </c>
      <c r="Q168" s="6" t="str">
        <f t="shared" si="24"/>
        <v/>
      </c>
      <c r="R168" s="6">
        <f t="shared" si="25"/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B168">
        <v>1</v>
      </c>
      <c r="AD168" t="b">
        <f t="shared" si="26"/>
        <v>0</v>
      </c>
      <c r="AG168">
        <f t="shared" si="22"/>
        <v>1</v>
      </c>
      <c r="AH168">
        <f>VLOOKUP(D168,'[1]distinct umls-ordo'!$A$1:$D$96,3,)</f>
        <v>1</v>
      </c>
      <c r="AI168">
        <f>VLOOKUP(D168,'[1]distinct umls-ordo'!$A$1:$D$96,4,FALSE)</f>
        <v>1</v>
      </c>
    </row>
    <row r="169" spans="1:35" x14ac:dyDescent="0.2">
      <c r="A169">
        <v>1164749</v>
      </c>
      <c r="C169" t="s">
        <v>130</v>
      </c>
      <c r="D169" t="s">
        <v>128</v>
      </c>
      <c r="E169" t="s">
        <v>129</v>
      </c>
      <c r="F169">
        <v>1</v>
      </c>
      <c r="G169" s="6">
        <v>1</v>
      </c>
      <c r="H169" s="6">
        <f t="shared" si="21"/>
        <v>1</v>
      </c>
      <c r="I169" s="6">
        <v>1</v>
      </c>
      <c r="J169" s="6">
        <f>IF(COUNTIF('filtered out UMLS by p 0.01'!A$1:A$14,D169)=0,1,0)</f>
        <v>1</v>
      </c>
      <c r="K169" s="6">
        <f>IF(COUNTIF('filtered out UMLS by p 0.005'!A$1:A$28,D169)=0,1,0)</f>
        <v>0</v>
      </c>
      <c r="L169" s="6">
        <f>IF(COUNTIF('filtered out UMLS by p 0.0005'!A$1:A$109,D169)=0,1,0)</f>
        <v>0</v>
      </c>
      <c r="M169" s="6" t="s">
        <v>174</v>
      </c>
      <c r="N169" s="6">
        <v>1</v>
      </c>
      <c r="O169" s="6">
        <v>1</v>
      </c>
      <c r="P169" s="6" t="str">
        <f t="shared" si="23"/>
        <v/>
      </c>
      <c r="Q169" s="6" t="str">
        <f t="shared" si="24"/>
        <v/>
      </c>
      <c r="R169" s="6">
        <f t="shared" si="25"/>
        <v>1</v>
      </c>
      <c r="S169">
        <v>1</v>
      </c>
      <c r="T169">
        <v>1</v>
      </c>
      <c r="U169">
        <v>1</v>
      </c>
      <c r="V169">
        <v>1</v>
      </c>
      <c r="W169">
        <v>0</v>
      </c>
      <c r="X169">
        <v>1</v>
      </c>
      <c r="Y169">
        <v>0</v>
      </c>
      <c r="Z169">
        <v>1</v>
      </c>
      <c r="AB169">
        <v>1</v>
      </c>
      <c r="AD169" t="b">
        <f t="shared" si="26"/>
        <v>0</v>
      </c>
      <c r="AG169">
        <f t="shared" si="22"/>
        <v>1</v>
      </c>
      <c r="AH169">
        <f>VLOOKUP(D169,'[1]distinct umls-ordo'!$A$1:$D$96,3,)</f>
        <v>1</v>
      </c>
      <c r="AI169">
        <f>VLOOKUP(D169,'[1]distinct umls-ordo'!$A$1:$D$96,4,FALSE)</f>
        <v>1</v>
      </c>
    </row>
    <row r="170" spans="1:35" x14ac:dyDescent="0.2">
      <c r="A170">
        <v>1164749</v>
      </c>
      <c r="C170" t="s">
        <v>130</v>
      </c>
      <c r="D170" t="s">
        <v>128</v>
      </c>
      <c r="E170" t="s">
        <v>129</v>
      </c>
      <c r="F170">
        <v>1</v>
      </c>
      <c r="G170" s="6">
        <v>1</v>
      </c>
      <c r="H170" s="6">
        <f t="shared" si="21"/>
        <v>1</v>
      </c>
      <c r="I170" s="6">
        <v>1</v>
      </c>
      <c r="J170" s="6">
        <f>IF(COUNTIF('filtered out UMLS by p 0.01'!A$1:A$14,D170)=0,1,0)</f>
        <v>1</v>
      </c>
      <c r="K170" s="6">
        <f>IF(COUNTIF('filtered out UMLS by p 0.005'!A$1:A$28,D170)=0,1,0)</f>
        <v>0</v>
      </c>
      <c r="L170" s="6">
        <f>IF(COUNTIF('filtered out UMLS by p 0.0005'!A$1:A$109,D170)=0,1,0)</f>
        <v>0</v>
      </c>
      <c r="M170" s="6" t="s">
        <v>174</v>
      </c>
      <c r="N170" s="6">
        <v>1</v>
      </c>
      <c r="O170" s="6">
        <v>1</v>
      </c>
      <c r="P170" s="6" t="str">
        <f t="shared" si="23"/>
        <v/>
      </c>
      <c r="Q170" s="6" t="str">
        <f t="shared" si="24"/>
        <v/>
      </c>
      <c r="R170" s="6">
        <f t="shared" si="25"/>
        <v>1</v>
      </c>
      <c r="S170">
        <v>1</v>
      </c>
      <c r="T170">
        <v>1</v>
      </c>
      <c r="U170">
        <v>1</v>
      </c>
      <c r="V170">
        <v>1</v>
      </c>
      <c r="W170">
        <v>0</v>
      </c>
      <c r="X170">
        <v>1</v>
      </c>
      <c r="Y170">
        <v>0</v>
      </c>
      <c r="Z170">
        <v>1</v>
      </c>
      <c r="AB170">
        <v>1</v>
      </c>
      <c r="AD170" t="b">
        <f t="shared" si="26"/>
        <v>0</v>
      </c>
      <c r="AG170">
        <f t="shared" si="22"/>
        <v>1</v>
      </c>
      <c r="AH170">
        <f>VLOOKUP(D170,'[1]distinct umls-ordo'!$A$1:$D$96,3,)</f>
        <v>1</v>
      </c>
      <c r="AI170">
        <f>VLOOKUP(D170,'[1]distinct umls-ordo'!$A$1:$D$96,4,FALSE)</f>
        <v>1</v>
      </c>
    </row>
    <row r="171" spans="1:35" x14ac:dyDescent="0.2">
      <c r="A171">
        <v>1164749</v>
      </c>
      <c r="C171" t="s">
        <v>127</v>
      </c>
      <c r="D171" t="s">
        <v>128</v>
      </c>
      <c r="E171" t="s">
        <v>129</v>
      </c>
      <c r="F171">
        <v>1</v>
      </c>
      <c r="G171" s="6">
        <v>1</v>
      </c>
      <c r="H171" s="6">
        <f t="shared" si="21"/>
        <v>1</v>
      </c>
      <c r="I171" s="6">
        <v>1</v>
      </c>
      <c r="J171" s="6">
        <f>IF(COUNTIF('filtered out UMLS by p 0.01'!A$1:A$14,D171)=0,1,0)</f>
        <v>1</v>
      </c>
      <c r="K171" s="6">
        <f>IF(COUNTIF('filtered out UMLS by p 0.005'!A$1:A$28,D171)=0,1,0)</f>
        <v>0</v>
      </c>
      <c r="L171" s="6">
        <f>IF(COUNTIF('filtered out UMLS by p 0.0005'!A$1:A$109,D171)=0,1,0)</f>
        <v>0</v>
      </c>
      <c r="M171" s="6" t="s">
        <v>174</v>
      </c>
      <c r="N171" s="6">
        <v>1</v>
      </c>
      <c r="O171" s="6">
        <v>1</v>
      </c>
      <c r="P171" s="6" t="str">
        <f t="shared" si="23"/>
        <v/>
      </c>
      <c r="Q171" s="6" t="str">
        <f t="shared" si="24"/>
        <v/>
      </c>
      <c r="R171" s="6">
        <f t="shared" si="25"/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0</v>
      </c>
      <c r="Z171">
        <v>1</v>
      </c>
      <c r="AB171">
        <v>1</v>
      </c>
      <c r="AD171" t="b">
        <f t="shared" si="26"/>
        <v>0</v>
      </c>
      <c r="AG171">
        <f t="shared" si="22"/>
        <v>1</v>
      </c>
      <c r="AH171">
        <f>VLOOKUP(D171,'[1]distinct umls-ordo'!$A$1:$D$96,3,)</f>
        <v>1</v>
      </c>
      <c r="AI171">
        <f>VLOOKUP(D171,'[1]distinct umls-ordo'!$A$1:$D$96,4,FALSE)</f>
        <v>1</v>
      </c>
    </row>
    <row r="172" spans="1:35" x14ac:dyDescent="0.2">
      <c r="A172">
        <v>1164749</v>
      </c>
      <c r="C172" t="s">
        <v>130</v>
      </c>
      <c r="D172" t="s">
        <v>128</v>
      </c>
      <c r="E172" t="s">
        <v>129</v>
      </c>
      <c r="F172">
        <v>1</v>
      </c>
      <c r="G172" s="6">
        <v>1</v>
      </c>
      <c r="H172" s="6">
        <f t="shared" si="21"/>
        <v>1</v>
      </c>
      <c r="I172" s="6">
        <v>1</v>
      </c>
      <c r="J172" s="6">
        <f>IF(COUNTIF('filtered out UMLS by p 0.01'!A$1:A$14,D172)=0,1,0)</f>
        <v>1</v>
      </c>
      <c r="K172" s="6">
        <f>IF(COUNTIF('filtered out UMLS by p 0.005'!A$1:A$28,D172)=0,1,0)</f>
        <v>0</v>
      </c>
      <c r="L172" s="6">
        <f>IF(COUNTIF('filtered out UMLS by p 0.0005'!A$1:A$109,D172)=0,1,0)</f>
        <v>0</v>
      </c>
      <c r="M172" s="6" t="s">
        <v>174</v>
      </c>
      <c r="N172" s="6">
        <v>1</v>
      </c>
      <c r="O172" s="6">
        <v>1</v>
      </c>
      <c r="P172" s="6" t="str">
        <f t="shared" si="23"/>
        <v/>
      </c>
      <c r="Q172" s="6" t="str">
        <f t="shared" si="24"/>
        <v/>
      </c>
      <c r="R172" s="6">
        <f t="shared" si="25"/>
        <v>1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1</v>
      </c>
      <c r="Y172">
        <v>0</v>
      </c>
      <c r="Z172">
        <v>1</v>
      </c>
      <c r="AB172">
        <v>1</v>
      </c>
      <c r="AD172" t="b">
        <f t="shared" si="26"/>
        <v>0</v>
      </c>
      <c r="AG172">
        <f t="shared" si="22"/>
        <v>1</v>
      </c>
      <c r="AH172">
        <f>VLOOKUP(D172,'[1]distinct umls-ordo'!$A$1:$D$96,3,)</f>
        <v>1</v>
      </c>
      <c r="AI172">
        <f>VLOOKUP(D172,'[1]distinct umls-ordo'!$A$1:$D$96,4,FALSE)</f>
        <v>1</v>
      </c>
    </row>
    <row r="173" spans="1:35" x14ac:dyDescent="0.2">
      <c r="A173">
        <v>1152923</v>
      </c>
      <c r="C173" t="s">
        <v>8</v>
      </c>
      <c r="D173" t="s">
        <v>9</v>
      </c>
      <c r="E173" t="s">
        <v>10</v>
      </c>
      <c r="F173">
        <v>1</v>
      </c>
      <c r="G173" s="6">
        <v>0</v>
      </c>
      <c r="H173" s="6">
        <f t="shared" si="21"/>
        <v>0</v>
      </c>
      <c r="I173" s="6">
        <v>1</v>
      </c>
      <c r="J173" s="6">
        <f>IF(COUNTIF('filtered out UMLS by p 0.01'!A$1:A$14,D173)=0,1,0)</f>
        <v>0</v>
      </c>
      <c r="K173" s="6">
        <f>IF(COUNTIF('filtered out UMLS by p 0.005'!A$1:A$28,D173)=0,1,0)</f>
        <v>0</v>
      </c>
      <c r="L173" s="6">
        <f>IF(COUNTIF('filtered out UMLS by p 0.0005'!A$1:A$109,D173)=0,1,0)</f>
        <v>0</v>
      </c>
      <c r="M173" s="6" t="s">
        <v>174</v>
      </c>
      <c r="N173" s="6" t="s">
        <v>174</v>
      </c>
      <c r="O173" s="6">
        <v>1</v>
      </c>
      <c r="P173" s="6">
        <f t="shared" si="23"/>
        <v>0</v>
      </c>
      <c r="Q173" s="6" t="str">
        <f t="shared" si="24"/>
        <v/>
      </c>
      <c r="R173" s="6">
        <f t="shared" si="25"/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B173">
        <v>0</v>
      </c>
      <c r="AD173" t="b">
        <f t="shared" si="26"/>
        <v>0</v>
      </c>
      <c r="AG173">
        <f t="shared" si="22"/>
        <v>0</v>
      </c>
      <c r="AH173">
        <f>VLOOKUP(D173,'[1]distinct umls-ordo'!$A$1:$D$96,3,)</f>
        <v>1</v>
      </c>
      <c r="AI173">
        <f>VLOOKUP(D173,'[1]distinct umls-ordo'!$A$1:$D$96,4,FALSE)</f>
        <v>1</v>
      </c>
    </row>
    <row r="174" spans="1:35" x14ac:dyDescent="0.2">
      <c r="A174">
        <v>1154362</v>
      </c>
      <c r="C174" t="s">
        <v>8</v>
      </c>
      <c r="D174" t="s">
        <v>9</v>
      </c>
      <c r="E174" t="s">
        <v>10</v>
      </c>
      <c r="F174">
        <v>1</v>
      </c>
      <c r="G174" s="6">
        <v>0</v>
      </c>
      <c r="H174" s="6">
        <f t="shared" si="21"/>
        <v>0</v>
      </c>
      <c r="I174" s="6">
        <v>1</v>
      </c>
      <c r="J174" s="6">
        <f>IF(COUNTIF('filtered out UMLS by p 0.01'!A$1:A$14,D174)=0,1,0)</f>
        <v>0</v>
      </c>
      <c r="K174" s="6">
        <f>IF(COUNTIF('filtered out UMLS by p 0.005'!A$1:A$28,D174)=0,1,0)</f>
        <v>0</v>
      </c>
      <c r="L174" s="6">
        <f>IF(COUNTIF('filtered out UMLS by p 0.0005'!A$1:A$109,D174)=0,1,0)</f>
        <v>0</v>
      </c>
      <c r="M174" s="6" t="s">
        <v>174</v>
      </c>
      <c r="N174" s="6" t="s">
        <v>174</v>
      </c>
      <c r="O174" s="6">
        <v>1</v>
      </c>
      <c r="P174" s="6">
        <f t="shared" si="23"/>
        <v>0</v>
      </c>
      <c r="Q174" s="6" t="str">
        <f t="shared" si="24"/>
        <v/>
      </c>
      <c r="R174" s="6">
        <f t="shared" si="25"/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B174">
        <v>0</v>
      </c>
      <c r="AD174" t="b">
        <f t="shared" si="26"/>
        <v>0</v>
      </c>
      <c r="AG174">
        <f t="shared" si="22"/>
        <v>0</v>
      </c>
      <c r="AH174">
        <f>VLOOKUP(D174,'[1]distinct umls-ordo'!$A$1:$D$96,3,)</f>
        <v>1</v>
      </c>
      <c r="AI174">
        <f>VLOOKUP(D174,'[1]distinct umls-ordo'!$A$1:$D$96,4,FALSE)</f>
        <v>1</v>
      </c>
    </row>
    <row r="175" spans="1:35" x14ac:dyDescent="0.2">
      <c r="A175">
        <v>1200315</v>
      </c>
      <c r="C175" t="s">
        <v>54</v>
      </c>
      <c r="D175" t="s">
        <v>55</v>
      </c>
      <c r="E175" t="s">
        <v>56</v>
      </c>
      <c r="F175">
        <v>1</v>
      </c>
      <c r="G175" s="6">
        <v>0</v>
      </c>
      <c r="H175" s="6">
        <f t="shared" si="21"/>
        <v>0</v>
      </c>
      <c r="I175" s="6">
        <v>1</v>
      </c>
      <c r="J175" s="6">
        <f>IF(COUNTIF('filtered out UMLS by p 0.01'!A$1:A$14,D175)=0,1,0)</f>
        <v>0</v>
      </c>
      <c r="K175" s="6">
        <f>IF(COUNTIF('filtered out UMLS by p 0.005'!A$1:A$28,D175)=0,1,0)</f>
        <v>0</v>
      </c>
      <c r="L175" s="6">
        <f>IF(COUNTIF('filtered out UMLS by p 0.0005'!A$1:A$109,D175)=0,1,0)</f>
        <v>0</v>
      </c>
      <c r="M175" s="6" t="s">
        <v>174</v>
      </c>
      <c r="N175" s="6" t="s">
        <v>174</v>
      </c>
      <c r="O175" s="6">
        <v>1</v>
      </c>
      <c r="P175" s="6">
        <f t="shared" si="23"/>
        <v>0</v>
      </c>
      <c r="Q175" s="6" t="str">
        <f t="shared" si="24"/>
        <v/>
      </c>
      <c r="R175" s="6">
        <f t="shared" si="25"/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B175">
        <v>0</v>
      </c>
      <c r="AD175" t="b">
        <f t="shared" si="26"/>
        <v>0</v>
      </c>
      <c r="AG175">
        <f t="shared" si="22"/>
        <v>0</v>
      </c>
      <c r="AH175">
        <v>1</v>
      </c>
      <c r="AI175">
        <v>1</v>
      </c>
    </row>
    <row r="176" spans="1:35" x14ac:dyDescent="0.2">
      <c r="A176">
        <v>1200315</v>
      </c>
      <c r="C176" t="s">
        <v>54</v>
      </c>
      <c r="D176" t="s">
        <v>55</v>
      </c>
      <c r="E176" t="s">
        <v>56</v>
      </c>
      <c r="F176">
        <v>1</v>
      </c>
      <c r="G176" s="6">
        <v>0</v>
      </c>
      <c r="H176" s="6">
        <f t="shared" si="21"/>
        <v>0</v>
      </c>
      <c r="I176" s="6">
        <v>1</v>
      </c>
      <c r="J176" s="6">
        <f>IF(COUNTIF('filtered out UMLS by p 0.01'!A$1:A$14,D176)=0,1,0)</f>
        <v>0</v>
      </c>
      <c r="K176" s="6">
        <f>IF(COUNTIF('filtered out UMLS by p 0.005'!A$1:A$28,D176)=0,1,0)</f>
        <v>0</v>
      </c>
      <c r="L176" s="6">
        <f>IF(COUNTIF('filtered out UMLS by p 0.0005'!A$1:A$109,D176)=0,1,0)</f>
        <v>0</v>
      </c>
      <c r="M176" s="6" t="s">
        <v>174</v>
      </c>
      <c r="N176" s="6" t="s">
        <v>174</v>
      </c>
      <c r="O176" s="6">
        <v>1</v>
      </c>
      <c r="P176" s="6">
        <f t="shared" si="23"/>
        <v>0</v>
      </c>
      <c r="Q176" s="6" t="str">
        <f t="shared" si="24"/>
        <v/>
      </c>
      <c r="R176" s="6">
        <f t="shared" si="25"/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B176">
        <v>0</v>
      </c>
      <c r="AD176" t="b">
        <f t="shared" si="26"/>
        <v>0</v>
      </c>
      <c r="AG176">
        <f t="shared" si="22"/>
        <v>0</v>
      </c>
      <c r="AH176">
        <v>1</v>
      </c>
      <c r="AI176">
        <v>1</v>
      </c>
    </row>
    <row r="177" spans="1:35" x14ac:dyDescent="0.2">
      <c r="A177">
        <v>1200562</v>
      </c>
      <c r="C177" t="s">
        <v>131</v>
      </c>
      <c r="D177" t="s">
        <v>132</v>
      </c>
      <c r="E177" t="s">
        <v>133</v>
      </c>
      <c r="F177">
        <v>1</v>
      </c>
      <c r="G177" s="6">
        <v>0</v>
      </c>
      <c r="H177" s="6">
        <f t="shared" si="21"/>
        <v>0</v>
      </c>
      <c r="I177" s="6">
        <v>1</v>
      </c>
      <c r="J177" s="6">
        <f>IF(COUNTIF('filtered out UMLS by p 0.01'!A$1:A$14,D177)=0,1,0)</f>
        <v>1</v>
      </c>
      <c r="K177" s="6">
        <f>IF(COUNTIF('filtered out UMLS by p 0.005'!A$1:A$28,D177)=0,1,0)</f>
        <v>1</v>
      </c>
      <c r="L177" s="6">
        <f>IF(COUNTIF('filtered out UMLS by p 0.0005'!A$1:A$109,D177)=0,1,0)</f>
        <v>0</v>
      </c>
      <c r="M177" s="6" t="s">
        <v>174</v>
      </c>
      <c r="N177" s="6" t="s">
        <v>174</v>
      </c>
      <c r="O177" s="6">
        <v>1</v>
      </c>
      <c r="P177" s="6" t="str">
        <f t="shared" si="23"/>
        <v/>
      </c>
      <c r="Q177" s="6" t="str">
        <f t="shared" si="24"/>
        <v/>
      </c>
      <c r="R177" s="6">
        <f t="shared" si="25"/>
        <v>1</v>
      </c>
      <c r="S177">
        <v>1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1</v>
      </c>
      <c r="AA177" t="s">
        <v>164</v>
      </c>
      <c r="AB177">
        <v>0</v>
      </c>
      <c r="AD177" t="b">
        <f t="shared" si="26"/>
        <v>1</v>
      </c>
      <c r="AE177">
        <v>0</v>
      </c>
      <c r="AF177" t="s">
        <v>183</v>
      </c>
      <c r="AG177">
        <f t="shared" si="22"/>
        <v>0</v>
      </c>
      <c r="AH177">
        <v>1</v>
      </c>
      <c r="AI177">
        <v>1</v>
      </c>
    </row>
    <row r="178" spans="1:35" x14ac:dyDescent="0.2">
      <c r="A178">
        <v>1178362</v>
      </c>
      <c r="C178" t="s">
        <v>8</v>
      </c>
      <c r="D178" t="s">
        <v>9</v>
      </c>
      <c r="E178" t="s">
        <v>10</v>
      </c>
      <c r="F178">
        <v>1</v>
      </c>
      <c r="G178" s="6">
        <v>0</v>
      </c>
      <c r="H178" s="6">
        <f t="shared" si="21"/>
        <v>0</v>
      </c>
      <c r="I178" s="6">
        <v>1</v>
      </c>
      <c r="J178" s="6">
        <f>IF(COUNTIF('filtered out UMLS by p 0.01'!A$1:A$14,D178)=0,1,0)</f>
        <v>0</v>
      </c>
      <c r="K178" s="6">
        <f>IF(COUNTIF('filtered out UMLS by p 0.005'!A$1:A$28,D178)=0,1,0)</f>
        <v>0</v>
      </c>
      <c r="L178" s="6">
        <f>IF(COUNTIF('filtered out UMLS by p 0.0005'!A$1:A$109,D178)=0,1,0)</f>
        <v>0</v>
      </c>
      <c r="M178" s="6" t="s">
        <v>174</v>
      </c>
      <c r="N178" s="6" t="s">
        <v>174</v>
      </c>
      <c r="O178" s="6">
        <v>1</v>
      </c>
      <c r="P178" s="6">
        <f t="shared" si="23"/>
        <v>0</v>
      </c>
      <c r="Q178" s="6" t="str">
        <f t="shared" si="24"/>
        <v/>
      </c>
      <c r="R178" s="6">
        <f t="shared" si="25"/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B178">
        <v>0</v>
      </c>
      <c r="AD178" t="b">
        <f t="shared" ref="AD178:AD199" si="27">Z178&lt;&gt;AB178</f>
        <v>0</v>
      </c>
      <c r="AG178">
        <f t="shared" si="22"/>
        <v>0</v>
      </c>
      <c r="AH178">
        <f>VLOOKUP(D178,'[1]distinct umls-ordo'!$A$1:$D$96,3,)</f>
        <v>1</v>
      </c>
      <c r="AI178">
        <f>VLOOKUP(D178,'[1]distinct umls-ordo'!$A$1:$D$96,4,FALSE)</f>
        <v>1</v>
      </c>
    </row>
    <row r="179" spans="1:35" x14ac:dyDescent="0.2">
      <c r="A179">
        <v>1176644</v>
      </c>
      <c r="C179" t="s">
        <v>8</v>
      </c>
      <c r="D179" t="s">
        <v>9</v>
      </c>
      <c r="E179" t="s">
        <v>10</v>
      </c>
      <c r="F179">
        <v>1</v>
      </c>
      <c r="G179" s="6">
        <v>0</v>
      </c>
      <c r="H179" s="6">
        <f t="shared" si="21"/>
        <v>0</v>
      </c>
      <c r="I179" s="6">
        <v>1</v>
      </c>
      <c r="J179" s="6">
        <f>IF(COUNTIF('filtered out UMLS by p 0.01'!A$1:A$14,D179)=0,1,0)</f>
        <v>0</v>
      </c>
      <c r="K179" s="6">
        <f>IF(COUNTIF('filtered out UMLS by p 0.005'!A$1:A$28,D179)=0,1,0)</f>
        <v>0</v>
      </c>
      <c r="L179" s="6">
        <f>IF(COUNTIF('filtered out UMLS by p 0.0005'!A$1:A$109,D179)=0,1,0)</f>
        <v>0</v>
      </c>
      <c r="M179" s="6" t="s">
        <v>174</v>
      </c>
      <c r="N179" s="6" t="s">
        <v>174</v>
      </c>
      <c r="O179" s="6">
        <v>1</v>
      </c>
      <c r="P179" s="6">
        <f t="shared" si="23"/>
        <v>0</v>
      </c>
      <c r="Q179" s="6" t="str">
        <f t="shared" si="24"/>
        <v/>
      </c>
      <c r="R179" s="6">
        <f t="shared" si="25"/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B179">
        <v>0</v>
      </c>
      <c r="AD179" t="b">
        <f t="shared" si="27"/>
        <v>0</v>
      </c>
      <c r="AG179">
        <f t="shared" si="22"/>
        <v>0</v>
      </c>
      <c r="AH179">
        <f>VLOOKUP(D179,'[1]distinct umls-ordo'!$A$1:$D$96,3,)</f>
        <v>1</v>
      </c>
      <c r="AI179">
        <f>VLOOKUP(D179,'[1]distinct umls-ordo'!$A$1:$D$96,4,FALSE)</f>
        <v>1</v>
      </c>
    </row>
    <row r="180" spans="1:35" x14ac:dyDescent="0.2">
      <c r="A180">
        <v>1223667</v>
      </c>
      <c r="C180" t="s">
        <v>54</v>
      </c>
      <c r="D180" t="s">
        <v>55</v>
      </c>
      <c r="E180" t="s">
        <v>56</v>
      </c>
      <c r="F180">
        <v>1</v>
      </c>
      <c r="G180" s="6">
        <v>0</v>
      </c>
      <c r="H180" s="6">
        <f t="shared" si="21"/>
        <v>0</v>
      </c>
      <c r="I180" s="6">
        <v>1</v>
      </c>
      <c r="J180" s="6">
        <f>IF(COUNTIF('filtered out UMLS by p 0.01'!A$1:A$14,D180)=0,1,0)</f>
        <v>0</v>
      </c>
      <c r="K180" s="6">
        <f>IF(COUNTIF('filtered out UMLS by p 0.005'!A$1:A$28,D180)=0,1,0)</f>
        <v>0</v>
      </c>
      <c r="L180" s="6">
        <f>IF(COUNTIF('filtered out UMLS by p 0.0005'!A$1:A$109,D180)=0,1,0)</f>
        <v>0</v>
      </c>
      <c r="M180" s="6" t="s">
        <v>174</v>
      </c>
      <c r="N180" s="6" t="s">
        <v>174</v>
      </c>
      <c r="O180" s="6">
        <v>1</v>
      </c>
      <c r="P180" s="6">
        <f t="shared" si="23"/>
        <v>0</v>
      </c>
      <c r="Q180" s="6" t="str">
        <f t="shared" si="24"/>
        <v/>
      </c>
      <c r="R180" s="6">
        <f t="shared" si="25"/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B180">
        <v>0</v>
      </c>
      <c r="AD180" t="b">
        <f t="shared" si="27"/>
        <v>0</v>
      </c>
      <c r="AG180">
        <f t="shared" si="22"/>
        <v>0</v>
      </c>
      <c r="AH180">
        <v>1</v>
      </c>
      <c r="AI180">
        <v>1</v>
      </c>
    </row>
    <row r="181" spans="1:35" x14ac:dyDescent="0.2">
      <c r="A181">
        <v>1206698</v>
      </c>
      <c r="C181" t="s">
        <v>134</v>
      </c>
      <c r="D181" t="s">
        <v>135</v>
      </c>
      <c r="E181" t="s">
        <v>136</v>
      </c>
      <c r="F181">
        <v>1</v>
      </c>
      <c r="G181" s="6">
        <v>1</v>
      </c>
      <c r="H181" s="6">
        <f t="shared" si="21"/>
        <v>1</v>
      </c>
      <c r="I181" s="6">
        <v>1</v>
      </c>
      <c r="J181" s="6">
        <f>IF(COUNTIF('filtered out UMLS by p 0.01'!A$1:A$14,D181)=0,1,0)</f>
        <v>1</v>
      </c>
      <c r="K181" s="6">
        <f>IF(COUNTIF('filtered out UMLS by p 0.005'!A$1:A$28,D181)=0,1,0)</f>
        <v>0</v>
      </c>
      <c r="L181" s="6">
        <f>IF(COUNTIF('filtered out UMLS by p 0.0005'!A$1:A$109,D181)=0,1,0)</f>
        <v>0</v>
      </c>
      <c r="M181" s="6" t="s">
        <v>174</v>
      </c>
      <c r="N181" s="6">
        <v>1</v>
      </c>
      <c r="O181" s="6">
        <v>1</v>
      </c>
      <c r="P181" s="6" t="str">
        <f t="shared" si="23"/>
        <v/>
      </c>
      <c r="Q181" s="6" t="str">
        <f t="shared" si="24"/>
        <v/>
      </c>
      <c r="R181" s="6">
        <f t="shared" si="25"/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B181">
        <v>1</v>
      </c>
      <c r="AD181" t="b">
        <f t="shared" si="27"/>
        <v>0</v>
      </c>
      <c r="AG181">
        <f t="shared" si="22"/>
        <v>1</v>
      </c>
      <c r="AH181">
        <f>VLOOKUP(D181,'[1]distinct umls-ordo'!$A$1:$D$96,3,)</f>
        <v>1</v>
      </c>
      <c r="AI181">
        <f>VLOOKUP(D181,'[1]distinct umls-ordo'!$A$1:$D$96,4,FALSE)</f>
        <v>1</v>
      </c>
    </row>
    <row r="182" spans="1:35" x14ac:dyDescent="0.2">
      <c r="A182">
        <v>1206698</v>
      </c>
      <c r="C182" t="s">
        <v>134</v>
      </c>
      <c r="D182" t="s">
        <v>135</v>
      </c>
      <c r="E182" t="s">
        <v>136</v>
      </c>
      <c r="F182">
        <v>1</v>
      </c>
      <c r="G182" s="6">
        <v>1</v>
      </c>
      <c r="H182" s="6">
        <f t="shared" si="21"/>
        <v>1</v>
      </c>
      <c r="I182" s="6">
        <v>1</v>
      </c>
      <c r="J182" s="6">
        <f>IF(COUNTIF('filtered out UMLS by p 0.01'!A$1:A$14,D182)=0,1,0)</f>
        <v>1</v>
      </c>
      <c r="K182" s="6">
        <f>IF(COUNTIF('filtered out UMLS by p 0.005'!A$1:A$28,D182)=0,1,0)</f>
        <v>0</v>
      </c>
      <c r="L182" s="6">
        <f>IF(COUNTIF('filtered out UMLS by p 0.0005'!A$1:A$109,D182)=0,1,0)</f>
        <v>0</v>
      </c>
      <c r="M182" s="6" t="s">
        <v>174</v>
      </c>
      <c r="N182" s="6">
        <v>1</v>
      </c>
      <c r="O182" s="6">
        <v>1</v>
      </c>
      <c r="P182" s="6" t="str">
        <f t="shared" si="23"/>
        <v/>
      </c>
      <c r="Q182" s="6" t="str">
        <f t="shared" si="24"/>
        <v/>
      </c>
      <c r="R182" s="6">
        <f t="shared" si="25"/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B182">
        <v>1</v>
      </c>
      <c r="AC182" t="s">
        <v>153</v>
      </c>
      <c r="AD182" t="b">
        <f t="shared" si="27"/>
        <v>0</v>
      </c>
      <c r="AG182">
        <f t="shared" si="22"/>
        <v>1</v>
      </c>
      <c r="AH182">
        <f>VLOOKUP(D182,'[1]distinct umls-ordo'!$A$1:$D$96,3,)</f>
        <v>1</v>
      </c>
      <c r="AI182">
        <f>VLOOKUP(D182,'[1]distinct umls-ordo'!$A$1:$D$96,4,FALSE)</f>
        <v>1</v>
      </c>
    </row>
    <row r="183" spans="1:35" x14ac:dyDescent="0.2">
      <c r="A183">
        <v>1206698</v>
      </c>
      <c r="C183" t="s">
        <v>134</v>
      </c>
      <c r="D183" t="s">
        <v>135</v>
      </c>
      <c r="E183" t="s">
        <v>136</v>
      </c>
      <c r="F183">
        <v>1</v>
      </c>
      <c r="G183" s="6">
        <v>1</v>
      </c>
      <c r="H183" s="6">
        <f t="shared" si="21"/>
        <v>1</v>
      </c>
      <c r="I183" s="6">
        <v>1</v>
      </c>
      <c r="J183" s="6">
        <f>IF(COUNTIF('filtered out UMLS by p 0.01'!A$1:A$14,D183)=0,1,0)</f>
        <v>1</v>
      </c>
      <c r="K183" s="6">
        <f>IF(COUNTIF('filtered out UMLS by p 0.005'!A$1:A$28,D183)=0,1,0)</f>
        <v>0</v>
      </c>
      <c r="L183" s="6">
        <f>IF(COUNTIF('filtered out UMLS by p 0.0005'!A$1:A$109,D183)=0,1,0)</f>
        <v>0</v>
      </c>
      <c r="M183" s="6" t="s">
        <v>174</v>
      </c>
      <c r="N183" s="6">
        <v>1</v>
      </c>
      <c r="O183" s="6">
        <v>1</v>
      </c>
      <c r="P183" s="6" t="str">
        <f t="shared" si="23"/>
        <v/>
      </c>
      <c r="Q183" s="6" t="str">
        <f t="shared" si="24"/>
        <v/>
      </c>
      <c r="R183" s="6">
        <f t="shared" si="25"/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B183">
        <v>1</v>
      </c>
      <c r="AD183" t="b">
        <f t="shared" si="27"/>
        <v>0</v>
      </c>
      <c r="AG183">
        <f t="shared" si="22"/>
        <v>1</v>
      </c>
      <c r="AH183">
        <f>VLOOKUP(D183,'[1]distinct umls-ordo'!$A$1:$D$96,3,)</f>
        <v>1</v>
      </c>
      <c r="AI183">
        <f>VLOOKUP(D183,'[1]distinct umls-ordo'!$A$1:$D$96,4,FALSE)</f>
        <v>1</v>
      </c>
    </row>
    <row r="184" spans="1:35" x14ac:dyDescent="0.2">
      <c r="A184">
        <v>1216569</v>
      </c>
      <c r="C184" t="s">
        <v>29</v>
      </c>
      <c r="D184" t="s">
        <v>30</v>
      </c>
      <c r="E184" t="s">
        <v>31</v>
      </c>
      <c r="F184">
        <v>1</v>
      </c>
      <c r="G184" s="6">
        <v>1</v>
      </c>
      <c r="H184" s="6">
        <f t="shared" si="21"/>
        <v>0</v>
      </c>
      <c r="I184" s="6">
        <v>1</v>
      </c>
      <c r="J184" s="6">
        <f>IF(COUNTIF('filtered out UMLS by p 0.01'!A$1:A$14,D184)=0,1,0)</f>
        <v>0</v>
      </c>
      <c r="K184" s="6">
        <f>IF(COUNTIF('filtered out UMLS by p 0.005'!A$1:A$28,D184)=0,1,0)</f>
        <v>0</v>
      </c>
      <c r="L184" s="6">
        <f>IF(COUNTIF('filtered out UMLS by p 0.0005'!A$1:A$109,D184)=0,1,0)</f>
        <v>0</v>
      </c>
      <c r="M184" s="6" t="s">
        <v>174</v>
      </c>
      <c r="N184" s="6">
        <v>1</v>
      </c>
      <c r="O184" s="6">
        <v>1</v>
      </c>
      <c r="P184" s="6" t="str">
        <f t="shared" si="23"/>
        <v/>
      </c>
      <c r="Q184" s="6" t="str">
        <f t="shared" si="24"/>
        <v/>
      </c>
      <c r="R184" s="6">
        <f t="shared" si="25"/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B184">
        <v>0</v>
      </c>
      <c r="AD184" t="b">
        <f t="shared" si="27"/>
        <v>0</v>
      </c>
      <c r="AG184">
        <f t="shared" si="22"/>
        <v>0</v>
      </c>
      <c r="AH184">
        <v>1</v>
      </c>
      <c r="AI184">
        <v>1</v>
      </c>
    </row>
    <row r="185" spans="1:35" x14ac:dyDescent="0.2">
      <c r="A185">
        <v>1185698</v>
      </c>
      <c r="C185" t="s">
        <v>51</v>
      </c>
      <c r="D185" t="s">
        <v>52</v>
      </c>
      <c r="E185" t="s">
        <v>53</v>
      </c>
      <c r="F185">
        <v>1</v>
      </c>
      <c r="G185" s="6">
        <v>0</v>
      </c>
      <c r="H185" s="6">
        <f t="shared" si="21"/>
        <v>0</v>
      </c>
      <c r="I185" s="6">
        <v>0</v>
      </c>
      <c r="J185" s="6">
        <f>IF(COUNTIF('filtered out UMLS by p 0.01'!A$1:A$14,D185)=0,1,0)</f>
        <v>0</v>
      </c>
      <c r="K185" s="6">
        <f>IF(COUNTIF('filtered out UMLS by p 0.005'!A$1:A$28,D185)=0,1,0)</f>
        <v>0</v>
      </c>
      <c r="L185" s="6">
        <f>IF(COUNTIF('filtered out UMLS by p 0.0005'!A$1:A$109,D185)=0,1,0)</f>
        <v>0</v>
      </c>
      <c r="M185" s="6">
        <v>0</v>
      </c>
      <c r="N185" s="6" t="s">
        <v>174</v>
      </c>
      <c r="O185" s="6">
        <v>0</v>
      </c>
      <c r="P185" s="6">
        <f t="shared" si="23"/>
        <v>0</v>
      </c>
      <c r="Q185" s="6" t="str">
        <f t="shared" si="24"/>
        <v/>
      </c>
      <c r="R185" s="6">
        <f t="shared" si="25"/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 t="s">
        <v>146</v>
      </c>
      <c r="AB185">
        <v>1</v>
      </c>
      <c r="AD185" t="b">
        <f t="shared" si="27"/>
        <v>1</v>
      </c>
      <c r="AE185">
        <v>0</v>
      </c>
      <c r="AG185">
        <f t="shared" si="22"/>
        <v>0</v>
      </c>
      <c r="AH185">
        <f>VLOOKUP(D185,'[1]distinct umls-ordo'!$A$1:$D$96,3,)</f>
        <v>1</v>
      </c>
      <c r="AI185">
        <f>VLOOKUP(D185,'[1]distinct umls-ordo'!$A$1:$D$96,4,FALSE)</f>
        <v>1</v>
      </c>
    </row>
    <row r="186" spans="1:35" x14ac:dyDescent="0.2">
      <c r="A186">
        <v>1249107</v>
      </c>
      <c r="C186" t="s">
        <v>8</v>
      </c>
      <c r="D186" t="s">
        <v>9</v>
      </c>
      <c r="E186" t="s">
        <v>10</v>
      </c>
      <c r="F186">
        <v>1</v>
      </c>
      <c r="G186" s="6">
        <v>0</v>
      </c>
      <c r="H186" s="6">
        <f t="shared" si="21"/>
        <v>0</v>
      </c>
      <c r="I186" s="6">
        <v>1</v>
      </c>
      <c r="J186" s="6">
        <f>IF(COUNTIF('filtered out UMLS by p 0.01'!A$1:A$14,D186)=0,1,0)</f>
        <v>0</v>
      </c>
      <c r="K186" s="6">
        <f>IF(COUNTIF('filtered out UMLS by p 0.005'!A$1:A$28,D186)=0,1,0)</f>
        <v>0</v>
      </c>
      <c r="L186" s="6">
        <f>IF(COUNTIF('filtered out UMLS by p 0.0005'!A$1:A$109,D186)=0,1,0)</f>
        <v>0</v>
      </c>
      <c r="M186" s="6" t="s">
        <v>174</v>
      </c>
      <c r="N186" s="6" t="s">
        <v>174</v>
      </c>
      <c r="O186" s="6">
        <v>1</v>
      </c>
      <c r="P186" s="6">
        <f t="shared" si="23"/>
        <v>0</v>
      </c>
      <c r="Q186" s="6" t="str">
        <f t="shared" si="24"/>
        <v/>
      </c>
      <c r="R186" s="6">
        <f t="shared" si="25"/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B186">
        <v>0</v>
      </c>
      <c r="AD186" t="b">
        <f t="shared" si="27"/>
        <v>0</v>
      </c>
      <c r="AG186">
        <f t="shared" si="22"/>
        <v>0</v>
      </c>
      <c r="AH186">
        <f>VLOOKUP(D186,'[1]distinct umls-ordo'!$A$1:$D$96,3,)</f>
        <v>1</v>
      </c>
      <c r="AI186">
        <f>VLOOKUP(D186,'[1]distinct umls-ordo'!$A$1:$D$96,4,FALSE)</f>
        <v>1</v>
      </c>
    </row>
    <row r="187" spans="1:35" x14ac:dyDescent="0.2">
      <c r="A187">
        <v>1244467</v>
      </c>
      <c r="C187" t="s">
        <v>8</v>
      </c>
      <c r="D187" t="s">
        <v>9</v>
      </c>
      <c r="E187" t="s">
        <v>10</v>
      </c>
      <c r="F187">
        <v>1</v>
      </c>
      <c r="G187" s="6">
        <v>0</v>
      </c>
      <c r="H187" s="6">
        <f t="shared" si="21"/>
        <v>0</v>
      </c>
      <c r="I187" s="6">
        <v>1</v>
      </c>
      <c r="J187" s="6">
        <f>IF(COUNTIF('filtered out UMLS by p 0.01'!A$1:A$14,D187)=0,1,0)</f>
        <v>0</v>
      </c>
      <c r="K187" s="6">
        <f>IF(COUNTIF('filtered out UMLS by p 0.005'!A$1:A$28,D187)=0,1,0)</f>
        <v>0</v>
      </c>
      <c r="L187" s="6">
        <f>IF(COUNTIF('filtered out UMLS by p 0.0005'!A$1:A$109,D187)=0,1,0)</f>
        <v>0</v>
      </c>
      <c r="M187" s="6" t="s">
        <v>174</v>
      </c>
      <c r="N187" s="6" t="s">
        <v>174</v>
      </c>
      <c r="O187" s="6">
        <v>1</v>
      </c>
      <c r="P187" s="6">
        <f t="shared" si="23"/>
        <v>0</v>
      </c>
      <c r="Q187" s="6" t="str">
        <f t="shared" si="24"/>
        <v/>
      </c>
      <c r="R187" s="6">
        <f t="shared" si="25"/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B187">
        <v>0</v>
      </c>
      <c r="AD187" t="b">
        <f t="shared" si="27"/>
        <v>0</v>
      </c>
      <c r="AG187">
        <f t="shared" si="22"/>
        <v>0</v>
      </c>
      <c r="AH187">
        <f>VLOOKUP(D187,'[1]distinct umls-ordo'!$A$1:$D$96,3,)</f>
        <v>1</v>
      </c>
      <c r="AI187">
        <f>VLOOKUP(D187,'[1]distinct umls-ordo'!$A$1:$D$96,4,FALSE)</f>
        <v>1</v>
      </c>
    </row>
    <row r="188" spans="1:35" x14ac:dyDescent="0.2">
      <c r="A188">
        <v>1239884</v>
      </c>
      <c r="C188" t="s">
        <v>35</v>
      </c>
      <c r="D188" t="s">
        <v>36</v>
      </c>
      <c r="E188" t="s">
        <v>37</v>
      </c>
      <c r="F188">
        <v>1</v>
      </c>
      <c r="G188" s="6">
        <v>1</v>
      </c>
      <c r="H188" s="6">
        <f t="shared" si="21"/>
        <v>1</v>
      </c>
      <c r="I188" s="6">
        <v>1</v>
      </c>
      <c r="J188" s="6">
        <f>IF(COUNTIF('filtered out UMLS by p 0.01'!A$1:A$14,D188)=0,1,0)</f>
        <v>1</v>
      </c>
      <c r="K188" s="6">
        <f>IF(COUNTIF('filtered out UMLS by p 0.005'!A$1:A$28,D188)=0,1,0)</f>
        <v>0</v>
      </c>
      <c r="L188" s="6">
        <f>IF(COUNTIF('filtered out UMLS by p 0.0005'!A$1:A$109,D188)=0,1,0)</f>
        <v>0</v>
      </c>
      <c r="M188" s="6" t="s">
        <v>174</v>
      </c>
      <c r="N188" s="6">
        <v>1</v>
      </c>
      <c r="O188" s="6">
        <v>1</v>
      </c>
      <c r="P188" s="6" t="str">
        <f t="shared" si="23"/>
        <v/>
      </c>
      <c r="Q188" s="6" t="str">
        <f t="shared" si="24"/>
        <v/>
      </c>
      <c r="R188" s="6">
        <f t="shared" si="25"/>
        <v>1</v>
      </c>
      <c r="S188">
        <v>1</v>
      </c>
      <c r="T188">
        <v>1</v>
      </c>
      <c r="U188">
        <v>1</v>
      </c>
      <c r="V188">
        <v>1</v>
      </c>
      <c r="W188">
        <v>0</v>
      </c>
      <c r="X188">
        <v>1</v>
      </c>
      <c r="Y188">
        <v>0</v>
      </c>
      <c r="Z188">
        <v>1</v>
      </c>
      <c r="AB188">
        <v>1</v>
      </c>
      <c r="AD188" t="b">
        <f t="shared" si="27"/>
        <v>0</v>
      </c>
      <c r="AG188">
        <f t="shared" si="22"/>
        <v>1</v>
      </c>
      <c r="AH188">
        <f>VLOOKUP(D188,'[1]distinct umls-ordo'!$A$1:$D$96,3,)</f>
        <v>1</v>
      </c>
      <c r="AI188">
        <f>VLOOKUP(D188,'[1]distinct umls-ordo'!$A$1:$D$96,4,FALSE)</f>
        <v>1</v>
      </c>
    </row>
    <row r="189" spans="1:35" x14ac:dyDescent="0.2">
      <c r="A189">
        <v>1239884</v>
      </c>
      <c r="C189" t="s">
        <v>35</v>
      </c>
      <c r="D189" t="s">
        <v>36</v>
      </c>
      <c r="E189" t="s">
        <v>37</v>
      </c>
      <c r="F189">
        <v>1</v>
      </c>
      <c r="G189" s="6">
        <v>1</v>
      </c>
      <c r="H189" s="6">
        <f t="shared" si="21"/>
        <v>1</v>
      </c>
      <c r="I189" s="6">
        <v>1</v>
      </c>
      <c r="J189" s="6">
        <f>IF(COUNTIF('filtered out UMLS by p 0.01'!A$1:A$14,D189)=0,1,0)</f>
        <v>1</v>
      </c>
      <c r="K189" s="6">
        <f>IF(COUNTIF('filtered out UMLS by p 0.005'!A$1:A$28,D189)=0,1,0)</f>
        <v>0</v>
      </c>
      <c r="L189" s="6">
        <f>IF(COUNTIF('filtered out UMLS by p 0.0005'!A$1:A$109,D189)=0,1,0)</f>
        <v>0</v>
      </c>
      <c r="M189" s="6" t="s">
        <v>174</v>
      </c>
      <c r="N189" s="6">
        <v>1</v>
      </c>
      <c r="O189" s="6">
        <v>1</v>
      </c>
      <c r="P189" s="6" t="str">
        <f t="shared" si="23"/>
        <v/>
      </c>
      <c r="Q189" s="6" t="str">
        <f t="shared" si="24"/>
        <v/>
      </c>
      <c r="R189" s="6">
        <f t="shared" si="25"/>
        <v>1</v>
      </c>
      <c r="S189">
        <v>1</v>
      </c>
      <c r="T189">
        <v>1</v>
      </c>
      <c r="U189">
        <v>1</v>
      </c>
      <c r="V189">
        <v>1</v>
      </c>
      <c r="W189">
        <v>0</v>
      </c>
      <c r="X189">
        <v>1</v>
      </c>
      <c r="Y189">
        <v>0</v>
      </c>
      <c r="Z189">
        <v>1</v>
      </c>
      <c r="AB189">
        <v>1</v>
      </c>
      <c r="AC189" t="s">
        <v>153</v>
      </c>
      <c r="AD189" t="b">
        <f t="shared" si="27"/>
        <v>0</v>
      </c>
      <c r="AG189">
        <f t="shared" si="22"/>
        <v>1</v>
      </c>
      <c r="AH189">
        <f>VLOOKUP(D189,'[1]distinct umls-ordo'!$A$1:$D$96,3,)</f>
        <v>1</v>
      </c>
      <c r="AI189">
        <f>VLOOKUP(D189,'[1]distinct umls-ordo'!$A$1:$D$96,4,FALSE)</f>
        <v>1</v>
      </c>
    </row>
    <row r="190" spans="1:35" x14ac:dyDescent="0.2">
      <c r="A190">
        <v>1232782</v>
      </c>
      <c r="C190" t="s">
        <v>8</v>
      </c>
      <c r="D190" t="s">
        <v>9</v>
      </c>
      <c r="E190" t="s">
        <v>10</v>
      </c>
      <c r="F190">
        <v>1</v>
      </c>
      <c r="G190" s="6">
        <v>0</v>
      </c>
      <c r="H190" s="6">
        <f t="shared" si="21"/>
        <v>0</v>
      </c>
      <c r="I190" s="6">
        <v>1</v>
      </c>
      <c r="J190" s="6">
        <f>IF(COUNTIF('filtered out UMLS by p 0.01'!A$1:A$14,D190)=0,1,0)</f>
        <v>0</v>
      </c>
      <c r="K190" s="6">
        <f>IF(COUNTIF('filtered out UMLS by p 0.005'!A$1:A$28,D190)=0,1,0)</f>
        <v>0</v>
      </c>
      <c r="L190" s="6">
        <f>IF(COUNTIF('filtered out UMLS by p 0.0005'!A$1:A$109,D190)=0,1,0)</f>
        <v>0</v>
      </c>
      <c r="M190" s="6" t="s">
        <v>174</v>
      </c>
      <c r="N190" s="6" t="s">
        <v>174</v>
      </c>
      <c r="O190" s="6">
        <v>1</v>
      </c>
      <c r="P190" s="6">
        <f t="shared" si="23"/>
        <v>0</v>
      </c>
      <c r="Q190" s="6" t="str">
        <f t="shared" si="24"/>
        <v/>
      </c>
      <c r="R190" s="6">
        <f t="shared" si="25"/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B190">
        <v>0</v>
      </c>
      <c r="AD190" t="b">
        <f t="shared" si="27"/>
        <v>0</v>
      </c>
      <c r="AG190">
        <f t="shared" si="22"/>
        <v>0</v>
      </c>
      <c r="AH190">
        <f>VLOOKUP(D190,'[1]distinct umls-ordo'!$A$1:$D$96,3,)</f>
        <v>1</v>
      </c>
      <c r="AI190">
        <f>VLOOKUP(D190,'[1]distinct umls-ordo'!$A$1:$D$96,4,FALSE)</f>
        <v>1</v>
      </c>
    </row>
    <row r="191" spans="1:35" x14ac:dyDescent="0.2">
      <c r="A191">
        <v>1229561</v>
      </c>
      <c r="C191" t="s">
        <v>8</v>
      </c>
      <c r="D191" t="s">
        <v>9</v>
      </c>
      <c r="E191" t="s">
        <v>10</v>
      </c>
      <c r="F191">
        <v>1</v>
      </c>
      <c r="G191" s="6">
        <v>0</v>
      </c>
      <c r="H191" s="6">
        <f t="shared" si="21"/>
        <v>0</v>
      </c>
      <c r="I191" s="6">
        <v>1</v>
      </c>
      <c r="J191" s="6">
        <f>IF(COUNTIF('filtered out UMLS by p 0.01'!A$1:A$14,D191)=0,1,0)</f>
        <v>0</v>
      </c>
      <c r="K191" s="6">
        <f>IF(COUNTIF('filtered out UMLS by p 0.005'!A$1:A$28,D191)=0,1,0)</f>
        <v>0</v>
      </c>
      <c r="L191" s="6">
        <f>IF(COUNTIF('filtered out UMLS by p 0.0005'!A$1:A$109,D191)=0,1,0)</f>
        <v>0</v>
      </c>
      <c r="M191" s="6" t="s">
        <v>174</v>
      </c>
      <c r="N191" s="6" t="s">
        <v>174</v>
      </c>
      <c r="O191" s="6">
        <v>1</v>
      </c>
      <c r="P191" s="6">
        <f t="shared" si="23"/>
        <v>0</v>
      </c>
      <c r="Q191" s="6" t="str">
        <f t="shared" si="24"/>
        <v/>
      </c>
      <c r="R191" s="6">
        <f t="shared" si="25"/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B191">
        <v>0</v>
      </c>
      <c r="AD191" t="b">
        <f t="shared" si="27"/>
        <v>0</v>
      </c>
      <c r="AG191">
        <f t="shared" si="22"/>
        <v>0</v>
      </c>
      <c r="AH191">
        <f>VLOOKUP(D191,'[1]distinct umls-ordo'!$A$1:$D$96,3,)</f>
        <v>1</v>
      </c>
      <c r="AI191">
        <f>VLOOKUP(D191,'[1]distinct umls-ordo'!$A$1:$D$96,4,FALSE)</f>
        <v>1</v>
      </c>
    </row>
    <row r="192" spans="1:35" x14ac:dyDescent="0.2">
      <c r="A192">
        <v>1231453</v>
      </c>
      <c r="C192" t="s">
        <v>8</v>
      </c>
      <c r="D192" t="s">
        <v>9</v>
      </c>
      <c r="E192" t="s">
        <v>10</v>
      </c>
      <c r="F192">
        <v>1</v>
      </c>
      <c r="G192" s="6">
        <v>0</v>
      </c>
      <c r="H192" s="6">
        <f t="shared" si="21"/>
        <v>0</v>
      </c>
      <c r="I192" s="6">
        <v>1</v>
      </c>
      <c r="J192" s="6">
        <f>IF(COUNTIF('filtered out UMLS by p 0.01'!A$1:A$14,D192)=0,1,0)</f>
        <v>0</v>
      </c>
      <c r="K192" s="6">
        <f>IF(COUNTIF('filtered out UMLS by p 0.005'!A$1:A$28,D192)=0,1,0)</f>
        <v>0</v>
      </c>
      <c r="L192" s="6">
        <f>IF(COUNTIF('filtered out UMLS by p 0.0005'!A$1:A$109,D192)=0,1,0)</f>
        <v>0</v>
      </c>
      <c r="M192" s="6" t="s">
        <v>174</v>
      </c>
      <c r="N192" s="6" t="s">
        <v>174</v>
      </c>
      <c r="O192" s="6">
        <v>1</v>
      </c>
      <c r="P192" s="6">
        <f t="shared" si="23"/>
        <v>0</v>
      </c>
      <c r="Q192" s="6" t="str">
        <f t="shared" si="24"/>
        <v/>
      </c>
      <c r="R192" s="6">
        <f t="shared" si="25"/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B192">
        <v>0</v>
      </c>
      <c r="AD192" t="b">
        <f t="shared" si="27"/>
        <v>0</v>
      </c>
      <c r="AG192">
        <f t="shared" si="22"/>
        <v>0</v>
      </c>
      <c r="AH192">
        <f>VLOOKUP(D192,'[1]distinct umls-ordo'!$A$1:$D$96,3,)</f>
        <v>1</v>
      </c>
      <c r="AI192">
        <f>VLOOKUP(D192,'[1]distinct umls-ordo'!$A$1:$D$96,4,FALSE)</f>
        <v>1</v>
      </c>
    </row>
    <row r="193" spans="1:35" x14ac:dyDescent="0.2">
      <c r="A193">
        <v>1231453</v>
      </c>
      <c r="C193" t="s">
        <v>8</v>
      </c>
      <c r="D193" t="s">
        <v>9</v>
      </c>
      <c r="E193" t="s">
        <v>10</v>
      </c>
      <c r="F193">
        <v>1</v>
      </c>
      <c r="G193" s="6">
        <v>0</v>
      </c>
      <c r="H193" s="6">
        <f t="shared" si="21"/>
        <v>0</v>
      </c>
      <c r="I193" s="6">
        <v>1</v>
      </c>
      <c r="J193" s="6">
        <f>IF(COUNTIF('filtered out UMLS by p 0.01'!A$1:A$14,D193)=0,1,0)</f>
        <v>0</v>
      </c>
      <c r="K193" s="6">
        <f>IF(COUNTIF('filtered out UMLS by p 0.005'!A$1:A$28,D193)=0,1,0)</f>
        <v>0</v>
      </c>
      <c r="L193" s="6">
        <f>IF(COUNTIF('filtered out UMLS by p 0.0005'!A$1:A$109,D193)=0,1,0)</f>
        <v>0</v>
      </c>
      <c r="M193" s="6" t="s">
        <v>174</v>
      </c>
      <c r="N193" s="6" t="s">
        <v>174</v>
      </c>
      <c r="O193" s="6">
        <v>1</v>
      </c>
      <c r="P193" s="6">
        <f t="shared" si="23"/>
        <v>0</v>
      </c>
      <c r="Q193" s="6" t="str">
        <f t="shared" si="24"/>
        <v/>
      </c>
      <c r="R193" s="6">
        <f t="shared" si="25"/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B193">
        <v>0</v>
      </c>
      <c r="AD193" t="b">
        <f t="shared" si="27"/>
        <v>0</v>
      </c>
      <c r="AG193">
        <f t="shared" si="22"/>
        <v>0</v>
      </c>
      <c r="AH193">
        <f>VLOOKUP(D193,'[1]distinct umls-ordo'!$A$1:$D$96,3,)</f>
        <v>1</v>
      </c>
      <c r="AI193">
        <f>VLOOKUP(D193,'[1]distinct umls-ordo'!$A$1:$D$96,4,FALSE)</f>
        <v>1</v>
      </c>
    </row>
    <row r="194" spans="1:35" x14ac:dyDescent="0.2">
      <c r="A194">
        <v>1231453</v>
      </c>
      <c r="C194" t="s">
        <v>8</v>
      </c>
      <c r="D194" t="s">
        <v>9</v>
      </c>
      <c r="E194" t="s">
        <v>10</v>
      </c>
      <c r="F194">
        <v>1</v>
      </c>
      <c r="G194" s="6">
        <v>0</v>
      </c>
      <c r="H194" s="6">
        <f t="shared" si="21"/>
        <v>0</v>
      </c>
      <c r="I194" s="6">
        <v>1</v>
      </c>
      <c r="J194" s="6">
        <f>IF(COUNTIF('filtered out UMLS by p 0.01'!A$1:A$14,D194)=0,1,0)</f>
        <v>0</v>
      </c>
      <c r="K194" s="6">
        <f>IF(COUNTIF('filtered out UMLS by p 0.005'!A$1:A$28,D194)=0,1,0)</f>
        <v>0</v>
      </c>
      <c r="L194" s="6">
        <f>IF(COUNTIF('filtered out UMLS by p 0.0005'!A$1:A$109,D194)=0,1,0)</f>
        <v>0</v>
      </c>
      <c r="M194" s="6" t="s">
        <v>174</v>
      </c>
      <c r="N194" s="6" t="s">
        <v>174</v>
      </c>
      <c r="O194" s="6">
        <v>1</v>
      </c>
      <c r="P194" s="6">
        <f t="shared" si="23"/>
        <v>0</v>
      </c>
      <c r="Q194" s="6" t="str">
        <f t="shared" si="24"/>
        <v/>
      </c>
      <c r="R194" s="6">
        <f t="shared" si="25"/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B194">
        <v>0</v>
      </c>
      <c r="AD194" t="b">
        <f t="shared" si="27"/>
        <v>0</v>
      </c>
      <c r="AG194">
        <f t="shared" si="22"/>
        <v>0</v>
      </c>
      <c r="AH194">
        <f>VLOOKUP(D194,'[1]distinct umls-ordo'!$A$1:$D$96,3,)</f>
        <v>1</v>
      </c>
      <c r="AI194">
        <f>VLOOKUP(D194,'[1]distinct umls-ordo'!$A$1:$D$96,4,FALSE)</f>
        <v>1</v>
      </c>
    </row>
    <row r="195" spans="1:35" x14ac:dyDescent="0.2">
      <c r="A195">
        <v>1248886</v>
      </c>
      <c r="C195" t="s">
        <v>99</v>
      </c>
      <c r="D195" t="s">
        <v>100</v>
      </c>
      <c r="E195" t="s">
        <v>101</v>
      </c>
      <c r="F195">
        <v>1</v>
      </c>
      <c r="G195" s="6">
        <v>1</v>
      </c>
      <c r="H195" s="6">
        <f t="shared" ref="H195:H199" si="28">IF(LEN(C195)&gt;4,1,0)</f>
        <v>1</v>
      </c>
      <c r="I195" s="6">
        <v>0</v>
      </c>
      <c r="J195" s="6">
        <f>IF(COUNTIF('filtered out UMLS by p 0.01'!A$1:A$14,D195)=0,1,0)</f>
        <v>1</v>
      </c>
      <c r="K195" s="6">
        <f>IF(COUNTIF('filtered out UMLS by p 0.005'!A$1:A$28,D195)=0,1,0)</f>
        <v>1</v>
      </c>
      <c r="L195" s="6">
        <f>IF(COUNTIF('filtered out UMLS by p 0.0005'!A$1:A$109,D195)=0,1,0)</f>
        <v>0</v>
      </c>
      <c r="M195" s="6" t="s">
        <v>174</v>
      </c>
      <c r="N195" s="6" t="s">
        <v>174</v>
      </c>
      <c r="O195" s="6">
        <v>1</v>
      </c>
      <c r="P195" s="6" t="str">
        <f t="shared" si="23"/>
        <v/>
      </c>
      <c r="Q195" s="6">
        <f t="shared" si="24"/>
        <v>1</v>
      </c>
      <c r="R195" s="6">
        <f t="shared" si="25"/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B195">
        <v>1</v>
      </c>
      <c r="AD195" t="b">
        <f t="shared" si="27"/>
        <v>0</v>
      </c>
      <c r="AG195">
        <f t="shared" ref="AG195:AG199" si="29">IF(NOT(ISBLANK(AF195)),AE195,Z195)</f>
        <v>1</v>
      </c>
      <c r="AH195">
        <f>VLOOKUP(D195,'[1]distinct umls-ordo'!$A$1:$D$96,3,)</f>
        <v>1</v>
      </c>
      <c r="AI195">
        <f>VLOOKUP(D195,'[1]distinct umls-ordo'!$A$1:$D$96,4,FALSE)</f>
        <v>1</v>
      </c>
    </row>
    <row r="196" spans="1:35" x14ac:dyDescent="0.2">
      <c r="A196">
        <v>1248886</v>
      </c>
      <c r="C196" t="s">
        <v>102</v>
      </c>
      <c r="D196" t="s">
        <v>100</v>
      </c>
      <c r="E196" t="s">
        <v>101</v>
      </c>
      <c r="F196">
        <v>1</v>
      </c>
      <c r="G196" s="6">
        <v>1</v>
      </c>
      <c r="H196" s="6">
        <f t="shared" si="28"/>
        <v>1</v>
      </c>
      <c r="I196" s="6">
        <v>0</v>
      </c>
      <c r="J196" s="6">
        <f>IF(COUNTIF('filtered out UMLS by p 0.01'!A$1:A$14,D196)=0,1,0)</f>
        <v>1</v>
      </c>
      <c r="K196" s="6">
        <f>IF(COUNTIF('filtered out UMLS by p 0.005'!A$1:A$28,D196)=0,1,0)</f>
        <v>1</v>
      </c>
      <c r="L196" s="6">
        <f>IF(COUNTIF('filtered out UMLS by p 0.0005'!A$1:A$109,D196)=0,1,0)</f>
        <v>0</v>
      </c>
      <c r="M196" s="6" t="s">
        <v>174</v>
      </c>
      <c r="N196" s="6" t="s">
        <v>174</v>
      </c>
      <c r="O196" s="6">
        <v>1</v>
      </c>
      <c r="P196" s="6" t="str">
        <f t="shared" si="23"/>
        <v/>
      </c>
      <c r="Q196" s="6">
        <f t="shared" si="24"/>
        <v>1</v>
      </c>
      <c r="R196" s="6">
        <f t="shared" si="25"/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B196">
        <v>1</v>
      </c>
      <c r="AD196" t="b">
        <f t="shared" si="27"/>
        <v>0</v>
      </c>
      <c r="AG196">
        <f t="shared" si="29"/>
        <v>1</v>
      </c>
      <c r="AH196">
        <f>VLOOKUP(D196,'[1]distinct umls-ordo'!$A$1:$D$96,3,)</f>
        <v>1</v>
      </c>
      <c r="AI196">
        <f>VLOOKUP(D196,'[1]distinct umls-ordo'!$A$1:$D$96,4,FALSE)</f>
        <v>1</v>
      </c>
    </row>
    <row r="197" spans="1:35" x14ac:dyDescent="0.2">
      <c r="A197">
        <v>1207895</v>
      </c>
      <c r="C197" t="s">
        <v>8</v>
      </c>
      <c r="D197" t="s">
        <v>9</v>
      </c>
      <c r="E197" t="s">
        <v>10</v>
      </c>
      <c r="F197">
        <v>1</v>
      </c>
      <c r="G197" s="6">
        <v>0</v>
      </c>
      <c r="H197" s="6">
        <f t="shared" si="28"/>
        <v>0</v>
      </c>
      <c r="I197" s="6">
        <v>1</v>
      </c>
      <c r="J197" s="6">
        <f>IF(COUNTIF('filtered out UMLS by p 0.01'!A$1:A$14,D197)=0,1,0)</f>
        <v>0</v>
      </c>
      <c r="K197" s="6">
        <f>IF(COUNTIF('filtered out UMLS by p 0.005'!A$1:A$28,D197)=0,1,0)</f>
        <v>0</v>
      </c>
      <c r="L197" s="6">
        <f>IF(COUNTIF('filtered out UMLS by p 0.0005'!A$1:A$109,D197)=0,1,0)</f>
        <v>0</v>
      </c>
      <c r="M197" s="6" t="s">
        <v>174</v>
      </c>
      <c r="N197" s="6" t="s">
        <v>174</v>
      </c>
      <c r="O197" s="6">
        <v>1</v>
      </c>
      <c r="P197" s="6">
        <f t="shared" si="23"/>
        <v>0</v>
      </c>
      <c r="Q197" s="6" t="str">
        <f t="shared" si="24"/>
        <v/>
      </c>
      <c r="R197" s="6">
        <f t="shared" si="25"/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B197">
        <v>0</v>
      </c>
      <c r="AD197" t="b">
        <f t="shared" si="27"/>
        <v>0</v>
      </c>
      <c r="AG197">
        <f t="shared" si="29"/>
        <v>0</v>
      </c>
      <c r="AH197">
        <f>VLOOKUP(D197,'[1]distinct umls-ordo'!$A$1:$D$96,3,)</f>
        <v>1</v>
      </c>
      <c r="AI197">
        <f>VLOOKUP(D197,'[1]distinct umls-ordo'!$A$1:$D$96,4,FALSE)</f>
        <v>1</v>
      </c>
    </row>
    <row r="198" spans="1:35" x14ac:dyDescent="0.2">
      <c r="A198">
        <v>1229934</v>
      </c>
      <c r="C198" t="s">
        <v>8</v>
      </c>
      <c r="D198" t="s">
        <v>9</v>
      </c>
      <c r="E198" t="s">
        <v>10</v>
      </c>
      <c r="F198">
        <v>1</v>
      </c>
      <c r="G198" s="6">
        <v>0</v>
      </c>
      <c r="H198" s="6">
        <f t="shared" si="28"/>
        <v>0</v>
      </c>
      <c r="I198" s="6">
        <v>1</v>
      </c>
      <c r="J198" s="6">
        <f>IF(COUNTIF('filtered out UMLS by p 0.01'!A$1:A$14,D198)=0,1,0)</f>
        <v>0</v>
      </c>
      <c r="K198" s="6">
        <f>IF(COUNTIF('filtered out UMLS by p 0.005'!A$1:A$28,D198)=0,1,0)</f>
        <v>0</v>
      </c>
      <c r="L198" s="6">
        <f>IF(COUNTIF('filtered out UMLS by p 0.0005'!A$1:A$109,D198)=0,1,0)</f>
        <v>0</v>
      </c>
      <c r="M198" s="6" t="s">
        <v>174</v>
      </c>
      <c r="N198" s="6" t="s">
        <v>174</v>
      </c>
      <c r="O198" s="6">
        <v>1</v>
      </c>
      <c r="P198" s="6">
        <f t="shared" si="23"/>
        <v>0</v>
      </c>
      <c r="Q198" s="6" t="str">
        <f t="shared" si="24"/>
        <v/>
      </c>
      <c r="R198" s="6">
        <f t="shared" si="25"/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B198">
        <v>0</v>
      </c>
      <c r="AD198" t="b">
        <f t="shared" si="27"/>
        <v>0</v>
      </c>
      <c r="AG198">
        <f t="shared" si="29"/>
        <v>0</v>
      </c>
      <c r="AH198">
        <f>VLOOKUP(D198,'[1]distinct umls-ordo'!$A$1:$D$96,3,)</f>
        <v>1</v>
      </c>
      <c r="AI198">
        <f>VLOOKUP(D198,'[1]distinct umls-ordo'!$A$1:$D$96,4,FALSE)</f>
        <v>1</v>
      </c>
    </row>
    <row r="199" spans="1:35" x14ac:dyDescent="0.2">
      <c r="A199">
        <v>1229934</v>
      </c>
      <c r="C199" t="s">
        <v>8</v>
      </c>
      <c r="D199" t="s">
        <v>9</v>
      </c>
      <c r="E199" t="s">
        <v>10</v>
      </c>
      <c r="F199">
        <v>1</v>
      </c>
      <c r="G199" s="6">
        <v>0</v>
      </c>
      <c r="H199" s="6">
        <f t="shared" si="28"/>
        <v>0</v>
      </c>
      <c r="I199" s="6">
        <v>1</v>
      </c>
      <c r="J199" s="6">
        <f>IF(COUNTIF('filtered out UMLS by p 0.01'!A$1:A$14,D199)=0,1,0)</f>
        <v>0</v>
      </c>
      <c r="K199" s="6">
        <f>IF(COUNTIF('filtered out UMLS by p 0.005'!A$1:A$28,D199)=0,1,0)</f>
        <v>0</v>
      </c>
      <c r="L199" s="6">
        <f>IF(COUNTIF('filtered out UMLS by p 0.0005'!A$1:A$109,D199)=0,1,0)</f>
        <v>0</v>
      </c>
      <c r="M199" s="6" t="s">
        <v>174</v>
      </c>
      <c r="N199" s="6" t="s">
        <v>174</v>
      </c>
      <c r="O199" s="6">
        <v>1</v>
      </c>
      <c r="P199" s="6">
        <f t="shared" si="23"/>
        <v>0</v>
      </c>
      <c r="Q199" s="6" t="str">
        <f t="shared" si="24"/>
        <v/>
      </c>
      <c r="R199" s="6">
        <f t="shared" si="25"/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B199">
        <v>0</v>
      </c>
      <c r="AD199" t="b">
        <f t="shared" si="27"/>
        <v>0</v>
      </c>
      <c r="AG199">
        <f t="shared" si="29"/>
        <v>0</v>
      </c>
      <c r="AH199">
        <f>VLOOKUP(D199,'[1]distinct umls-ordo'!$A$1:$D$96,3,)</f>
        <v>1</v>
      </c>
      <c r="AI199">
        <f>VLOOKUP(D199,'[1]distinct umls-ordo'!$A$1:$D$96,4,FALSE)</f>
        <v>1</v>
      </c>
    </row>
  </sheetData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9"/>
  <sheetViews>
    <sheetView workbookViewId="0">
      <selection activeCell="D30" sqref="D30"/>
    </sheetView>
  </sheetViews>
  <sheetFormatPr baseColWidth="10" defaultColWidth="8.83203125" defaultRowHeight="15" x14ac:dyDescent="0.2"/>
  <sheetData>
    <row r="1" spans="1:1" x14ac:dyDescent="0.2">
      <c r="A1" t="s">
        <v>192</v>
      </c>
    </row>
    <row r="2" spans="1:1" x14ac:dyDescent="0.2">
      <c r="A2" t="s">
        <v>52</v>
      </c>
    </row>
    <row r="3" spans="1:1" x14ac:dyDescent="0.2">
      <c r="A3" t="s">
        <v>42</v>
      </c>
    </row>
    <row r="4" spans="1:1" x14ac:dyDescent="0.2">
      <c r="A4" t="s">
        <v>9</v>
      </c>
    </row>
    <row r="5" spans="1:1" x14ac:dyDescent="0.2">
      <c r="A5" t="s">
        <v>27</v>
      </c>
    </row>
    <row r="6" spans="1:1" x14ac:dyDescent="0.2">
      <c r="A6" t="s">
        <v>64</v>
      </c>
    </row>
    <row r="7" spans="1:1" x14ac:dyDescent="0.2">
      <c r="A7" t="s">
        <v>30</v>
      </c>
    </row>
    <row r="8" spans="1:1" x14ac:dyDescent="0.2">
      <c r="A8" t="s">
        <v>193</v>
      </c>
    </row>
    <row r="9" spans="1:1" x14ac:dyDescent="0.2">
      <c r="A9" t="s">
        <v>110</v>
      </c>
    </row>
    <row r="10" spans="1:1" x14ac:dyDescent="0.2">
      <c r="A10" t="s">
        <v>194</v>
      </c>
    </row>
    <row r="11" spans="1:1" x14ac:dyDescent="0.2">
      <c r="A11" t="s">
        <v>55</v>
      </c>
    </row>
    <row r="12" spans="1:1" x14ac:dyDescent="0.2">
      <c r="A12" t="s">
        <v>195</v>
      </c>
    </row>
    <row r="13" spans="1:1" x14ac:dyDescent="0.2">
      <c r="A13" t="s">
        <v>196</v>
      </c>
    </row>
    <row r="14" spans="1:1" x14ac:dyDescent="0.2">
      <c r="A14" t="s">
        <v>197</v>
      </c>
    </row>
    <row r="15" spans="1:1" x14ac:dyDescent="0.2">
      <c r="A15" t="s">
        <v>48</v>
      </c>
    </row>
    <row r="16" spans="1:1" x14ac:dyDescent="0.2">
      <c r="A16" t="s">
        <v>107</v>
      </c>
    </row>
    <row r="17" spans="1:1" x14ac:dyDescent="0.2">
      <c r="A17" t="s">
        <v>198</v>
      </c>
    </row>
    <row r="18" spans="1:1" x14ac:dyDescent="0.2">
      <c r="A18" t="s">
        <v>199</v>
      </c>
    </row>
    <row r="19" spans="1:1" x14ac:dyDescent="0.2">
      <c r="A19" t="s">
        <v>200</v>
      </c>
    </row>
    <row r="20" spans="1:1" x14ac:dyDescent="0.2">
      <c r="A20" t="s">
        <v>33</v>
      </c>
    </row>
    <row r="21" spans="1:1" x14ac:dyDescent="0.2">
      <c r="A21" t="s">
        <v>201</v>
      </c>
    </row>
    <row r="22" spans="1:1" x14ac:dyDescent="0.2">
      <c r="A22" t="s">
        <v>202</v>
      </c>
    </row>
    <row r="23" spans="1:1" x14ac:dyDescent="0.2">
      <c r="A23" t="s">
        <v>91</v>
      </c>
    </row>
    <row r="24" spans="1:1" x14ac:dyDescent="0.2">
      <c r="A24" t="s">
        <v>45</v>
      </c>
    </row>
    <row r="25" spans="1:1" x14ac:dyDescent="0.2">
      <c r="A25" t="s">
        <v>15</v>
      </c>
    </row>
    <row r="26" spans="1:1" x14ac:dyDescent="0.2">
      <c r="A26" t="s">
        <v>203</v>
      </c>
    </row>
    <row r="27" spans="1:1" x14ac:dyDescent="0.2">
      <c r="A27" t="s">
        <v>6</v>
      </c>
    </row>
    <row r="28" spans="1:1" x14ac:dyDescent="0.2">
      <c r="A28" t="s">
        <v>79</v>
      </c>
    </row>
    <row r="29" spans="1:1" x14ac:dyDescent="0.2">
      <c r="A29" t="s">
        <v>61</v>
      </c>
    </row>
    <row r="30" spans="1:1" x14ac:dyDescent="0.2">
      <c r="A30" t="s">
        <v>204</v>
      </c>
    </row>
    <row r="31" spans="1:1" x14ac:dyDescent="0.2">
      <c r="A31" t="s">
        <v>205</v>
      </c>
    </row>
    <row r="32" spans="1:1" x14ac:dyDescent="0.2">
      <c r="A32" t="s">
        <v>21</v>
      </c>
    </row>
    <row r="33" spans="1:1" x14ac:dyDescent="0.2">
      <c r="A33" t="s">
        <v>206</v>
      </c>
    </row>
    <row r="34" spans="1:1" x14ac:dyDescent="0.2">
      <c r="A34" t="s">
        <v>113</v>
      </c>
    </row>
    <row r="35" spans="1:1" x14ac:dyDescent="0.2">
      <c r="A35" t="s">
        <v>88</v>
      </c>
    </row>
    <row r="36" spans="1:1" x14ac:dyDescent="0.2">
      <c r="A36" t="s">
        <v>207</v>
      </c>
    </row>
    <row r="37" spans="1:1" x14ac:dyDescent="0.2">
      <c r="A37" t="s">
        <v>208</v>
      </c>
    </row>
    <row r="38" spans="1:1" x14ac:dyDescent="0.2">
      <c r="A38" t="s">
        <v>209</v>
      </c>
    </row>
    <row r="39" spans="1:1" x14ac:dyDescent="0.2">
      <c r="A39" t="s">
        <v>122</v>
      </c>
    </row>
    <row r="40" spans="1:1" x14ac:dyDescent="0.2">
      <c r="A40" t="s">
        <v>210</v>
      </c>
    </row>
    <row r="41" spans="1:1" x14ac:dyDescent="0.2">
      <c r="A41" t="s">
        <v>211</v>
      </c>
    </row>
    <row r="42" spans="1:1" x14ac:dyDescent="0.2">
      <c r="A42" t="s">
        <v>212</v>
      </c>
    </row>
    <row r="43" spans="1:1" x14ac:dyDescent="0.2">
      <c r="A43" t="s">
        <v>213</v>
      </c>
    </row>
    <row r="44" spans="1:1" x14ac:dyDescent="0.2">
      <c r="A44" t="s">
        <v>70</v>
      </c>
    </row>
    <row r="45" spans="1:1" x14ac:dyDescent="0.2">
      <c r="A45" t="s">
        <v>214</v>
      </c>
    </row>
    <row r="46" spans="1:1" x14ac:dyDescent="0.2">
      <c r="A46" t="s">
        <v>18</v>
      </c>
    </row>
    <row r="47" spans="1:1" x14ac:dyDescent="0.2">
      <c r="A47" t="s">
        <v>132</v>
      </c>
    </row>
    <row r="48" spans="1:1" x14ac:dyDescent="0.2">
      <c r="A48" t="s">
        <v>215</v>
      </c>
    </row>
    <row r="49" spans="1:1" x14ac:dyDescent="0.2">
      <c r="A49" t="s">
        <v>216</v>
      </c>
    </row>
    <row r="50" spans="1:1" x14ac:dyDescent="0.2">
      <c r="A50" t="s">
        <v>217</v>
      </c>
    </row>
    <row r="51" spans="1:1" x14ac:dyDescent="0.2">
      <c r="A51" t="s">
        <v>218</v>
      </c>
    </row>
    <row r="52" spans="1:1" x14ac:dyDescent="0.2">
      <c r="A52" t="s">
        <v>219</v>
      </c>
    </row>
    <row r="53" spans="1:1" x14ac:dyDescent="0.2">
      <c r="A53" t="s">
        <v>76</v>
      </c>
    </row>
    <row r="54" spans="1:1" x14ac:dyDescent="0.2">
      <c r="A54" t="s">
        <v>220</v>
      </c>
    </row>
    <row r="55" spans="1:1" x14ac:dyDescent="0.2">
      <c r="A55" t="s">
        <v>221</v>
      </c>
    </row>
    <row r="56" spans="1:1" x14ac:dyDescent="0.2">
      <c r="A56" t="s">
        <v>222</v>
      </c>
    </row>
    <row r="57" spans="1:1" x14ac:dyDescent="0.2">
      <c r="A57" t="s">
        <v>223</v>
      </c>
    </row>
    <row r="58" spans="1:1" x14ac:dyDescent="0.2">
      <c r="A58" t="s">
        <v>224</v>
      </c>
    </row>
    <row r="59" spans="1:1" x14ac:dyDescent="0.2">
      <c r="A59" t="s">
        <v>225</v>
      </c>
    </row>
    <row r="60" spans="1:1" x14ac:dyDescent="0.2">
      <c r="A60" t="s">
        <v>94</v>
      </c>
    </row>
    <row r="61" spans="1:1" x14ac:dyDescent="0.2">
      <c r="A61" t="s">
        <v>226</v>
      </c>
    </row>
    <row r="62" spans="1:1" x14ac:dyDescent="0.2">
      <c r="A62" t="s">
        <v>119</v>
      </c>
    </row>
    <row r="63" spans="1:1" x14ac:dyDescent="0.2">
      <c r="A63" t="s">
        <v>227</v>
      </c>
    </row>
    <row r="64" spans="1:1" x14ac:dyDescent="0.2">
      <c r="A64" t="s">
        <v>128</v>
      </c>
    </row>
    <row r="65" spans="1:1" x14ac:dyDescent="0.2">
      <c r="A65" t="s">
        <v>73</v>
      </c>
    </row>
    <row r="66" spans="1:1" x14ac:dyDescent="0.2">
      <c r="A66" t="s">
        <v>228</v>
      </c>
    </row>
    <row r="67" spans="1:1" x14ac:dyDescent="0.2">
      <c r="A67" t="s">
        <v>229</v>
      </c>
    </row>
    <row r="68" spans="1:1" x14ac:dyDescent="0.2">
      <c r="A68" t="s">
        <v>67</v>
      </c>
    </row>
    <row r="69" spans="1:1" x14ac:dyDescent="0.2">
      <c r="A69" t="s">
        <v>230</v>
      </c>
    </row>
    <row r="70" spans="1:1" x14ac:dyDescent="0.2">
      <c r="A70" t="s">
        <v>231</v>
      </c>
    </row>
    <row r="71" spans="1:1" x14ac:dyDescent="0.2">
      <c r="A71" t="s">
        <v>232</v>
      </c>
    </row>
    <row r="72" spans="1:1" x14ac:dyDescent="0.2">
      <c r="A72" t="s">
        <v>233</v>
      </c>
    </row>
    <row r="73" spans="1:1" x14ac:dyDescent="0.2">
      <c r="A73" t="s">
        <v>234</v>
      </c>
    </row>
    <row r="74" spans="1:1" x14ac:dyDescent="0.2">
      <c r="A74" t="s">
        <v>235</v>
      </c>
    </row>
    <row r="75" spans="1:1" x14ac:dyDescent="0.2">
      <c r="A75" t="s">
        <v>58</v>
      </c>
    </row>
    <row r="76" spans="1:1" x14ac:dyDescent="0.2">
      <c r="A76" t="s">
        <v>236</v>
      </c>
    </row>
    <row r="77" spans="1:1" x14ac:dyDescent="0.2">
      <c r="A77" t="s">
        <v>104</v>
      </c>
    </row>
    <row r="78" spans="1:1" x14ac:dyDescent="0.2">
      <c r="A78" t="s">
        <v>237</v>
      </c>
    </row>
    <row r="79" spans="1:1" x14ac:dyDescent="0.2">
      <c r="A79" t="s">
        <v>238</v>
      </c>
    </row>
    <row r="80" spans="1:1" x14ac:dyDescent="0.2">
      <c r="A80" t="s">
        <v>100</v>
      </c>
    </row>
    <row r="81" spans="1:1" x14ac:dyDescent="0.2">
      <c r="A81" t="s">
        <v>36</v>
      </c>
    </row>
    <row r="82" spans="1:1" x14ac:dyDescent="0.2">
      <c r="A82" t="s">
        <v>239</v>
      </c>
    </row>
    <row r="83" spans="1:1" x14ac:dyDescent="0.2">
      <c r="A83" t="s">
        <v>240</v>
      </c>
    </row>
    <row r="84" spans="1:1" x14ac:dyDescent="0.2">
      <c r="A84" t="s">
        <v>97</v>
      </c>
    </row>
    <row r="85" spans="1:1" x14ac:dyDescent="0.2">
      <c r="A85" t="s">
        <v>24</v>
      </c>
    </row>
    <row r="86" spans="1:1" x14ac:dyDescent="0.2">
      <c r="A86" t="s">
        <v>241</v>
      </c>
    </row>
    <row r="87" spans="1:1" x14ac:dyDescent="0.2">
      <c r="A87" t="s">
        <v>135</v>
      </c>
    </row>
    <row r="88" spans="1:1" x14ac:dyDescent="0.2">
      <c r="A88" t="s">
        <v>242</v>
      </c>
    </row>
    <row r="89" spans="1:1" x14ac:dyDescent="0.2">
      <c r="A89" t="s">
        <v>243</v>
      </c>
    </row>
    <row r="90" spans="1:1" x14ac:dyDescent="0.2">
      <c r="A90" t="s">
        <v>244</v>
      </c>
    </row>
    <row r="91" spans="1:1" x14ac:dyDescent="0.2">
      <c r="A91" t="s">
        <v>245</v>
      </c>
    </row>
    <row r="92" spans="1:1" x14ac:dyDescent="0.2">
      <c r="A92" t="s">
        <v>246</v>
      </c>
    </row>
    <row r="93" spans="1:1" x14ac:dyDescent="0.2">
      <c r="A93" t="s">
        <v>247</v>
      </c>
    </row>
    <row r="94" spans="1:1" x14ac:dyDescent="0.2">
      <c r="A94" t="s">
        <v>248</v>
      </c>
    </row>
    <row r="95" spans="1:1" x14ac:dyDescent="0.2">
      <c r="A95" t="s">
        <v>249</v>
      </c>
    </row>
    <row r="96" spans="1:1" x14ac:dyDescent="0.2">
      <c r="A96" t="s">
        <v>125</v>
      </c>
    </row>
    <row r="97" spans="1:1" x14ac:dyDescent="0.2">
      <c r="A97" t="s">
        <v>250</v>
      </c>
    </row>
    <row r="98" spans="1:1" x14ac:dyDescent="0.2">
      <c r="A98" t="s">
        <v>251</v>
      </c>
    </row>
    <row r="99" spans="1:1" x14ac:dyDescent="0.2">
      <c r="A99" t="s">
        <v>252</v>
      </c>
    </row>
    <row r="100" spans="1:1" x14ac:dyDescent="0.2">
      <c r="A100" t="s">
        <v>253</v>
      </c>
    </row>
    <row r="101" spans="1:1" x14ac:dyDescent="0.2">
      <c r="A101" t="s">
        <v>254</v>
      </c>
    </row>
    <row r="102" spans="1:1" x14ac:dyDescent="0.2">
      <c r="A102" t="s">
        <v>255</v>
      </c>
    </row>
    <row r="103" spans="1:1" x14ac:dyDescent="0.2">
      <c r="A103" t="s">
        <v>256</v>
      </c>
    </row>
    <row r="104" spans="1:1" x14ac:dyDescent="0.2">
      <c r="A104" t="s">
        <v>257</v>
      </c>
    </row>
    <row r="105" spans="1:1" x14ac:dyDescent="0.2">
      <c r="A105" t="s">
        <v>258</v>
      </c>
    </row>
    <row r="106" spans="1:1" x14ac:dyDescent="0.2">
      <c r="A106" t="s">
        <v>259</v>
      </c>
    </row>
    <row r="107" spans="1:1" x14ac:dyDescent="0.2">
      <c r="A107" t="s">
        <v>260</v>
      </c>
    </row>
    <row r="108" spans="1:1" x14ac:dyDescent="0.2">
      <c r="A108" t="s">
        <v>261</v>
      </c>
    </row>
    <row r="109" spans="1:1" x14ac:dyDescent="0.2">
      <c r="A109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50E57-3D5D-4885-A322-2571CA14C8A3}">
  <dimension ref="A1:A14"/>
  <sheetViews>
    <sheetView workbookViewId="0">
      <selection sqref="A1:A14"/>
    </sheetView>
  </sheetViews>
  <sheetFormatPr baseColWidth="10" defaultColWidth="8.83203125" defaultRowHeight="15" x14ac:dyDescent="0.2"/>
  <sheetData>
    <row r="1" spans="1:1" x14ac:dyDescent="0.2">
      <c r="A1" t="s">
        <v>264</v>
      </c>
    </row>
    <row r="2" spans="1:1" x14ac:dyDescent="0.2">
      <c r="A2" t="s">
        <v>52</v>
      </c>
    </row>
    <row r="3" spans="1:1" x14ac:dyDescent="0.2">
      <c r="A3" t="s">
        <v>42</v>
      </c>
    </row>
    <row r="4" spans="1:1" x14ac:dyDescent="0.2">
      <c r="A4" t="s">
        <v>9</v>
      </c>
    </row>
    <row r="5" spans="1:1" x14ac:dyDescent="0.2">
      <c r="A5" t="s">
        <v>27</v>
      </c>
    </row>
    <row r="6" spans="1:1" x14ac:dyDescent="0.2">
      <c r="A6" t="s">
        <v>30</v>
      </c>
    </row>
    <row r="7" spans="1:1" x14ac:dyDescent="0.2">
      <c r="A7" t="s">
        <v>110</v>
      </c>
    </row>
    <row r="8" spans="1:1" x14ac:dyDescent="0.2">
      <c r="A8" t="s">
        <v>55</v>
      </c>
    </row>
    <row r="9" spans="1:1" x14ac:dyDescent="0.2">
      <c r="A9" t="s">
        <v>48</v>
      </c>
    </row>
    <row r="10" spans="1:1" x14ac:dyDescent="0.2">
      <c r="A10" t="s">
        <v>61</v>
      </c>
    </row>
    <row r="11" spans="1:1" x14ac:dyDescent="0.2">
      <c r="A11" t="s">
        <v>18</v>
      </c>
    </row>
    <row r="12" spans="1:1" x14ac:dyDescent="0.2">
      <c r="A12" t="s">
        <v>215</v>
      </c>
    </row>
    <row r="13" spans="1:1" x14ac:dyDescent="0.2">
      <c r="A13" t="s">
        <v>58</v>
      </c>
    </row>
    <row r="14" spans="1:1" x14ac:dyDescent="0.2">
      <c r="A14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8D15-5674-4B5A-AB0E-453445A9B7C5}">
  <dimension ref="A1:A28"/>
  <sheetViews>
    <sheetView workbookViewId="0">
      <selection activeCell="I28" sqref="I28"/>
    </sheetView>
  </sheetViews>
  <sheetFormatPr baseColWidth="10" defaultColWidth="8.83203125" defaultRowHeight="15" x14ac:dyDescent="0.2"/>
  <sheetData>
    <row r="1" spans="1:1" x14ac:dyDescent="0.2">
      <c r="A1" t="s">
        <v>263</v>
      </c>
    </row>
    <row r="2" spans="1:1" x14ac:dyDescent="0.2">
      <c r="A2" t="s">
        <v>52</v>
      </c>
    </row>
    <row r="3" spans="1:1" x14ac:dyDescent="0.2">
      <c r="A3" t="s">
        <v>42</v>
      </c>
    </row>
    <row r="4" spans="1:1" x14ac:dyDescent="0.2">
      <c r="A4" t="s">
        <v>9</v>
      </c>
    </row>
    <row r="5" spans="1:1" x14ac:dyDescent="0.2">
      <c r="A5" t="s">
        <v>27</v>
      </c>
    </row>
    <row r="6" spans="1:1" x14ac:dyDescent="0.2">
      <c r="A6" t="s">
        <v>30</v>
      </c>
    </row>
    <row r="7" spans="1:1" x14ac:dyDescent="0.2">
      <c r="A7" t="s">
        <v>110</v>
      </c>
    </row>
    <row r="8" spans="1:1" x14ac:dyDescent="0.2">
      <c r="A8" t="s">
        <v>55</v>
      </c>
    </row>
    <row r="9" spans="1:1" x14ac:dyDescent="0.2">
      <c r="A9" t="s">
        <v>48</v>
      </c>
    </row>
    <row r="10" spans="1:1" x14ac:dyDescent="0.2">
      <c r="A10" t="s">
        <v>107</v>
      </c>
    </row>
    <row r="11" spans="1:1" x14ac:dyDescent="0.2">
      <c r="A11" t="s">
        <v>199</v>
      </c>
    </row>
    <row r="12" spans="1:1" x14ac:dyDescent="0.2">
      <c r="A12" t="s">
        <v>33</v>
      </c>
    </row>
    <row r="13" spans="1:1" x14ac:dyDescent="0.2">
      <c r="A13" t="s">
        <v>45</v>
      </c>
    </row>
    <row r="14" spans="1:1" x14ac:dyDescent="0.2">
      <c r="A14" t="s">
        <v>61</v>
      </c>
    </row>
    <row r="15" spans="1:1" x14ac:dyDescent="0.2">
      <c r="A15" t="s">
        <v>204</v>
      </c>
    </row>
    <row r="16" spans="1:1" x14ac:dyDescent="0.2">
      <c r="A16" t="s">
        <v>113</v>
      </c>
    </row>
    <row r="17" spans="1:1" x14ac:dyDescent="0.2">
      <c r="A17" t="s">
        <v>122</v>
      </c>
    </row>
    <row r="18" spans="1:1" x14ac:dyDescent="0.2">
      <c r="A18" t="s">
        <v>18</v>
      </c>
    </row>
    <row r="19" spans="1:1" x14ac:dyDescent="0.2">
      <c r="A19" t="s">
        <v>215</v>
      </c>
    </row>
    <row r="20" spans="1:1" x14ac:dyDescent="0.2">
      <c r="A20" t="s">
        <v>217</v>
      </c>
    </row>
    <row r="21" spans="1:1" x14ac:dyDescent="0.2">
      <c r="A21" t="s">
        <v>225</v>
      </c>
    </row>
    <row r="22" spans="1:1" x14ac:dyDescent="0.2">
      <c r="A22" t="s">
        <v>128</v>
      </c>
    </row>
    <row r="23" spans="1:1" x14ac:dyDescent="0.2">
      <c r="A23" t="s">
        <v>67</v>
      </c>
    </row>
    <row r="24" spans="1:1" x14ac:dyDescent="0.2">
      <c r="A24" t="s">
        <v>58</v>
      </c>
    </row>
    <row r="25" spans="1:1" x14ac:dyDescent="0.2">
      <c r="A25" t="s">
        <v>36</v>
      </c>
    </row>
    <row r="26" spans="1:1" x14ac:dyDescent="0.2">
      <c r="A26" t="s">
        <v>97</v>
      </c>
    </row>
    <row r="27" spans="1:1" x14ac:dyDescent="0.2">
      <c r="A27" t="s">
        <v>135</v>
      </c>
    </row>
    <row r="28" spans="1:1" x14ac:dyDescent="0.2">
      <c r="A28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filtered out UMLS by p 0.0005</vt:lpstr>
      <vt:lpstr>filtered out UMLS by p 0.01</vt:lpstr>
      <vt:lpstr>filtered out UMLS by p 0.005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2021-10-19T12:43:17Z</dcterms:created>
  <dcterms:modified xsi:type="dcterms:W3CDTF">2022-05-28T15:22:48Z</dcterms:modified>
</cp:coreProperties>
</file>