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440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<sst xmlns="http://schemas.openxmlformats.org/spreadsheetml/2006/main" count="25" uniqueCount="18">
  <si>
    <t>Tabela 1: Cálculos de retransformação</t>
  </si>
  <si>
    <t>Campo de Arbítrio</t>
  </si>
  <si>
    <t>Moda</t>
  </si>
  <si>
    <t>Mediana</t>
  </si>
  <si>
    <t>Média</t>
  </si>
  <si>
    <t>Z90</t>
  </si>
  <si>
    <t>Resultados do modelo log-linear</t>
  </si>
  <si>
    <t>CA_inf</t>
  </si>
  <si>
    <t>Y</t>
  </si>
  <si>
    <t>CA_sup</t>
  </si>
  <si>
    <t>s</t>
  </si>
  <si>
    <t>IP_inf</t>
  </si>
  <si>
    <t>IP_sup</t>
  </si>
  <si>
    <t>IP</t>
  </si>
  <si>
    <t>Y_inf</t>
  </si>
  <si>
    <t>Tabela 2: Probabilidades associadas</t>
  </si>
  <si>
    <t>Y_sup</t>
  </si>
  <si>
    <t>Y_hat</t>
  </si>
</sst>
</file>

<file path=xl/styles.xml><?xml version="1.0" encoding="utf-8"?>
<styleSheet xmlns="http://schemas.openxmlformats.org/spreadsheetml/2006/main">
  <numFmts count="5">
    <numFmt numFmtId="176" formatCode="0.0%"/>
    <numFmt numFmtId="177" formatCode="_-&quot;R$&quot;* #,##0.00_-;\-&quot;R$&quot;* #,##0.00_-;_-&quot;R$&quot;* &quot;-&quot;??_-;_-@_-"/>
    <numFmt numFmtId="178" formatCode="_-* #,##0_-;\-* #,##0_-;_-* &quot;-&quot;_-;_-@_-"/>
    <numFmt numFmtId="179" formatCode="_-&quot;R$&quot;* #,##0_-;\-&quot;R$&quot;* #,##0_-;_-&quot;R$&quot;* &quot;-&quot;_-;_-@_-"/>
    <numFmt numFmtId="180" formatCode="_-* #,##0.00_-;\-* #,##0.00_-;_-* &quot;-&quot;??_-;_-@_-"/>
  </numFmts>
  <fonts count="23">
    <font>
      <sz val="10"/>
      <color theme="1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sz val="10"/>
      <color theme="0"/>
      <name val="Calibri"/>
      <charset val="134"/>
      <scheme val="minor"/>
    </font>
    <font>
      <sz val="10"/>
      <color theme="1"/>
      <name val="Symbol"/>
      <charset val="134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8" tint="-0.249977111117893"/>
        <bgColor theme="8" tint="-0.249977111117893"/>
      </patternFill>
    </fill>
    <fill>
      <patternFill patternType="solid">
        <fgColor theme="8"/>
        <bgColor theme="8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180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6" fillId="6" borderId="6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0" fillId="21" borderId="9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8" borderId="8" applyNumberFormat="0" applyAlignment="0" applyProtection="0">
      <alignment vertical="center"/>
    </xf>
    <xf numFmtId="0" fontId="21" fillId="14" borderId="12" applyNumberFormat="0" applyAlignment="0" applyProtection="0">
      <alignment vertical="center"/>
    </xf>
    <xf numFmtId="0" fontId="12" fillId="14" borderId="8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180" fontId="0" fillId="0" borderId="0" xfId="1" applyFont="1" applyFill="1" applyBorder="1">
      <alignment vertical="center"/>
    </xf>
    <xf numFmtId="180" fontId="0" fillId="0" borderId="4" xfId="1" applyFont="1" applyFill="1" applyBorder="1">
      <alignment vertical="center"/>
    </xf>
    <xf numFmtId="0" fontId="2" fillId="3" borderId="0" xfId="0" applyFont="1" applyFill="1" applyBorder="1">
      <alignment vertical="center"/>
    </xf>
    <xf numFmtId="180" fontId="2" fillId="3" borderId="0" xfId="1" applyFont="1" applyFill="1" applyBorder="1">
      <alignment vertical="center"/>
    </xf>
    <xf numFmtId="0" fontId="2" fillId="4" borderId="0" xfId="0" applyFont="1" applyFill="1" applyBorder="1">
      <alignment vertical="center"/>
    </xf>
    <xf numFmtId="180" fontId="2" fillId="4" borderId="0" xfId="1" applyFont="1" applyFill="1" applyBorder="1">
      <alignment vertical="center"/>
    </xf>
    <xf numFmtId="0" fontId="3" fillId="0" borderId="0" xfId="0" applyFont="1">
      <alignment vertical="center"/>
    </xf>
    <xf numFmtId="176" fontId="2" fillId="3" borderId="0" xfId="4" applyNumberFormat="1" applyFont="1" applyFill="1" applyBorder="1">
      <alignment vertical="center"/>
    </xf>
    <xf numFmtId="176" fontId="2" fillId="4" borderId="0" xfId="4" applyNumberFormat="1" applyFont="1" applyFill="1" applyBorder="1">
      <alignment vertical="center"/>
    </xf>
    <xf numFmtId="10" fontId="0" fillId="0" borderId="0" xfId="4" applyNumberFormat="1">
      <alignment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tabSelected="1" zoomScale="160" zoomScaleNormal="160" workbookViewId="0">
      <selection activeCell="D11" sqref="D11"/>
    </sheetView>
  </sheetViews>
  <sheetFormatPr defaultColWidth="9.14285714285714" defaultRowHeight="12.75" outlineLevelCol="6"/>
  <cols>
    <col min="2" max="2" width="17.0571428571429" customWidth="1"/>
    <col min="5" max="5" width="13.8571428571429"/>
    <col min="6" max="7" width="13"/>
  </cols>
  <sheetData>
    <row r="1" spans="4:4">
      <c r="D1" t="s">
        <v>0</v>
      </c>
    </row>
    <row r="2" spans="4:7">
      <c r="D2" s="1" t="s">
        <v>1</v>
      </c>
      <c r="E2" s="2" t="s">
        <v>2</v>
      </c>
      <c r="F2" s="2" t="s">
        <v>3</v>
      </c>
      <c r="G2" s="3" t="s">
        <v>4</v>
      </c>
    </row>
    <row r="3" spans="1:7">
      <c r="A3" t="s">
        <v>5</v>
      </c>
      <c r="B3">
        <f>NORMSINV(0.9)</f>
        <v>1.2815515655446</v>
      </c>
      <c r="D3" s="1"/>
      <c r="E3" s="2"/>
      <c r="F3" s="2"/>
      <c r="G3" s="3"/>
    </row>
    <row r="4" spans="4:7">
      <c r="D4" s="4"/>
      <c r="E4" s="5">
        <f>EXP(B6-B7^2)</f>
        <v>989990.385057026</v>
      </c>
      <c r="F4" s="5">
        <f>EXP(B6)</f>
        <v>1000000.04203573</v>
      </c>
      <c r="G4" s="6">
        <f>EXP(B6+B7^2/2)</f>
        <v>1005042.75916191</v>
      </c>
    </row>
    <row r="5" spans="1:7">
      <c r="A5" t="s">
        <v>6</v>
      </c>
      <c r="D5" s="7" t="s">
        <v>7</v>
      </c>
      <c r="E5" s="8">
        <f>0.85*E4</f>
        <v>841491.827298472</v>
      </c>
      <c r="F5" s="8">
        <f>0.85*F4</f>
        <v>850000.035730367</v>
      </c>
      <c r="G5" s="8">
        <f>0.85*G4</f>
        <v>854286.345287622</v>
      </c>
    </row>
    <row r="6" spans="1:7">
      <c r="A6" t="s">
        <v>8</v>
      </c>
      <c r="B6">
        <v>13.8155106</v>
      </c>
      <c r="D6" s="9" t="s">
        <v>9</v>
      </c>
      <c r="E6" s="10">
        <f>1.15*E4</f>
        <v>1138488.94281558</v>
      </c>
      <c r="F6" s="10">
        <f>1.15*F4</f>
        <v>1150000.04834109</v>
      </c>
      <c r="G6" s="10">
        <f>1.15*G4</f>
        <v>1155799.17303619</v>
      </c>
    </row>
    <row r="7" spans="1:7">
      <c r="A7" s="11" t="s">
        <v>10</v>
      </c>
      <c r="B7">
        <v>0.1003</v>
      </c>
      <c r="D7" s="7" t="s">
        <v>11</v>
      </c>
      <c r="E7" s="8">
        <f>EXP(B10-B7^2)</f>
        <v>870576.476597452</v>
      </c>
      <c r="F7" s="8">
        <f>EXP(B10)</f>
        <v>879378.755928644</v>
      </c>
      <c r="G7" s="8">
        <f>EXP(B10+B7^2/2)</f>
        <v>883813.21405516</v>
      </c>
    </row>
    <row r="8" spans="4:7">
      <c r="D8" s="9" t="s">
        <v>12</v>
      </c>
      <c r="E8" s="10">
        <f>EXP(B11-B7^2)</f>
        <v>1125783.87867301</v>
      </c>
      <c r="F8" s="10">
        <f>EXP(B11)</f>
        <v>1137166.52503782</v>
      </c>
      <c r="G8" s="10">
        <f>EXP(B11+B7^2/2)</f>
        <v>1142900.9339079</v>
      </c>
    </row>
    <row r="9" spans="1:1">
      <c r="A9" t="s">
        <v>13</v>
      </c>
    </row>
    <row r="10" spans="1:4">
      <c r="A10" t="s">
        <v>14</v>
      </c>
      <c r="B10">
        <f>B6-B3*B7</f>
        <v>13.6869709779759</v>
      </c>
      <c r="D10" t="s">
        <v>15</v>
      </c>
    </row>
    <row r="11" spans="1:7">
      <c r="A11" t="s">
        <v>16</v>
      </c>
      <c r="B11">
        <f>B6+B3*B7</f>
        <v>13.9440502220241</v>
      </c>
      <c r="E11" s="2" t="s">
        <v>2</v>
      </c>
      <c r="F11" s="2" t="s">
        <v>3</v>
      </c>
      <c r="G11" s="3" t="s">
        <v>4</v>
      </c>
    </row>
    <row r="12" spans="5:7">
      <c r="E12" s="2"/>
      <c r="F12" s="2"/>
      <c r="G12" s="3"/>
    </row>
    <row r="13" spans="4:7">
      <c r="D13" s="7" t="s">
        <v>17</v>
      </c>
      <c r="E13" s="12">
        <f>LOGNORMDIST(E4,$B$6,$B$7)</f>
        <v>0.460053078746784</v>
      </c>
      <c r="F13" s="12">
        <f>LOGNORMDIST(F4,$B$6,$B$7)</f>
        <v>0.500000000000014</v>
      </c>
      <c r="G13" s="12">
        <f>LOGNORMDIST(G4,$B$6,$B$7)</f>
        <v>0.519998572201145</v>
      </c>
    </row>
    <row r="14" spans="4:7">
      <c r="D14" s="9" t="s">
        <v>7</v>
      </c>
      <c r="E14" s="13">
        <f>LOGNORMDIST(E5,$B$6,$B$7)</f>
        <v>0.0426591464384624</v>
      </c>
      <c r="F14" s="13">
        <f>LOGNORMDIST(F5,$B$6,$B$7)</f>
        <v>0.0525808853369841</v>
      </c>
      <c r="G14" s="13">
        <f>LOGNORMDIST(G5,$B$6,$B$7)</f>
        <v>0.0581868170661599</v>
      </c>
    </row>
    <row r="15" spans="4:7">
      <c r="D15" s="7" t="s">
        <v>9</v>
      </c>
      <c r="E15" s="12">
        <f>LOGNORMDIST(E6,$B$6,$B$7)</f>
        <v>0.902018524090936</v>
      </c>
      <c r="F15" s="12">
        <f>LOGNORMDIST(F6,$B$6,$B$7)</f>
        <v>0.918256476504146</v>
      </c>
      <c r="G15" s="12">
        <f>LOGNORMDIST(G6,$B$6,$B$7)</f>
        <v>0.92557270449358</v>
      </c>
    </row>
    <row r="16" spans="4:7">
      <c r="D16" s="9" t="s">
        <v>11</v>
      </c>
      <c r="E16" s="13">
        <f>LOGNORMDIST(E7,$B$6,$B$7)</f>
        <v>0.0835086410924766</v>
      </c>
      <c r="F16" s="13">
        <f>LOGNORMDIST(F7,$B$6,$B$7)</f>
        <v>0.100000000000001</v>
      </c>
      <c r="G16" s="13">
        <f>LOGNORMDIST(G7,$B$6,$B$7)</f>
        <v>0.109086355869351</v>
      </c>
    </row>
    <row r="17" spans="4:7">
      <c r="D17" s="7" t="s">
        <v>12</v>
      </c>
      <c r="E17" s="12">
        <f>LOGNORMDIST(E8,$B$6,$B$7)</f>
        <v>0.881248599012215</v>
      </c>
      <c r="F17" s="12">
        <f>LOGNORMDIST(F8,$B$6,$B$7)</f>
        <v>0.899999999999999</v>
      </c>
      <c r="G17" s="12">
        <f>LOGNORMDIST(G8,$B$6,$B$7)</f>
        <v>0.908520862688906</v>
      </c>
    </row>
    <row r="18" spans="5:7">
      <c r="E18" s="14"/>
      <c r="F18" s="14"/>
      <c r="G18" s="14"/>
    </row>
    <row r="19" spans="5:7">
      <c r="E19" s="14"/>
      <c r="F19" s="14"/>
      <c r="G19" s="14"/>
    </row>
  </sheetData>
  <mergeCells count="7">
    <mergeCell ref="D2:D3"/>
    <mergeCell ref="E2:E3"/>
    <mergeCell ref="E11:E12"/>
    <mergeCell ref="F2:F3"/>
    <mergeCell ref="F11:F12"/>
    <mergeCell ref="G2:G3"/>
    <mergeCell ref="G11:G1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21868016803</dc:creator>
  <cp:lastModifiedBy>21868016803</cp:lastModifiedBy>
  <dcterms:created xsi:type="dcterms:W3CDTF">2019-08-06T15:08:00Z</dcterms:created>
  <dcterms:modified xsi:type="dcterms:W3CDTF">2019-08-14T19:07:44Z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1046-11.2.0.8893</vt:lpwstr>
  </property>
</Properties>
</file>