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fuzzy-saw\database\"/>
    </mc:Choice>
  </mc:AlternateContent>
  <bookViews>
    <workbookView xWindow="0" yWindow="0" windowWidth="23040" windowHeight="9180"/>
  </bookViews>
  <sheets>
    <sheet name="fuzzy-saw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6" i="2"/>
  <c r="B24" i="2"/>
  <c r="D8" i="2"/>
  <c r="A19" i="2" l="1"/>
  <c r="N19" i="2" s="1"/>
  <c r="A20" i="2"/>
  <c r="A18" i="2"/>
  <c r="O18" i="2" s="1"/>
  <c r="B23" i="2"/>
  <c r="B32" i="2" s="1"/>
  <c r="B39" i="2" s="1"/>
  <c r="C23" i="2"/>
  <c r="C32" i="2" s="1"/>
  <c r="C39" i="2" s="1"/>
  <c r="D23" i="2"/>
  <c r="D32" i="2" s="1"/>
  <c r="E23" i="2"/>
  <c r="E32" i="2" s="1"/>
  <c r="E39" i="2" s="1"/>
  <c r="F23" i="2"/>
  <c r="F32" i="2" s="1"/>
  <c r="F39" i="2" s="1"/>
  <c r="G23" i="2"/>
  <c r="G32" i="2" s="1"/>
  <c r="H23" i="2"/>
  <c r="H32" i="2" s="1"/>
  <c r="H39" i="2" s="1"/>
  <c r="I23" i="2"/>
  <c r="I32" i="2" s="1"/>
  <c r="I39" i="2" s="1"/>
  <c r="J23" i="2"/>
  <c r="J32" i="2" s="1"/>
  <c r="K23" i="2"/>
  <c r="K32" i="2" s="1"/>
  <c r="K39" i="2" s="1"/>
  <c r="L23" i="2"/>
  <c r="L32" i="2" s="1"/>
  <c r="L39" i="2" s="1"/>
  <c r="M23" i="2"/>
  <c r="M32" i="2" s="1"/>
  <c r="M39" i="2" s="1"/>
  <c r="N23" i="2"/>
  <c r="N32" i="2" s="1"/>
  <c r="N39" i="2" s="1"/>
  <c r="O23" i="2"/>
  <c r="O32" i="2" s="1"/>
  <c r="O39" i="2" s="1"/>
  <c r="P23" i="2"/>
  <c r="P32" i="2" s="1"/>
  <c r="Q23" i="2"/>
  <c r="Q32" i="2" s="1"/>
  <c r="Q39" i="2" s="1"/>
  <c r="R23" i="2"/>
  <c r="R32" i="2" s="1"/>
  <c r="R39" i="2" s="1"/>
  <c r="S23" i="2"/>
  <c r="S32" i="2" s="1"/>
  <c r="T23" i="2"/>
  <c r="T32" i="2" s="1"/>
  <c r="T39" i="2" s="1"/>
  <c r="U23" i="2"/>
  <c r="U32" i="2" s="1"/>
  <c r="U39" i="2" s="1"/>
  <c r="V23" i="2"/>
  <c r="V32" i="2" s="1"/>
  <c r="N22" i="2"/>
  <c r="N30" i="2" s="1"/>
  <c r="O22" i="2"/>
  <c r="O30" i="2" s="1"/>
  <c r="P22" i="2"/>
  <c r="P30" i="2" s="1"/>
  <c r="Q22" i="2"/>
  <c r="Q30" i="2" s="1"/>
  <c r="R22" i="2"/>
  <c r="R30" i="2" s="1"/>
  <c r="S22" i="2"/>
  <c r="S30" i="2" s="1"/>
  <c r="T22" i="2"/>
  <c r="T30" i="2" s="1"/>
  <c r="U22" i="2"/>
  <c r="U30" i="2" s="1"/>
  <c r="V22" i="2"/>
  <c r="V30" i="2" s="1"/>
  <c r="Q19" i="2"/>
  <c r="U19" i="2"/>
  <c r="N20" i="2"/>
  <c r="O20" i="2"/>
  <c r="P20" i="2"/>
  <c r="Q20" i="2"/>
  <c r="R20" i="2"/>
  <c r="S20" i="2"/>
  <c r="T20" i="2"/>
  <c r="U20" i="2"/>
  <c r="V20" i="2"/>
  <c r="M20" i="2"/>
  <c r="C22" i="2"/>
  <c r="C30" i="2" s="1"/>
  <c r="D22" i="2"/>
  <c r="D30" i="2" s="1"/>
  <c r="E22" i="2"/>
  <c r="E30" i="2" s="1"/>
  <c r="F22" i="2"/>
  <c r="F30" i="2" s="1"/>
  <c r="G22" i="2"/>
  <c r="G30" i="2" s="1"/>
  <c r="H22" i="2"/>
  <c r="H30" i="2" s="1"/>
  <c r="I22" i="2"/>
  <c r="I30" i="2" s="1"/>
  <c r="J22" i="2"/>
  <c r="J30" i="2" s="1"/>
  <c r="K22" i="2"/>
  <c r="K30" i="2" s="1"/>
  <c r="L22" i="2"/>
  <c r="L30" i="2" s="1"/>
  <c r="M22" i="2"/>
  <c r="M30" i="2" s="1"/>
  <c r="B22" i="2"/>
  <c r="B30" i="2" s="1"/>
  <c r="B37" i="2" s="1"/>
  <c r="F19" i="2"/>
  <c r="F25" i="2" s="1"/>
  <c r="E20" i="2"/>
  <c r="F20" i="2"/>
  <c r="F26" i="2" s="1"/>
  <c r="G20" i="2"/>
  <c r="A26" i="2"/>
  <c r="A35" i="2" s="1"/>
  <c r="A42" i="2" s="1"/>
  <c r="A47" i="2" s="1"/>
  <c r="A24" i="2"/>
  <c r="A33" i="2" s="1"/>
  <c r="A40" i="2" s="1"/>
  <c r="A45" i="2" s="1"/>
  <c r="B38" i="2" l="1"/>
  <c r="V18" i="2"/>
  <c r="R18" i="2"/>
  <c r="R24" i="2" s="1"/>
  <c r="E19" i="2"/>
  <c r="T19" i="2"/>
  <c r="T25" i="2" s="1"/>
  <c r="P19" i="2"/>
  <c r="P25" i="2" s="1"/>
  <c r="A25" i="2"/>
  <c r="A34" i="2" s="1"/>
  <c r="A41" i="2" s="1"/>
  <c r="A46" i="2" s="1"/>
  <c r="R26" i="2"/>
  <c r="N26" i="2"/>
  <c r="S19" i="2"/>
  <c r="S25" i="2" s="1"/>
  <c r="O19" i="2"/>
  <c r="O25" i="2" s="1"/>
  <c r="B31" i="2"/>
  <c r="E18" i="2"/>
  <c r="G19" i="2"/>
  <c r="G25" i="2" s="1"/>
  <c r="M19" i="2"/>
  <c r="M25" i="2" s="1"/>
  <c r="V19" i="2"/>
  <c r="V25" i="2" s="1"/>
  <c r="R19" i="2"/>
  <c r="R25" i="2" s="1"/>
  <c r="R28" i="2" s="1"/>
  <c r="M37" i="2"/>
  <c r="M38" i="2" s="1"/>
  <c r="M31" i="2"/>
  <c r="N37" i="2"/>
  <c r="N38" i="2" s="1"/>
  <c r="N31" i="2"/>
  <c r="E37" i="2"/>
  <c r="E38" i="2" s="1"/>
  <c r="E31" i="2"/>
  <c r="S37" i="2"/>
  <c r="S38" i="2" s="1"/>
  <c r="S31" i="2"/>
  <c r="H31" i="2"/>
  <c r="H37" i="2"/>
  <c r="H38" i="2" s="1"/>
  <c r="V37" i="2"/>
  <c r="V38" i="2" s="1"/>
  <c r="V31" i="2"/>
  <c r="K37" i="2"/>
  <c r="K38" i="2" s="1"/>
  <c r="K31" i="2"/>
  <c r="G37" i="2"/>
  <c r="G38" i="2" s="1"/>
  <c r="G31" i="2"/>
  <c r="C37" i="2"/>
  <c r="C38" i="2" s="1"/>
  <c r="C31" i="2"/>
  <c r="Q37" i="2"/>
  <c r="Q38" i="2" s="1"/>
  <c r="Q31" i="2"/>
  <c r="I37" i="2"/>
  <c r="I38" i="2" s="1"/>
  <c r="I31" i="2"/>
  <c r="O37" i="2"/>
  <c r="O38" i="2" s="1"/>
  <c r="O31" i="2"/>
  <c r="L31" i="2"/>
  <c r="L37" i="2"/>
  <c r="L38" i="2" s="1"/>
  <c r="D31" i="2"/>
  <c r="D37" i="2"/>
  <c r="D38" i="2" s="1"/>
  <c r="R37" i="2"/>
  <c r="R38" i="2" s="1"/>
  <c r="R31" i="2"/>
  <c r="S39" i="2"/>
  <c r="G39" i="2"/>
  <c r="U37" i="2"/>
  <c r="U38" i="2" s="1"/>
  <c r="U31" i="2"/>
  <c r="J37" i="2"/>
  <c r="J38" i="2" s="1"/>
  <c r="J31" i="2"/>
  <c r="F37" i="2"/>
  <c r="F38" i="2" s="1"/>
  <c r="F31" i="2"/>
  <c r="T31" i="2"/>
  <c r="T37" i="2"/>
  <c r="T38" i="2" s="1"/>
  <c r="P31" i="2"/>
  <c r="P37" i="2"/>
  <c r="P38" i="2" s="1"/>
  <c r="P39" i="2"/>
  <c r="D39" i="2"/>
  <c r="V39" i="2"/>
  <c r="J39" i="2"/>
  <c r="G18" i="2"/>
  <c r="G24" i="2" s="1"/>
  <c r="Q18" i="2"/>
  <c r="Q24" i="2" s="1"/>
  <c r="U18" i="2"/>
  <c r="U24" i="2" s="1"/>
  <c r="F18" i="2"/>
  <c r="F24" i="2" s="1"/>
  <c r="T18" i="2"/>
  <c r="P18" i="2"/>
  <c r="P24" i="2" s="1"/>
  <c r="N18" i="2"/>
  <c r="N24" i="2" s="1"/>
  <c r="S18" i="2"/>
  <c r="T24" i="2"/>
  <c r="T26" i="2"/>
  <c r="O24" i="2"/>
  <c r="S26" i="2"/>
  <c r="O26" i="2"/>
  <c r="E26" i="2"/>
  <c r="U26" i="2"/>
  <c r="M26" i="2"/>
  <c r="U25" i="2"/>
  <c r="I4" i="2"/>
  <c r="Q26" i="2" s="1"/>
  <c r="L20" i="2"/>
  <c r="B20" i="2"/>
  <c r="B26" i="2" s="1"/>
  <c r="I19" i="2"/>
  <c r="I25" i="2" s="1"/>
  <c r="H19" i="2"/>
  <c r="D19" i="2"/>
  <c r="D25" i="2" s="1"/>
  <c r="B19" i="2"/>
  <c r="M18" i="2"/>
  <c r="L18" i="2"/>
  <c r="K18" i="2"/>
  <c r="K24" i="2" s="1"/>
  <c r="J18" i="2"/>
  <c r="I18" i="2"/>
  <c r="I24" i="2" s="1"/>
  <c r="H18" i="2"/>
  <c r="H24" i="2" s="1"/>
  <c r="D18" i="2"/>
  <c r="D24" i="2" s="1"/>
  <c r="C18" i="2"/>
  <c r="C24" i="2" s="1"/>
  <c r="B18" i="2"/>
  <c r="K20" i="2"/>
  <c r="D20" i="2"/>
  <c r="D26" i="2" s="1"/>
  <c r="I3" i="2"/>
  <c r="E25" i="2" s="1"/>
  <c r="K19" i="2"/>
  <c r="K25" i="2" s="1"/>
  <c r="C19" i="2"/>
  <c r="C25" i="2" s="1"/>
  <c r="K1" i="2"/>
  <c r="G26" i="2" s="1"/>
  <c r="R27" i="2" l="1"/>
  <c r="G28" i="2"/>
  <c r="G27" i="2"/>
  <c r="F27" i="2"/>
  <c r="F28" i="2"/>
  <c r="U27" i="2"/>
  <c r="U28" i="2"/>
  <c r="D27" i="2"/>
  <c r="C40" i="2" s="1"/>
  <c r="D28" i="2"/>
  <c r="O27" i="2"/>
  <c r="O28" i="2"/>
  <c r="T27" i="2"/>
  <c r="T28" i="2"/>
  <c r="K26" i="2"/>
  <c r="E24" i="2"/>
  <c r="Q25" i="2"/>
  <c r="Q27" i="2" s="1"/>
  <c r="H25" i="2"/>
  <c r="N25" i="2"/>
  <c r="N28" i="2" s="1"/>
  <c r="P26" i="2"/>
  <c r="V26" i="2"/>
  <c r="S24" i="2"/>
  <c r="V24" i="2"/>
  <c r="J24" i="2"/>
  <c r="B25" i="2"/>
  <c r="L24" i="2"/>
  <c r="M24" i="2"/>
  <c r="L26" i="2"/>
  <c r="C20" i="2"/>
  <c r="I20" i="2"/>
  <c r="I26" i="2" s="1"/>
  <c r="L19" i="2"/>
  <c r="L25" i="2" s="1"/>
  <c r="H20" i="2"/>
  <c r="H26" i="2" s="1"/>
  <c r="J19" i="2"/>
  <c r="J25" i="2" s="1"/>
  <c r="J20" i="2"/>
  <c r="J26" i="2" s="1"/>
  <c r="D34" i="2" l="1"/>
  <c r="D33" i="2"/>
  <c r="C35" i="2"/>
  <c r="C42" i="2" s="1"/>
  <c r="B34" i="2"/>
  <c r="B41" i="2" s="1"/>
  <c r="B46" i="2" s="1"/>
  <c r="B33" i="2"/>
  <c r="B40" i="2" s="1"/>
  <c r="D35" i="2"/>
  <c r="H27" i="2"/>
  <c r="C34" i="2"/>
  <c r="C41" i="2" s="1"/>
  <c r="B35" i="2"/>
  <c r="B42" i="2" s="1"/>
  <c r="H28" i="2"/>
  <c r="N27" i="2"/>
  <c r="I27" i="2"/>
  <c r="K28" i="2"/>
  <c r="K27" i="2"/>
  <c r="P28" i="2"/>
  <c r="C28" i="2"/>
  <c r="Q28" i="2"/>
  <c r="P27" i="2"/>
  <c r="N34" i="2" s="1"/>
  <c r="C27" i="2"/>
  <c r="I28" i="2"/>
  <c r="M27" i="2"/>
  <c r="M28" i="2"/>
  <c r="V27" i="2"/>
  <c r="V35" i="2" s="1"/>
  <c r="V28" i="2"/>
  <c r="E27" i="2"/>
  <c r="E28" i="2"/>
  <c r="L27" i="2"/>
  <c r="L28" i="2"/>
  <c r="S27" i="2"/>
  <c r="S28" i="2"/>
  <c r="J27" i="2"/>
  <c r="J34" i="2" s="1"/>
  <c r="J28" i="2"/>
  <c r="B28" i="2"/>
  <c r="D41" i="2" s="1"/>
  <c r="B27" i="2"/>
  <c r="V33" i="2" l="1"/>
  <c r="H34" i="2"/>
  <c r="H41" i="2" s="1"/>
  <c r="R33" i="2"/>
  <c r="R40" i="2" s="1"/>
  <c r="Q34" i="2"/>
  <c r="S34" i="2"/>
  <c r="S41" i="2" s="1"/>
  <c r="R34" i="2"/>
  <c r="R41" i="2" s="1"/>
  <c r="Q35" i="2"/>
  <c r="Q42" i="2" s="1"/>
  <c r="S35" i="2"/>
  <c r="R35" i="2"/>
  <c r="R42" i="2" s="1"/>
  <c r="S33" i="2"/>
  <c r="Q33" i="2"/>
  <c r="Q40" i="2" s="1"/>
  <c r="M35" i="2"/>
  <c r="L34" i="2"/>
  <c r="L41" i="2" s="1"/>
  <c r="K34" i="2"/>
  <c r="K41" i="2" s="1"/>
  <c r="M33" i="2"/>
  <c r="L35" i="2"/>
  <c r="L42" i="2" s="1"/>
  <c r="K35" i="2"/>
  <c r="K42" i="2" s="1"/>
  <c r="M34" i="2"/>
  <c r="M41" i="2" s="1"/>
  <c r="L33" i="2"/>
  <c r="L40" i="2" s="1"/>
  <c r="K33" i="2"/>
  <c r="K40" i="2" s="1"/>
  <c r="H33" i="2"/>
  <c r="H40" i="2" s="1"/>
  <c r="I33" i="2"/>
  <c r="I40" i="2" s="1"/>
  <c r="I34" i="2"/>
  <c r="I41" i="2" s="1"/>
  <c r="U35" i="2"/>
  <c r="U42" i="2" s="1"/>
  <c r="T34" i="2"/>
  <c r="T41" i="2" s="1"/>
  <c r="V34" i="2"/>
  <c r="V41" i="2" s="1"/>
  <c r="T33" i="2"/>
  <c r="T40" i="2" s="1"/>
  <c r="U33" i="2"/>
  <c r="U40" i="2" s="1"/>
  <c r="T35" i="2"/>
  <c r="U34" i="2"/>
  <c r="J33" i="2"/>
  <c r="I35" i="2"/>
  <c r="I42" i="2" s="1"/>
  <c r="G33" i="2"/>
  <c r="F35" i="2"/>
  <c r="F42" i="2" s="1"/>
  <c r="E33" i="2"/>
  <c r="E40" i="2" s="1"/>
  <c r="E34" i="2"/>
  <c r="E41" i="2" s="1"/>
  <c r="F34" i="2"/>
  <c r="F41" i="2" s="1"/>
  <c r="G34" i="2"/>
  <c r="G41" i="2" s="1"/>
  <c r="F33" i="2"/>
  <c r="F40" i="2" s="1"/>
  <c r="E35" i="2"/>
  <c r="E42" i="2" s="1"/>
  <c r="G35" i="2"/>
  <c r="O33" i="2"/>
  <c r="O40" i="2" s="1"/>
  <c r="N33" i="2"/>
  <c r="N40" i="2" s="1"/>
  <c r="P33" i="2"/>
  <c r="O34" i="2"/>
  <c r="O41" i="2" s="1"/>
  <c r="P34" i="2"/>
  <c r="P41" i="2" s="1"/>
  <c r="O35" i="2"/>
  <c r="O42" i="2" s="1"/>
  <c r="P35" i="2"/>
  <c r="N35" i="2"/>
  <c r="N42" i="2" s="1"/>
  <c r="J41" i="2"/>
  <c r="H35" i="2"/>
  <c r="H42" i="2" s="1"/>
  <c r="J35" i="2"/>
  <c r="T42" i="2"/>
  <c r="U41" i="2"/>
  <c r="D42" i="2"/>
  <c r="B47" i="2" s="1"/>
  <c r="D40" i="2"/>
  <c r="B45" i="2" s="1"/>
  <c r="N41" i="2"/>
  <c r="F46" i="2" s="1"/>
  <c r="Q41" i="2"/>
  <c r="G46" i="2" s="1"/>
  <c r="E46" i="2" l="1"/>
  <c r="D46" i="2"/>
  <c r="F47" i="2"/>
  <c r="H46" i="2"/>
  <c r="H47" i="2"/>
  <c r="C46" i="2"/>
  <c r="S42" i="2"/>
  <c r="G47" i="2" s="1"/>
  <c r="S40" i="2"/>
  <c r="G45" i="2" s="1"/>
  <c r="G42" i="2"/>
  <c r="C47" i="2" s="1"/>
  <c r="G40" i="2"/>
  <c r="C45" i="2" s="1"/>
  <c r="P42" i="2"/>
  <c r="P40" i="2"/>
  <c r="F45" i="2" s="1"/>
  <c r="J42" i="2"/>
  <c r="D47" i="2" s="1"/>
  <c r="J40" i="2"/>
  <c r="D45" i="2" s="1"/>
  <c r="M42" i="2"/>
  <c r="E47" i="2" s="1"/>
  <c r="M40" i="2"/>
  <c r="E45" i="2" s="1"/>
  <c r="V42" i="2"/>
  <c r="V40" i="2"/>
  <c r="H45" i="2" s="1"/>
  <c r="I47" i="2" l="1"/>
  <c r="I45" i="2"/>
  <c r="I46" i="2"/>
  <c r="J46" i="2" s="1"/>
  <c r="J45" i="2" l="1"/>
  <c r="J47" i="2"/>
</calcChain>
</file>

<file path=xl/sharedStrings.xml><?xml version="1.0" encoding="utf-8"?>
<sst xmlns="http://schemas.openxmlformats.org/spreadsheetml/2006/main" count="104" uniqueCount="25">
  <si>
    <t>C01</t>
  </si>
  <si>
    <t>C02</t>
  </si>
  <si>
    <t>C03</t>
  </si>
  <si>
    <t>C04</t>
  </si>
  <si>
    <t>C05</t>
  </si>
  <si>
    <t>L</t>
  </si>
  <si>
    <t>M</t>
  </si>
  <si>
    <t>U</t>
  </si>
  <si>
    <t>Total</t>
  </si>
  <si>
    <t>SB</t>
  </si>
  <si>
    <t>C</t>
  </si>
  <si>
    <t>SK</t>
  </si>
  <si>
    <t>K</t>
  </si>
  <si>
    <t>B</t>
  </si>
  <si>
    <t>cost</t>
  </si>
  <si>
    <t>benefit</t>
  </si>
  <si>
    <t>max</t>
  </si>
  <si>
    <t>min</t>
  </si>
  <si>
    <t>Rank</t>
  </si>
  <si>
    <t>C06</t>
  </si>
  <si>
    <t>C07</t>
  </si>
  <si>
    <t>A01</t>
  </si>
  <si>
    <t>A02</t>
  </si>
  <si>
    <t>A03</t>
  </si>
  <si>
    <t>Kode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</si>
</sst>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vertical="center" wrapText="1"/>
    </xf>
    <xf numFmtId="0" fontId="1" fillId="2" borderId="1" xfId="1" applyBorder="1"/>
    <xf numFmtId="0" fontId="2" fillId="3" borderId="1" xfId="2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abSelected="1" topLeftCell="A22" workbookViewId="0">
      <selection activeCell="M47" sqref="M47"/>
    </sheetView>
  </sheetViews>
  <sheetFormatPr defaultColWidth="6.109375" defaultRowHeight="14.4" x14ac:dyDescent="0.3"/>
  <cols>
    <col min="2" max="2" width="7" customWidth="1"/>
    <col min="4" max="4" width="8.6640625" customWidth="1"/>
    <col min="16" max="22" width="6.109375" customWidth="1"/>
  </cols>
  <sheetData>
    <row r="1" spans="1:24" x14ac:dyDescent="0.3">
      <c r="A1" s="1" t="s">
        <v>0</v>
      </c>
      <c r="B1" s="1">
        <v>1</v>
      </c>
      <c r="C1" s="1" t="s">
        <v>15</v>
      </c>
      <c r="D1" s="1">
        <v>25</v>
      </c>
      <c r="H1" s="1" t="s">
        <v>11</v>
      </c>
      <c r="I1" s="1">
        <v>0.1</v>
      </c>
      <c r="J1" s="1">
        <v>0.1</v>
      </c>
      <c r="K1" s="1">
        <f>1/4</f>
        <v>0.25</v>
      </c>
    </row>
    <row r="2" spans="1:24" x14ac:dyDescent="0.3">
      <c r="A2" s="1" t="s">
        <v>1</v>
      </c>
      <c r="B2" s="1">
        <v>2</v>
      </c>
      <c r="C2" s="1" t="s">
        <v>14</v>
      </c>
      <c r="D2" s="1">
        <v>20</v>
      </c>
      <c r="H2" s="1" t="s">
        <v>12</v>
      </c>
      <c r="I2" s="1">
        <v>0.1</v>
      </c>
      <c r="J2" s="1">
        <v>0.25</v>
      </c>
      <c r="K2" s="1">
        <v>0.5</v>
      </c>
    </row>
    <row r="3" spans="1:24" x14ac:dyDescent="0.3">
      <c r="A3" s="1" t="s">
        <v>2</v>
      </c>
      <c r="B3" s="1">
        <v>3</v>
      </c>
      <c r="C3" s="1" t="s">
        <v>15</v>
      </c>
      <c r="D3" s="1">
        <v>15</v>
      </c>
      <c r="H3" s="1" t="s">
        <v>10</v>
      </c>
      <c r="I3" s="1">
        <f>1/4</f>
        <v>0.25</v>
      </c>
      <c r="J3" s="1">
        <v>0.5</v>
      </c>
      <c r="K3" s="1">
        <v>0.75</v>
      </c>
    </row>
    <row r="4" spans="1:24" x14ac:dyDescent="0.3">
      <c r="A4" s="1" t="s">
        <v>3</v>
      </c>
      <c r="B4" s="1">
        <v>4</v>
      </c>
      <c r="C4" s="1" t="s">
        <v>14</v>
      </c>
      <c r="D4" s="1">
        <v>15</v>
      </c>
      <c r="H4" s="1" t="s">
        <v>13</v>
      </c>
      <c r="I4" s="1">
        <f>0.5</f>
        <v>0.5</v>
      </c>
      <c r="J4" s="1">
        <v>0.75</v>
      </c>
      <c r="K4" s="1">
        <v>1</v>
      </c>
    </row>
    <row r="5" spans="1:24" x14ac:dyDescent="0.3">
      <c r="A5" s="1" t="s">
        <v>4</v>
      </c>
      <c r="B5" s="1">
        <v>5</v>
      </c>
      <c r="C5" s="1" t="s">
        <v>15</v>
      </c>
      <c r="D5" s="1">
        <v>10</v>
      </c>
      <c r="H5" s="1" t="s">
        <v>9</v>
      </c>
      <c r="I5" s="1">
        <v>0.75</v>
      </c>
      <c r="J5" s="1">
        <v>1</v>
      </c>
      <c r="K5" s="1">
        <v>1</v>
      </c>
    </row>
    <row r="6" spans="1:24" x14ac:dyDescent="0.3">
      <c r="A6" s="1" t="s">
        <v>19</v>
      </c>
      <c r="B6" s="1">
        <v>6</v>
      </c>
      <c r="C6" s="1" t="s">
        <v>14</v>
      </c>
      <c r="D6" s="1">
        <v>10</v>
      </c>
    </row>
    <row r="7" spans="1:24" x14ac:dyDescent="0.3">
      <c r="A7" s="1" t="s">
        <v>20</v>
      </c>
      <c r="B7" s="1">
        <v>7</v>
      </c>
      <c r="C7" s="1" t="s">
        <v>15</v>
      </c>
      <c r="D7" s="1">
        <v>5</v>
      </c>
    </row>
    <row r="8" spans="1:24" x14ac:dyDescent="0.3">
      <c r="D8">
        <f>SUM(D1:D7)</f>
        <v>100</v>
      </c>
    </row>
    <row r="10" spans="1:24" x14ac:dyDescent="0.3">
      <c r="A10" s="4"/>
      <c r="B10" s="4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19</v>
      </c>
      <c r="H10" s="4" t="s">
        <v>20</v>
      </c>
    </row>
    <row r="11" spans="1:24" x14ac:dyDescent="0.3">
      <c r="A11" s="4" t="s">
        <v>21</v>
      </c>
      <c r="B11" s="3" t="s">
        <v>13</v>
      </c>
      <c r="C11" s="3" t="s">
        <v>13</v>
      </c>
      <c r="D11" s="3" t="s">
        <v>11</v>
      </c>
      <c r="E11" s="3" t="s">
        <v>11</v>
      </c>
      <c r="F11" s="3" t="s">
        <v>9</v>
      </c>
      <c r="G11" s="3" t="s">
        <v>11</v>
      </c>
      <c r="H11" s="3" t="s">
        <v>11</v>
      </c>
    </row>
    <row r="12" spans="1:24" x14ac:dyDescent="0.3">
      <c r="A12" s="4" t="s">
        <v>22</v>
      </c>
      <c r="B12" s="3" t="s">
        <v>10</v>
      </c>
      <c r="C12" s="3" t="s">
        <v>10</v>
      </c>
      <c r="D12" s="3" t="s">
        <v>10</v>
      </c>
      <c r="E12" s="3" t="s">
        <v>12</v>
      </c>
      <c r="F12" s="3" t="s">
        <v>10</v>
      </c>
      <c r="G12" s="3" t="s">
        <v>10</v>
      </c>
      <c r="H12" s="3" t="s">
        <v>12</v>
      </c>
    </row>
    <row r="13" spans="1:24" x14ac:dyDescent="0.3">
      <c r="A13" s="4" t="s">
        <v>23</v>
      </c>
      <c r="B13" s="3" t="s">
        <v>9</v>
      </c>
      <c r="C13" s="3" t="s">
        <v>11</v>
      </c>
      <c r="D13" s="3" t="s">
        <v>9</v>
      </c>
      <c r="E13" s="3" t="s">
        <v>13</v>
      </c>
      <c r="F13" s="3" t="s">
        <v>11</v>
      </c>
      <c r="G13" s="3" t="s">
        <v>13</v>
      </c>
      <c r="H13" s="3" t="s">
        <v>11</v>
      </c>
    </row>
    <row r="14" spans="1:24" x14ac:dyDescent="0.3">
      <c r="W14" s="2"/>
      <c r="X14" s="2"/>
    </row>
    <row r="16" spans="1:24" x14ac:dyDescent="0.3">
      <c r="A16" s="4"/>
      <c r="B16" s="4" t="s">
        <v>0</v>
      </c>
      <c r="C16" s="4" t="s">
        <v>0</v>
      </c>
      <c r="D16" s="4" t="s">
        <v>0</v>
      </c>
      <c r="E16" s="4" t="s">
        <v>1</v>
      </c>
      <c r="F16" s="4" t="s">
        <v>1</v>
      </c>
      <c r="G16" s="4" t="s">
        <v>1</v>
      </c>
      <c r="H16" s="4" t="s">
        <v>2</v>
      </c>
      <c r="I16" s="4" t="s">
        <v>2</v>
      </c>
      <c r="J16" s="4" t="s">
        <v>2</v>
      </c>
      <c r="K16" s="4" t="s">
        <v>3</v>
      </c>
      <c r="L16" s="4" t="s">
        <v>3</v>
      </c>
      <c r="M16" s="4" t="s">
        <v>3</v>
      </c>
      <c r="N16" s="4" t="s">
        <v>4</v>
      </c>
      <c r="O16" s="4" t="s">
        <v>4</v>
      </c>
      <c r="P16" s="4" t="s">
        <v>4</v>
      </c>
      <c r="Q16" s="4" t="s">
        <v>19</v>
      </c>
      <c r="R16" s="4" t="s">
        <v>19</v>
      </c>
      <c r="S16" s="4" t="s">
        <v>19</v>
      </c>
      <c r="T16" s="4" t="s">
        <v>20</v>
      </c>
      <c r="U16" s="4" t="s">
        <v>20</v>
      </c>
      <c r="V16" s="4" t="s">
        <v>20</v>
      </c>
    </row>
    <row r="17" spans="1:22" x14ac:dyDescent="0.3">
      <c r="A17" s="4"/>
      <c r="B17" s="4" t="s">
        <v>5</v>
      </c>
      <c r="C17" s="4" t="s">
        <v>6</v>
      </c>
      <c r="D17" s="4" t="s">
        <v>7</v>
      </c>
      <c r="E17" s="4" t="s">
        <v>5</v>
      </c>
      <c r="F17" s="4" t="s">
        <v>6</v>
      </c>
      <c r="G17" s="4" t="s">
        <v>7</v>
      </c>
      <c r="H17" s="4" t="s">
        <v>5</v>
      </c>
      <c r="I17" s="4" t="s">
        <v>6</v>
      </c>
      <c r="J17" s="4" t="s">
        <v>7</v>
      </c>
      <c r="K17" s="4" t="s">
        <v>5</v>
      </c>
      <c r="L17" s="4" t="s">
        <v>6</v>
      </c>
      <c r="M17" s="4" t="s">
        <v>7</v>
      </c>
      <c r="N17" s="4" t="s">
        <v>5</v>
      </c>
      <c r="O17" s="4" t="s">
        <v>6</v>
      </c>
      <c r="P17" s="4" t="s">
        <v>7</v>
      </c>
      <c r="Q17" s="4" t="s">
        <v>5</v>
      </c>
      <c r="R17" s="4" t="s">
        <v>6</v>
      </c>
      <c r="S17" s="4" t="s">
        <v>7</v>
      </c>
      <c r="T17" s="4" t="s">
        <v>5</v>
      </c>
      <c r="U17" s="4" t="s">
        <v>6</v>
      </c>
      <c r="V17" s="4" t="s">
        <v>7</v>
      </c>
    </row>
    <row r="18" spans="1:22" x14ac:dyDescent="0.3">
      <c r="A18" s="4" t="str">
        <f>A11</f>
        <v>A01</v>
      </c>
      <c r="B18" s="1" t="str">
        <f t="shared" ref="B18:K20" si="0">VLOOKUP($A18,$A$10:$H$13,VLOOKUP(B$16,$A$1:$B$7,2)+1,0)</f>
        <v>B</v>
      </c>
      <c r="C18" s="1" t="str">
        <f t="shared" si="0"/>
        <v>B</v>
      </c>
      <c r="D18" s="1" t="str">
        <f t="shared" si="0"/>
        <v>B</v>
      </c>
      <c r="E18" s="1" t="str">
        <f t="shared" si="0"/>
        <v>B</v>
      </c>
      <c r="F18" s="1" t="str">
        <f t="shared" si="0"/>
        <v>B</v>
      </c>
      <c r="G18" s="1" t="str">
        <f t="shared" si="0"/>
        <v>B</v>
      </c>
      <c r="H18" s="1" t="str">
        <f t="shared" si="0"/>
        <v>SK</v>
      </c>
      <c r="I18" s="1" t="str">
        <f t="shared" si="0"/>
        <v>SK</v>
      </c>
      <c r="J18" s="1" t="str">
        <f t="shared" si="0"/>
        <v>SK</v>
      </c>
      <c r="K18" s="1" t="str">
        <f t="shared" si="0"/>
        <v>SK</v>
      </c>
      <c r="L18" s="1" t="str">
        <f t="shared" ref="L18:V20" si="1">VLOOKUP($A18,$A$10:$H$13,VLOOKUP(L$16,$A$1:$B$7,2)+1,0)</f>
        <v>SK</v>
      </c>
      <c r="M18" s="1" t="str">
        <f t="shared" si="1"/>
        <v>SK</v>
      </c>
      <c r="N18" s="1" t="str">
        <f t="shared" si="1"/>
        <v>SB</v>
      </c>
      <c r="O18" s="1" t="str">
        <f t="shared" si="1"/>
        <v>SB</v>
      </c>
      <c r="P18" s="1" t="str">
        <f t="shared" si="1"/>
        <v>SB</v>
      </c>
      <c r="Q18" s="1" t="str">
        <f t="shared" si="1"/>
        <v>SK</v>
      </c>
      <c r="R18" s="1" t="str">
        <f t="shared" si="1"/>
        <v>SK</v>
      </c>
      <c r="S18" s="1" t="str">
        <f t="shared" si="1"/>
        <v>SK</v>
      </c>
      <c r="T18" s="1" t="str">
        <f t="shared" si="1"/>
        <v>SK</v>
      </c>
      <c r="U18" s="1" t="str">
        <f t="shared" si="1"/>
        <v>SK</v>
      </c>
      <c r="V18" s="1" t="str">
        <f t="shared" si="1"/>
        <v>SK</v>
      </c>
    </row>
    <row r="19" spans="1:22" x14ac:dyDescent="0.3">
      <c r="A19" s="4" t="str">
        <f t="shared" ref="A19:A20" si="2">A12</f>
        <v>A02</v>
      </c>
      <c r="B19" s="1" t="str">
        <f t="shared" si="0"/>
        <v>C</v>
      </c>
      <c r="C19" s="1" t="str">
        <f t="shared" si="0"/>
        <v>C</v>
      </c>
      <c r="D19" s="1" t="str">
        <f t="shared" si="0"/>
        <v>C</v>
      </c>
      <c r="E19" s="1" t="str">
        <f t="shared" si="0"/>
        <v>C</v>
      </c>
      <c r="F19" s="1" t="str">
        <f t="shared" si="0"/>
        <v>C</v>
      </c>
      <c r="G19" s="1" t="str">
        <f t="shared" si="0"/>
        <v>C</v>
      </c>
      <c r="H19" s="1" t="str">
        <f t="shared" si="0"/>
        <v>C</v>
      </c>
      <c r="I19" s="1" t="str">
        <f t="shared" si="0"/>
        <v>C</v>
      </c>
      <c r="J19" s="1" t="str">
        <f t="shared" si="0"/>
        <v>C</v>
      </c>
      <c r="K19" s="1" t="str">
        <f t="shared" si="0"/>
        <v>K</v>
      </c>
      <c r="L19" s="1" t="str">
        <f t="shared" si="1"/>
        <v>K</v>
      </c>
      <c r="M19" s="1" t="str">
        <f t="shared" si="1"/>
        <v>K</v>
      </c>
      <c r="N19" s="1" t="str">
        <f t="shared" si="1"/>
        <v>C</v>
      </c>
      <c r="O19" s="1" t="str">
        <f t="shared" si="1"/>
        <v>C</v>
      </c>
      <c r="P19" s="1" t="str">
        <f t="shared" si="1"/>
        <v>C</v>
      </c>
      <c r="Q19" s="1" t="str">
        <f t="shared" si="1"/>
        <v>C</v>
      </c>
      <c r="R19" s="1" t="str">
        <f t="shared" si="1"/>
        <v>C</v>
      </c>
      <c r="S19" s="1" t="str">
        <f t="shared" si="1"/>
        <v>C</v>
      </c>
      <c r="T19" s="1" t="str">
        <f t="shared" si="1"/>
        <v>K</v>
      </c>
      <c r="U19" s="1" t="str">
        <f t="shared" si="1"/>
        <v>K</v>
      </c>
      <c r="V19" s="1" t="str">
        <f t="shared" si="1"/>
        <v>K</v>
      </c>
    </row>
    <row r="20" spans="1:22" x14ac:dyDescent="0.3">
      <c r="A20" s="4" t="str">
        <f t="shared" si="2"/>
        <v>A03</v>
      </c>
      <c r="B20" s="1" t="str">
        <f t="shared" si="0"/>
        <v>SB</v>
      </c>
      <c r="C20" s="1" t="str">
        <f t="shared" si="0"/>
        <v>SB</v>
      </c>
      <c r="D20" s="1" t="str">
        <f t="shared" si="0"/>
        <v>SB</v>
      </c>
      <c r="E20" s="1" t="str">
        <f t="shared" si="0"/>
        <v>SK</v>
      </c>
      <c r="F20" s="1" t="str">
        <f t="shared" si="0"/>
        <v>SK</v>
      </c>
      <c r="G20" s="1" t="str">
        <f t="shared" si="0"/>
        <v>SK</v>
      </c>
      <c r="H20" s="1" t="str">
        <f t="shared" si="0"/>
        <v>SB</v>
      </c>
      <c r="I20" s="1" t="str">
        <f t="shared" si="0"/>
        <v>SB</v>
      </c>
      <c r="J20" s="1" t="str">
        <f t="shared" si="0"/>
        <v>SB</v>
      </c>
      <c r="K20" s="1" t="str">
        <f t="shared" si="0"/>
        <v>B</v>
      </c>
      <c r="L20" s="1" t="str">
        <f t="shared" si="1"/>
        <v>B</v>
      </c>
      <c r="M20" s="1" t="str">
        <f t="shared" si="1"/>
        <v>B</v>
      </c>
      <c r="N20" s="1" t="str">
        <f t="shared" si="1"/>
        <v>SK</v>
      </c>
      <c r="O20" s="1" t="str">
        <f t="shared" si="1"/>
        <v>SK</v>
      </c>
      <c r="P20" s="1" t="str">
        <f t="shared" si="1"/>
        <v>SK</v>
      </c>
      <c r="Q20" s="1" t="str">
        <f t="shared" si="1"/>
        <v>B</v>
      </c>
      <c r="R20" s="1" t="str">
        <f t="shared" si="1"/>
        <v>B</v>
      </c>
      <c r="S20" s="1" t="str">
        <f t="shared" si="1"/>
        <v>B</v>
      </c>
      <c r="T20" s="1" t="str">
        <f t="shared" si="1"/>
        <v>SK</v>
      </c>
      <c r="U20" s="1" t="str">
        <f t="shared" si="1"/>
        <v>SK</v>
      </c>
      <c r="V20" s="1" t="str">
        <f t="shared" si="1"/>
        <v>SK</v>
      </c>
    </row>
    <row r="22" spans="1:22" x14ac:dyDescent="0.3">
      <c r="A22" s="4"/>
      <c r="B22" s="4" t="str">
        <f>B16</f>
        <v>C01</v>
      </c>
      <c r="C22" s="4" t="str">
        <f t="shared" ref="C22:V22" si="3">C16</f>
        <v>C01</v>
      </c>
      <c r="D22" s="4" t="str">
        <f t="shared" si="3"/>
        <v>C01</v>
      </c>
      <c r="E22" s="4" t="str">
        <f t="shared" si="3"/>
        <v>C02</v>
      </c>
      <c r="F22" s="4" t="str">
        <f t="shared" si="3"/>
        <v>C02</v>
      </c>
      <c r="G22" s="4" t="str">
        <f t="shared" si="3"/>
        <v>C02</v>
      </c>
      <c r="H22" s="4" t="str">
        <f t="shared" si="3"/>
        <v>C03</v>
      </c>
      <c r="I22" s="4" t="str">
        <f t="shared" si="3"/>
        <v>C03</v>
      </c>
      <c r="J22" s="4" t="str">
        <f t="shared" si="3"/>
        <v>C03</v>
      </c>
      <c r="K22" s="4" t="str">
        <f t="shared" si="3"/>
        <v>C04</v>
      </c>
      <c r="L22" s="4" t="str">
        <f t="shared" si="3"/>
        <v>C04</v>
      </c>
      <c r="M22" s="4" t="str">
        <f t="shared" si="3"/>
        <v>C04</v>
      </c>
      <c r="N22" s="4" t="str">
        <f t="shared" si="3"/>
        <v>C05</v>
      </c>
      <c r="O22" s="4" t="str">
        <f t="shared" si="3"/>
        <v>C05</v>
      </c>
      <c r="P22" s="4" t="str">
        <f t="shared" si="3"/>
        <v>C05</v>
      </c>
      <c r="Q22" s="4" t="str">
        <f t="shared" si="3"/>
        <v>C06</v>
      </c>
      <c r="R22" s="4" t="str">
        <f t="shared" si="3"/>
        <v>C06</v>
      </c>
      <c r="S22" s="4" t="str">
        <f t="shared" si="3"/>
        <v>C06</v>
      </c>
      <c r="T22" s="4" t="str">
        <f t="shared" si="3"/>
        <v>C07</v>
      </c>
      <c r="U22" s="4" t="str">
        <f t="shared" si="3"/>
        <v>C07</v>
      </c>
      <c r="V22" s="4" t="str">
        <f t="shared" si="3"/>
        <v>C07</v>
      </c>
    </row>
    <row r="23" spans="1:22" x14ac:dyDescent="0.3">
      <c r="A23" s="4"/>
      <c r="B23" s="4" t="str">
        <f t="shared" ref="B23:V23" si="4">B17</f>
        <v>L</v>
      </c>
      <c r="C23" s="4" t="str">
        <f t="shared" si="4"/>
        <v>M</v>
      </c>
      <c r="D23" s="4" t="str">
        <f t="shared" si="4"/>
        <v>U</v>
      </c>
      <c r="E23" s="4" t="str">
        <f t="shared" si="4"/>
        <v>L</v>
      </c>
      <c r="F23" s="4" t="str">
        <f t="shared" si="4"/>
        <v>M</v>
      </c>
      <c r="G23" s="4" t="str">
        <f t="shared" si="4"/>
        <v>U</v>
      </c>
      <c r="H23" s="4" t="str">
        <f t="shared" si="4"/>
        <v>L</v>
      </c>
      <c r="I23" s="4" t="str">
        <f t="shared" si="4"/>
        <v>M</v>
      </c>
      <c r="J23" s="4" t="str">
        <f t="shared" si="4"/>
        <v>U</v>
      </c>
      <c r="K23" s="4" t="str">
        <f t="shared" si="4"/>
        <v>L</v>
      </c>
      <c r="L23" s="4" t="str">
        <f t="shared" si="4"/>
        <v>M</v>
      </c>
      <c r="M23" s="4" t="str">
        <f t="shared" si="4"/>
        <v>U</v>
      </c>
      <c r="N23" s="4" t="str">
        <f t="shared" si="4"/>
        <v>L</v>
      </c>
      <c r="O23" s="4" t="str">
        <f t="shared" si="4"/>
        <v>M</v>
      </c>
      <c r="P23" s="4" t="str">
        <f t="shared" si="4"/>
        <v>U</v>
      </c>
      <c r="Q23" s="4" t="str">
        <f t="shared" si="4"/>
        <v>L</v>
      </c>
      <c r="R23" s="4" t="str">
        <f t="shared" si="4"/>
        <v>M</v>
      </c>
      <c r="S23" s="4" t="str">
        <f t="shared" si="4"/>
        <v>U</v>
      </c>
      <c r="T23" s="4" t="str">
        <f t="shared" si="4"/>
        <v>L</v>
      </c>
      <c r="U23" s="4" t="str">
        <f t="shared" si="4"/>
        <v>M</v>
      </c>
      <c r="V23" s="4" t="str">
        <f t="shared" si="4"/>
        <v>U</v>
      </c>
    </row>
    <row r="24" spans="1:22" x14ac:dyDescent="0.3">
      <c r="A24" s="4" t="str">
        <f>A18</f>
        <v>A01</v>
      </c>
      <c r="B24" s="1">
        <f>VLOOKUP(B18,$H$1:$K$5,IF(B$23="L",2,IF(B$23="M",3,4)),0)</f>
        <v>0.5</v>
      </c>
      <c r="C24" s="1">
        <f t="shared" ref="B24:V24" si="5">VLOOKUP(C18,$H$1:$K$5,IF(C$23="L",2,IF(C$23="M",3,4)),0)</f>
        <v>0.75</v>
      </c>
      <c r="D24" s="1">
        <f t="shared" si="5"/>
        <v>1</v>
      </c>
      <c r="E24" s="1">
        <f t="shared" si="5"/>
        <v>0.5</v>
      </c>
      <c r="F24" s="1">
        <f t="shared" si="5"/>
        <v>0.75</v>
      </c>
      <c r="G24" s="1">
        <f t="shared" si="5"/>
        <v>1</v>
      </c>
      <c r="H24" s="1">
        <f t="shared" si="5"/>
        <v>0.1</v>
      </c>
      <c r="I24" s="1">
        <f t="shared" si="5"/>
        <v>0.1</v>
      </c>
      <c r="J24" s="1">
        <f t="shared" si="5"/>
        <v>0.25</v>
      </c>
      <c r="K24" s="1">
        <f t="shared" si="5"/>
        <v>0.1</v>
      </c>
      <c r="L24" s="1">
        <f t="shared" si="5"/>
        <v>0.1</v>
      </c>
      <c r="M24" s="1">
        <f t="shared" si="5"/>
        <v>0.25</v>
      </c>
      <c r="N24" s="1">
        <f t="shared" si="5"/>
        <v>0.75</v>
      </c>
      <c r="O24" s="1">
        <f t="shared" si="5"/>
        <v>1</v>
      </c>
      <c r="P24" s="1">
        <f t="shared" si="5"/>
        <v>1</v>
      </c>
      <c r="Q24" s="1">
        <f t="shared" si="5"/>
        <v>0.1</v>
      </c>
      <c r="R24" s="1">
        <f t="shared" si="5"/>
        <v>0.1</v>
      </c>
      <c r="S24" s="1">
        <f t="shared" si="5"/>
        <v>0.25</v>
      </c>
      <c r="T24" s="1">
        <f t="shared" si="5"/>
        <v>0.1</v>
      </c>
      <c r="U24" s="1">
        <f t="shared" si="5"/>
        <v>0.1</v>
      </c>
      <c r="V24" s="1">
        <f t="shared" si="5"/>
        <v>0.25</v>
      </c>
    </row>
    <row r="25" spans="1:22" x14ac:dyDescent="0.3">
      <c r="A25" s="4" t="str">
        <f t="shared" ref="A25:A26" si="6">A19</f>
        <v>A02</v>
      </c>
      <c r="B25" s="1">
        <f t="shared" ref="B25:V25" si="7">VLOOKUP(B19,$H$1:$K$5,IF(B$23="L",2,IF(B$23="M",3,4)),0)</f>
        <v>0.25</v>
      </c>
      <c r="C25" s="1">
        <f t="shared" si="7"/>
        <v>0.5</v>
      </c>
      <c r="D25" s="1">
        <f t="shared" si="7"/>
        <v>0.75</v>
      </c>
      <c r="E25" s="1">
        <f t="shared" si="7"/>
        <v>0.25</v>
      </c>
      <c r="F25" s="1">
        <f t="shared" si="7"/>
        <v>0.5</v>
      </c>
      <c r="G25" s="1">
        <f t="shared" si="7"/>
        <v>0.75</v>
      </c>
      <c r="H25" s="1">
        <f t="shared" si="7"/>
        <v>0.25</v>
      </c>
      <c r="I25" s="1">
        <f t="shared" si="7"/>
        <v>0.5</v>
      </c>
      <c r="J25" s="1">
        <f t="shared" si="7"/>
        <v>0.75</v>
      </c>
      <c r="K25" s="1">
        <f t="shared" si="7"/>
        <v>0.1</v>
      </c>
      <c r="L25" s="1">
        <f t="shared" si="7"/>
        <v>0.25</v>
      </c>
      <c r="M25" s="1">
        <f t="shared" si="7"/>
        <v>0.5</v>
      </c>
      <c r="N25" s="1">
        <f t="shared" si="7"/>
        <v>0.25</v>
      </c>
      <c r="O25" s="1">
        <f t="shared" si="7"/>
        <v>0.5</v>
      </c>
      <c r="P25" s="1">
        <f t="shared" si="7"/>
        <v>0.75</v>
      </c>
      <c r="Q25" s="1">
        <f t="shared" si="7"/>
        <v>0.25</v>
      </c>
      <c r="R25" s="1">
        <f t="shared" si="7"/>
        <v>0.5</v>
      </c>
      <c r="S25" s="1">
        <f t="shared" si="7"/>
        <v>0.75</v>
      </c>
      <c r="T25" s="1">
        <f t="shared" si="7"/>
        <v>0.1</v>
      </c>
      <c r="U25" s="1">
        <f t="shared" si="7"/>
        <v>0.25</v>
      </c>
      <c r="V25" s="1">
        <f t="shared" si="7"/>
        <v>0.5</v>
      </c>
    </row>
    <row r="26" spans="1:22" x14ac:dyDescent="0.3">
      <c r="A26" s="4" t="str">
        <f t="shared" si="6"/>
        <v>A03</v>
      </c>
      <c r="B26" s="1">
        <f t="shared" ref="B26:V26" si="8">VLOOKUP(B20,$H$1:$K$5,IF(B$23="L",2,IF(B$23="M",3,4)),0)</f>
        <v>0.75</v>
      </c>
      <c r="C26" s="1">
        <f>VLOOKUP(C20,$H$1:$K$5,IF(C$23="L",2,IF(C$23="M",3,4)),0)</f>
        <v>1</v>
      </c>
      <c r="D26" s="1">
        <f t="shared" si="8"/>
        <v>1</v>
      </c>
      <c r="E26" s="1">
        <f t="shared" si="8"/>
        <v>0.1</v>
      </c>
      <c r="F26" s="1">
        <f t="shared" si="8"/>
        <v>0.1</v>
      </c>
      <c r="G26" s="1">
        <f t="shared" si="8"/>
        <v>0.25</v>
      </c>
      <c r="H26" s="1">
        <f t="shared" si="8"/>
        <v>0.75</v>
      </c>
      <c r="I26" s="1">
        <f t="shared" si="8"/>
        <v>1</v>
      </c>
      <c r="J26" s="1">
        <f t="shared" si="8"/>
        <v>1</v>
      </c>
      <c r="K26" s="1">
        <f t="shared" si="8"/>
        <v>0.5</v>
      </c>
      <c r="L26" s="1">
        <f t="shared" si="8"/>
        <v>0.75</v>
      </c>
      <c r="M26" s="1">
        <f t="shared" si="8"/>
        <v>1</v>
      </c>
      <c r="N26" s="1">
        <f t="shared" si="8"/>
        <v>0.1</v>
      </c>
      <c r="O26" s="1">
        <f t="shared" si="8"/>
        <v>0.1</v>
      </c>
      <c r="P26" s="1">
        <f t="shared" si="8"/>
        <v>0.25</v>
      </c>
      <c r="Q26" s="1">
        <f t="shared" si="8"/>
        <v>0.5</v>
      </c>
      <c r="R26" s="1">
        <f t="shared" si="8"/>
        <v>0.75</v>
      </c>
      <c r="S26" s="1">
        <f t="shared" si="8"/>
        <v>1</v>
      </c>
      <c r="T26" s="1">
        <f t="shared" si="8"/>
        <v>0.1</v>
      </c>
      <c r="U26" s="1">
        <f t="shared" si="8"/>
        <v>0.1</v>
      </c>
      <c r="V26" s="1">
        <f t="shared" si="8"/>
        <v>0.25</v>
      </c>
    </row>
    <row r="27" spans="1:22" x14ac:dyDescent="0.3">
      <c r="A27" s="4" t="s">
        <v>16</v>
      </c>
      <c r="B27" s="5">
        <f>MAX(B24:B26)</f>
        <v>0.75</v>
      </c>
      <c r="C27" s="5">
        <f t="shared" ref="C27:V27" si="9">MAX(C24:C26)</f>
        <v>1</v>
      </c>
      <c r="D27" s="5">
        <f t="shared" si="9"/>
        <v>1</v>
      </c>
      <c r="E27" s="5">
        <f t="shared" si="9"/>
        <v>0.5</v>
      </c>
      <c r="F27" s="5">
        <f t="shared" si="9"/>
        <v>0.75</v>
      </c>
      <c r="G27" s="5">
        <f t="shared" si="9"/>
        <v>1</v>
      </c>
      <c r="H27" s="5">
        <f t="shared" si="9"/>
        <v>0.75</v>
      </c>
      <c r="I27" s="5">
        <f t="shared" si="9"/>
        <v>1</v>
      </c>
      <c r="J27" s="5">
        <f t="shared" si="9"/>
        <v>1</v>
      </c>
      <c r="K27" s="5">
        <f t="shared" si="9"/>
        <v>0.5</v>
      </c>
      <c r="L27" s="5">
        <f t="shared" si="9"/>
        <v>0.75</v>
      </c>
      <c r="M27" s="5">
        <f t="shared" si="9"/>
        <v>1</v>
      </c>
      <c r="N27" s="5">
        <f t="shared" si="9"/>
        <v>0.75</v>
      </c>
      <c r="O27" s="5">
        <f t="shared" si="9"/>
        <v>1</v>
      </c>
      <c r="P27" s="5">
        <f t="shared" si="9"/>
        <v>1</v>
      </c>
      <c r="Q27" s="5">
        <f t="shared" si="9"/>
        <v>0.5</v>
      </c>
      <c r="R27" s="5">
        <f t="shared" si="9"/>
        <v>0.75</v>
      </c>
      <c r="S27" s="5">
        <f t="shared" si="9"/>
        <v>1</v>
      </c>
      <c r="T27" s="5">
        <f t="shared" si="9"/>
        <v>0.1</v>
      </c>
      <c r="U27" s="5">
        <f t="shared" si="9"/>
        <v>0.25</v>
      </c>
      <c r="V27" s="5">
        <f t="shared" si="9"/>
        <v>0.5</v>
      </c>
    </row>
    <row r="28" spans="1:22" x14ac:dyDescent="0.3">
      <c r="A28" s="4" t="s">
        <v>17</v>
      </c>
      <c r="B28" s="5">
        <f>MIN(B24:B26)</f>
        <v>0.25</v>
      </c>
      <c r="C28" s="5">
        <f t="shared" ref="C28:V28" si="10">MIN(C24:C26)</f>
        <v>0.5</v>
      </c>
      <c r="D28" s="5">
        <f t="shared" si="10"/>
        <v>0.75</v>
      </c>
      <c r="E28" s="5">
        <f t="shared" si="10"/>
        <v>0.1</v>
      </c>
      <c r="F28" s="5">
        <f t="shared" si="10"/>
        <v>0.1</v>
      </c>
      <c r="G28" s="5">
        <f t="shared" si="10"/>
        <v>0.25</v>
      </c>
      <c r="H28" s="5">
        <f t="shared" si="10"/>
        <v>0.1</v>
      </c>
      <c r="I28" s="5">
        <f t="shared" si="10"/>
        <v>0.1</v>
      </c>
      <c r="J28" s="5">
        <f t="shared" si="10"/>
        <v>0.25</v>
      </c>
      <c r="K28" s="5">
        <f t="shared" si="10"/>
        <v>0.1</v>
      </c>
      <c r="L28" s="5">
        <f t="shared" si="10"/>
        <v>0.1</v>
      </c>
      <c r="M28" s="5">
        <f t="shared" si="10"/>
        <v>0.25</v>
      </c>
      <c r="N28" s="5">
        <f t="shared" si="10"/>
        <v>0.1</v>
      </c>
      <c r="O28" s="5">
        <f t="shared" si="10"/>
        <v>0.1</v>
      </c>
      <c r="P28" s="5">
        <f t="shared" si="10"/>
        <v>0.25</v>
      </c>
      <c r="Q28" s="5">
        <f t="shared" si="10"/>
        <v>0.1</v>
      </c>
      <c r="R28" s="5">
        <f t="shared" si="10"/>
        <v>0.1</v>
      </c>
      <c r="S28" s="5">
        <f t="shared" si="10"/>
        <v>0.25</v>
      </c>
      <c r="T28" s="5">
        <f t="shared" si="10"/>
        <v>0.1</v>
      </c>
      <c r="U28" s="5">
        <f t="shared" si="10"/>
        <v>0.1</v>
      </c>
      <c r="V28" s="5">
        <f t="shared" si="10"/>
        <v>0.25</v>
      </c>
    </row>
    <row r="30" spans="1:22" x14ac:dyDescent="0.3">
      <c r="A30" s="4"/>
      <c r="B30" s="4" t="str">
        <f>B22</f>
        <v>C01</v>
      </c>
      <c r="C30" s="4" t="str">
        <f t="shared" ref="C30:V30" si="11">C22</f>
        <v>C01</v>
      </c>
      <c r="D30" s="4" t="str">
        <f t="shared" si="11"/>
        <v>C01</v>
      </c>
      <c r="E30" s="4" t="str">
        <f t="shared" si="11"/>
        <v>C02</v>
      </c>
      <c r="F30" s="4" t="str">
        <f t="shared" si="11"/>
        <v>C02</v>
      </c>
      <c r="G30" s="4" t="str">
        <f t="shared" si="11"/>
        <v>C02</v>
      </c>
      <c r="H30" s="4" t="str">
        <f t="shared" si="11"/>
        <v>C03</v>
      </c>
      <c r="I30" s="4" t="str">
        <f t="shared" si="11"/>
        <v>C03</v>
      </c>
      <c r="J30" s="4" t="str">
        <f t="shared" si="11"/>
        <v>C03</v>
      </c>
      <c r="K30" s="4" t="str">
        <f t="shared" si="11"/>
        <v>C04</v>
      </c>
      <c r="L30" s="4" t="str">
        <f t="shared" si="11"/>
        <v>C04</v>
      </c>
      <c r="M30" s="4" t="str">
        <f t="shared" si="11"/>
        <v>C04</v>
      </c>
      <c r="N30" s="4" t="str">
        <f t="shared" si="11"/>
        <v>C05</v>
      </c>
      <c r="O30" s="4" t="str">
        <f t="shared" si="11"/>
        <v>C05</v>
      </c>
      <c r="P30" s="4" t="str">
        <f t="shared" si="11"/>
        <v>C05</v>
      </c>
      <c r="Q30" s="4" t="str">
        <f t="shared" si="11"/>
        <v>C06</v>
      </c>
      <c r="R30" s="4" t="str">
        <f t="shared" si="11"/>
        <v>C06</v>
      </c>
      <c r="S30" s="4" t="str">
        <f t="shared" si="11"/>
        <v>C06</v>
      </c>
      <c r="T30" s="4" t="str">
        <f t="shared" si="11"/>
        <v>C07</v>
      </c>
      <c r="U30" s="4" t="str">
        <f t="shared" si="11"/>
        <v>C07</v>
      </c>
      <c r="V30" s="4" t="str">
        <f t="shared" si="11"/>
        <v>C07</v>
      </c>
    </row>
    <row r="31" spans="1:22" x14ac:dyDescent="0.3">
      <c r="A31" s="4"/>
      <c r="B31" s="4" t="str">
        <f>VLOOKUP(B30,$A$1:$D$7,3,0)</f>
        <v>benefit</v>
      </c>
      <c r="C31" s="4" t="str">
        <f t="shared" ref="C31:V31" si="12">VLOOKUP(C30,$A$1:$D$7,3,0)</f>
        <v>benefit</v>
      </c>
      <c r="D31" s="4" t="str">
        <f t="shared" si="12"/>
        <v>benefit</v>
      </c>
      <c r="E31" s="4" t="str">
        <f t="shared" si="12"/>
        <v>cost</v>
      </c>
      <c r="F31" s="4" t="str">
        <f t="shared" si="12"/>
        <v>cost</v>
      </c>
      <c r="G31" s="4" t="str">
        <f t="shared" si="12"/>
        <v>cost</v>
      </c>
      <c r="H31" s="4" t="str">
        <f t="shared" si="12"/>
        <v>benefit</v>
      </c>
      <c r="I31" s="4" t="str">
        <f t="shared" si="12"/>
        <v>benefit</v>
      </c>
      <c r="J31" s="4" t="str">
        <f t="shared" si="12"/>
        <v>benefit</v>
      </c>
      <c r="K31" s="4" t="str">
        <f t="shared" si="12"/>
        <v>cost</v>
      </c>
      <c r="L31" s="4" t="str">
        <f t="shared" si="12"/>
        <v>cost</v>
      </c>
      <c r="M31" s="4" t="str">
        <f t="shared" si="12"/>
        <v>cost</v>
      </c>
      <c r="N31" s="4" t="str">
        <f t="shared" si="12"/>
        <v>benefit</v>
      </c>
      <c r="O31" s="4" t="str">
        <f t="shared" si="12"/>
        <v>benefit</v>
      </c>
      <c r="P31" s="4" t="str">
        <f t="shared" si="12"/>
        <v>benefit</v>
      </c>
      <c r="Q31" s="4" t="str">
        <f t="shared" si="12"/>
        <v>cost</v>
      </c>
      <c r="R31" s="4" t="str">
        <f t="shared" si="12"/>
        <v>cost</v>
      </c>
      <c r="S31" s="4" t="str">
        <f t="shared" si="12"/>
        <v>cost</v>
      </c>
      <c r="T31" s="4" t="str">
        <f t="shared" si="12"/>
        <v>benefit</v>
      </c>
      <c r="U31" s="4" t="str">
        <f t="shared" si="12"/>
        <v>benefit</v>
      </c>
      <c r="V31" s="4" t="str">
        <f t="shared" si="12"/>
        <v>benefit</v>
      </c>
    </row>
    <row r="32" spans="1:22" x14ac:dyDescent="0.3">
      <c r="A32" s="4"/>
      <c r="B32" s="4" t="str">
        <f>B23</f>
        <v>L</v>
      </c>
      <c r="C32" s="4" t="str">
        <f t="shared" ref="C32:V32" si="13">C23</f>
        <v>M</v>
      </c>
      <c r="D32" s="4" t="str">
        <f t="shared" si="13"/>
        <v>U</v>
      </c>
      <c r="E32" s="4" t="str">
        <f t="shared" si="13"/>
        <v>L</v>
      </c>
      <c r="F32" s="4" t="str">
        <f t="shared" si="13"/>
        <v>M</v>
      </c>
      <c r="G32" s="4" t="str">
        <f t="shared" si="13"/>
        <v>U</v>
      </c>
      <c r="H32" s="4" t="str">
        <f t="shared" si="13"/>
        <v>L</v>
      </c>
      <c r="I32" s="4" t="str">
        <f t="shared" si="13"/>
        <v>M</v>
      </c>
      <c r="J32" s="4" t="str">
        <f t="shared" si="13"/>
        <v>U</v>
      </c>
      <c r="K32" s="4" t="str">
        <f t="shared" si="13"/>
        <v>L</v>
      </c>
      <c r="L32" s="4" t="str">
        <f t="shared" si="13"/>
        <v>M</v>
      </c>
      <c r="M32" s="4" t="str">
        <f t="shared" si="13"/>
        <v>U</v>
      </c>
      <c r="N32" s="4" t="str">
        <f t="shared" si="13"/>
        <v>L</v>
      </c>
      <c r="O32" s="4" t="str">
        <f t="shared" si="13"/>
        <v>M</v>
      </c>
      <c r="P32" s="4" t="str">
        <f t="shared" si="13"/>
        <v>U</v>
      </c>
      <c r="Q32" s="4" t="str">
        <f t="shared" si="13"/>
        <v>L</v>
      </c>
      <c r="R32" s="4" t="str">
        <f t="shared" si="13"/>
        <v>M</v>
      </c>
      <c r="S32" s="4" t="str">
        <f t="shared" si="13"/>
        <v>U</v>
      </c>
      <c r="T32" s="4" t="str">
        <f t="shared" si="13"/>
        <v>L</v>
      </c>
      <c r="U32" s="4" t="str">
        <f t="shared" si="13"/>
        <v>M</v>
      </c>
      <c r="V32" s="4" t="str">
        <f t="shared" si="13"/>
        <v>U</v>
      </c>
    </row>
    <row r="33" spans="1:22" x14ac:dyDescent="0.3">
      <c r="A33" s="4" t="str">
        <f>A24</f>
        <v>A01</v>
      </c>
      <c r="B33" s="1">
        <f>IF(B$31="benefit",B24/D$27, B$28/B24)</f>
        <v>0.5</v>
      </c>
      <c r="C33" s="1">
        <f>IF(C$31="benefit",C24/D$27,B$28/C24)</f>
        <v>0.75</v>
      </c>
      <c r="D33" s="1">
        <f>IF(D$31="benefit",D24/D$27,B$28/D24)</f>
        <v>1</v>
      </c>
      <c r="E33" s="1">
        <f>IF(E$31="benefit",E24/G$27, E$28/E24)</f>
        <v>0.2</v>
      </c>
      <c r="F33" s="1">
        <f>IF(F$31="benefit",F24/G$27,E$28/F24)</f>
        <v>0.13333333333333333</v>
      </c>
      <c r="G33" s="1">
        <f>IF(G$31="benefit",G24/G$27,E$28/G24)</f>
        <v>0.1</v>
      </c>
      <c r="H33" s="1">
        <f>IF(H$31="benefit",H24/J$27, H$28/H24)</f>
        <v>0.1</v>
      </c>
      <c r="I33" s="1">
        <f>IF(I$31="benefit",I24/J$27,H$28/I24)</f>
        <v>0.1</v>
      </c>
      <c r="J33" s="1">
        <f>IF(J$31="benefit",J24/J$27,H$28/J24)</f>
        <v>0.25</v>
      </c>
      <c r="K33" s="1">
        <f>IF(K$31="benefit",K24/M$27, K$28/K24)</f>
        <v>1</v>
      </c>
      <c r="L33" s="1">
        <f>IF(L$31="benefit",L24/M$27,K$28/L24)</f>
        <v>1</v>
      </c>
      <c r="M33" s="1">
        <f>IF(M$31="benefit",M24/M$27,K$28/M24)</f>
        <v>0.4</v>
      </c>
      <c r="N33" s="1">
        <f>IF(N$31="benefit",N24/P$27, N$28/N24)</f>
        <v>0.75</v>
      </c>
      <c r="O33" s="1">
        <f>IF(O$31="benefit",O24/P$27,N$28/O24)</f>
        <v>1</v>
      </c>
      <c r="P33" s="1">
        <f>IF(P$31="benefit",P24/P$27,N$28/P24)</f>
        <v>1</v>
      </c>
      <c r="Q33" s="1">
        <f>IF(Q$31="benefit",Q24/S$27, Q$28/Q24)</f>
        <v>1</v>
      </c>
      <c r="R33" s="1">
        <f>IF(R$31="benefit",R24/S$27,Q$28/R24)</f>
        <v>1</v>
      </c>
      <c r="S33" s="1">
        <f>IF(S$31="benefit",S24/S$27,Q$28/S24)</f>
        <v>0.4</v>
      </c>
      <c r="T33" s="1">
        <f>IF(T$31="benefit",T24/V$27, T$28/T24)</f>
        <v>0.2</v>
      </c>
      <c r="U33" s="1">
        <f>IF(U$31="benefit",U24/V$27,T$28/U24)</f>
        <v>0.2</v>
      </c>
      <c r="V33" s="1">
        <f>IF(V$31="benefit",V24/V$27,T$28/V24)</f>
        <v>0.5</v>
      </c>
    </row>
    <row r="34" spans="1:22" x14ac:dyDescent="0.3">
      <c r="A34" s="4" t="str">
        <f t="shared" ref="A34:A35" si="14">A25</f>
        <v>A02</v>
      </c>
      <c r="B34" s="1">
        <f t="shared" ref="B34:B35" si="15">IF(B$31="benefit",B25/D$27, B$28/B25)</f>
        <v>0.25</v>
      </c>
      <c r="C34" s="1">
        <f t="shared" ref="C34:C35" si="16">IF(C$31="benefit",C25/D$27,B$28/C25)</f>
        <v>0.5</v>
      </c>
      <c r="D34" s="1">
        <f t="shared" ref="D34:D35" si="17">IF(D$31="benefit",D25/D$27,B$28/D25)</f>
        <v>0.75</v>
      </c>
      <c r="E34" s="1">
        <f t="shared" ref="E34:E35" si="18">IF(E$31="benefit",E25/G$27, E$28/E25)</f>
        <v>0.4</v>
      </c>
      <c r="F34" s="1">
        <f t="shared" ref="F34:F35" si="19">IF(F$31="benefit",F25/G$27,E$28/F25)</f>
        <v>0.2</v>
      </c>
      <c r="G34" s="1">
        <f t="shared" ref="G34:G35" si="20">IF(G$31="benefit",G25/G$27,E$28/G25)</f>
        <v>0.13333333333333333</v>
      </c>
      <c r="H34" s="1">
        <f t="shared" ref="H34:H35" si="21">IF(H$31="benefit",H25/J$27, H$28/H25)</f>
        <v>0.25</v>
      </c>
      <c r="I34" s="1">
        <f t="shared" ref="I34:I35" si="22">IF(I$31="benefit",I25/J$27,H$28/I25)</f>
        <v>0.5</v>
      </c>
      <c r="J34" s="1">
        <f t="shared" ref="J34:J35" si="23">IF(J$31="benefit",J25/J$27,H$28/J25)</f>
        <v>0.75</v>
      </c>
      <c r="K34" s="1">
        <f t="shared" ref="K34:K35" si="24">IF(K$31="benefit",K25/M$27, K$28/K25)</f>
        <v>1</v>
      </c>
      <c r="L34" s="1">
        <f t="shared" ref="L34:L35" si="25">IF(L$31="benefit",L25/M$27,K$28/L25)</f>
        <v>0.4</v>
      </c>
      <c r="M34" s="1">
        <f t="shared" ref="M34:M35" si="26">IF(M$31="benefit",M25/M$27,K$28/M25)</f>
        <v>0.2</v>
      </c>
      <c r="N34" s="1">
        <f t="shared" ref="N34:N35" si="27">IF(N$31="benefit",N25/P$27, N$28/N25)</f>
        <v>0.25</v>
      </c>
      <c r="O34" s="1">
        <f t="shared" ref="O34:O35" si="28">IF(O$31="benefit",O25/P$27,N$28/O25)</f>
        <v>0.5</v>
      </c>
      <c r="P34" s="1">
        <f t="shared" ref="P34:P35" si="29">IF(P$31="benefit",P25/P$27,N$28/P25)</f>
        <v>0.75</v>
      </c>
      <c r="Q34" s="1">
        <f t="shared" ref="Q34:Q35" si="30">IF(Q$31="benefit",Q25/S$27, Q$28/Q25)</f>
        <v>0.4</v>
      </c>
      <c r="R34" s="1">
        <f t="shared" ref="R34:R35" si="31">IF(R$31="benefit",R25/S$27,Q$28/R25)</f>
        <v>0.2</v>
      </c>
      <c r="S34" s="1">
        <f t="shared" ref="S34:S35" si="32">IF(S$31="benefit",S25/S$27,Q$28/S25)</f>
        <v>0.13333333333333333</v>
      </c>
      <c r="T34" s="1">
        <f t="shared" ref="T34:T35" si="33">IF(T$31="benefit",T25/V$27, T$28/T25)</f>
        <v>0.2</v>
      </c>
      <c r="U34" s="1">
        <f t="shared" ref="U34:U35" si="34">IF(U$31="benefit",U25/V$27,T$28/U25)</f>
        <v>0.5</v>
      </c>
      <c r="V34" s="1">
        <f t="shared" ref="V34:V35" si="35">IF(V$31="benefit",V25/V$27,T$28/V25)</f>
        <v>1</v>
      </c>
    </row>
    <row r="35" spans="1:22" x14ac:dyDescent="0.3">
      <c r="A35" s="4" t="str">
        <f t="shared" si="14"/>
        <v>A03</v>
      </c>
      <c r="B35" s="1">
        <f t="shared" si="15"/>
        <v>0.75</v>
      </c>
      <c r="C35" s="1">
        <f t="shared" si="16"/>
        <v>1</v>
      </c>
      <c r="D35" s="1">
        <f t="shared" si="17"/>
        <v>1</v>
      </c>
      <c r="E35" s="1">
        <f t="shared" si="18"/>
        <v>1</v>
      </c>
      <c r="F35" s="1">
        <f t="shared" si="19"/>
        <v>1</v>
      </c>
      <c r="G35" s="1">
        <f t="shared" si="20"/>
        <v>0.4</v>
      </c>
      <c r="H35" s="1">
        <f t="shared" si="21"/>
        <v>0.75</v>
      </c>
      <c r="I35" s="1">
        <f t="shared" si="22"/>
        <v>1</v>
      </c>
      <c r="J35" s="1">
        <f t="shared" si="23"/>
        <v>1</v>
      </c>
      <c r="K35" s="1">
        <f t="shared" si="24"/>
        <v>0.2</v>
      </c>
      <c r="L35" s="1">
        <f t="shared" si="25"/>
        <v>0.13333333333333333</v>
      </c>
      <c r="M35" s="1">
        <f t="shared" si="26"/>
        <v>0.1</v>
      </c>
      <c r="N35" s="1">
        <f t="shared" si="27"/>
        <v>0.1</v>
      </c>
      <c r="O35" s="1">
        <f t="shared" si="28"/>
        <v>0.1</v>
      </c>
      <c r="P35" s="1">
        <f t="shared" si="29"/>
        <v>0.25</v>
      </c>
      <c r="Q35" s="1">
        <f t="shared" si="30"/>
        <v>0.2</v>
      </c>
      <c r="R35" s="1">
        <f t="shared" si="31"/>
        <v>0.13333333333333333</v>
      </c>
      <c r="S35" s="1">
        <f t="shared" si="32"/>
        <v>0.1</v>
      </c>
      <c r="T35" s="1">
        <f t="shared" si="33"/>
        <v>0.2</v>
      </c>
      <c r="U35" s="1">
        <f t="shared" si="34"/>
        <v>0.2</v>
      </c>
      <c r="V35" s="1">
        <f t="shared" si="35"/>
        <v>0.5</v>
      </c>
    </row>
    <row r="37" spans="1:22" x14ac:dyDescent="0.3">
      <c r="A37" s="4"/>
      <c r="B37" s="4" t="str">
        <f>B30</f>
        <v>C01</v>
      </c>
      <c r="C37" s="4" t="str">
        <f t="shared" ref="C37:V37" si="36">C30</f>
        <v>C01</v>
      </c>
      <c r="D37" s="4" t="str">
        <f t="shared" si="36"/>
        <v>C01</v>
      </c>
      <c r="E37" s="4" t="str">
        <f t="shared" si="36"/>
        <v>C02</v>
      </c>
      <c r="F37" s="4" t="str">
        <f t="shared" si="36"/>
        <v>C02</v>
      </c>
      <c r="G37" s="4" t="str">
        <f t="shared" si="36"/>
        <v>C02</v>
      </c>
      <c r="H37" s="4" t="str">
        <f t="shared" si="36"/>
        <v>C03</v>
      </c>
      <c r="I37" s="4" t="str">
        <f t="shared" si="36"/>
        <v>C03</v>
      </c>
      <c r="J37" s="4" t="str">
        <f t="shared" si="36"/>
        <v>C03</v>
      </c>
      <c r="K37" s="4" t="str">
        <f t="shared" si="36"/>
        <v>C04</v>
      </c>
      <c r="L37" s="4" t="str">
        <f t="shared" si="36"/>
        <v>C04</v>
      </c>
      <c r="M37" s="4" t="str">
        <f t="shared" si="36"/>
        <v>C04</v>
      </c>
      <c r="N37" s="4" t="str">
        <f t="shared" si="36"/>
        <v>C05</v>
      </c>
      <c r="O37" s="4" t="str">
        <f t="shared" si="36"/>
        <v>C05</v>
      </c>
      <c r="P37" s="4" t="str">
        <f t="shared" si="36"/>
        <v>C05</v>
      </c>
      <c r="Q37" s="4" t="str">
        <f t="shared" si="36"/>
        <v>C06</v>
      </c>
      <c r="R37" s="4" t="str">
        <f t="shared" si="36"/>
        <v>C06</v>
      </c>
      <c r="S37" s="4" t="str">
        <f t="shared" si="36"/>
        <v>C06</v>
      </c>
      <c r="T37" s="4" t="str">
        <f t="shared" si="36"/>
        <v>C07</v>
      </c>
      <c r="U37" s="4" t="str">
        <f t="shared" si="36"/>
        <v>C07</v>
      </c>
      <c r="V37" s="4" t="str">
        <f t="shared" si="36"/>
        <v>C07</v>
      </c>
    </row>
    <row r="38" spans="1:22" x14ac:dyDescent="0.3">
      <c r="A38" s="4"/>
      <c r="B38" s="4">
        <f>VLOOKUP(B37,$A$1:$D$7,4,0)</f>
        <v>25</v>
      </c>
      <c r="C38" s="4">
        <f t="shared" ref="C38:V38" si="37">VLOOKUP(C37,$A$1:$D$7,4,0)</f>
        <v>25</v>
      </c>
      <c r="D38" s="4">
        <f t="shared" si="37"/>
        <v>25</v>
      </c>
      <c r="E38" s="4">
        <f t="shared" si="37"/>
        <v>20</v>
      </c>
      <c r="F38" s="4">
        <f t="shared" si="37"/>
        <v>20</v>
      </c>
      <c r="G38" s="4">
        <f t="shared" si="37"/>
        <v>20</v>
      </c>
      <c r="H38" s="4">
        <f t="shared" si="37"/>
        <v>15</v>
      </c>
      <c r="I38" s="4">
        <f t="shared" si="37"/>
        <v>15</v>
      </c>
      <c r="J38" s="4">
        <f t="shared" si="37"/>
        <v>15</v>
      </c>
      <c r="K38" s="4">
        <f t="shared" si="37"/>
        <v>15</v>
      </c>
      <c r="L38" s="4">
        <f t="shared" si="37"/>
        <v>15</v>
      </c>
      <c r="M38" s="4">
        <f t="shared" si="37"/>
        <v>15</v>
      </c>
      <c r="N38" s="4">
        <f t="shared" si="37"/>
        <v>10</v>
      </c>
      <c r="O38" s="4">
        <f t="shared" si="37"/>
        <v>10</v>
      </c>
      <c r="P38" s="4">
        <f t="shared" si="37"/>
        <v>10</v>
      </c>
      <c r="Q38" s="4">
        <f t="shared" si="37"/>
        <v>10</v>
      </c>
      <c r="R38" s="4">
        <f t="shared" si="37"/>
        <v>10</v>
      </c>
      <c r="S38" s="4">
        <f t="shared" si="37"/>
        <v>10</v>
      </c>
      <c r="T38" s="4">
        <f t="shared" si="37"/>
        <v>5</v>
      </c>
      <c r="U38" s="4">
        <f t="shared" si="37"/>
        <v>5</v>
      </c>
      <c r="V38" s="4">
        <f t="shared" si="37"/>
        <v>5</v>
      </c>
    </row>
    <row r="39" spans="1:22" x14ac:dyDescent="0.3">
      <c r="A39" s="4"/>
      <c r="B39" s="4" t="str">
        <f>B32</f>
        <v>L</v>
      </c>
      <c r="C39" s="4" t="str">
        <f t="shared" ref="C39:V39" si="38">C32</f>
        <v>M</v>
      </c>
      <c r="D39" s="4" t="str">
        <f t="shared" si="38"/>
        <v>U</v>
      </c>
      <c r="E39" s="4" t="str">
        <f t="shared" si="38"/>
        <v>L</v>
      </c>
      <c r="F39" s="4" t="str">
        <f t="shared" si="38"/>
        <v>M</v>
      </c>
      <c r="G39" s="4" t="str">
        <f t="shared" si="38"/>
        <v>U</v>
      </c>
      <c r="H39" s="4" t="str">
        <f t="shared" si="38"/>
        <v>L</v>
      </c>
      <c r="I39" s="4" t="str">
        <f t="shared" si="38"/>
        <v>M</v>
      </c>
      <c r="J39" s="4" t="str">
        <f t="shared" si="38"/>
        <v>U</v>
      </c>
      <c r="K39" s="4" t="str">
        <f t="shared" si="38"/>
        <v>L</v>
      </c>
      <c r="L39" s="4" t="str">
        <f t="shared" si="38"/>
        <v>M</v>
      </c>
      <c r="M39" s="4" t="str">
        <f t="shared" si="38"/>
        <v>U</v>
      </c>
      <c r="N39" s="4" t="str">
        <f t="shared" si="38"/>
        <v>L</v>
      </c>
      <c r="O39" s="4" t="str">
        <f t="shared" si="38"/>
        <v>M</v>
      </c>
      <c r="P39" s="4" t="str">
        <f t="shared" si="38"/>
        <v>U</v>
      </c>
      <c r="Q39" s="4" t="str">
        <f t="shared" si="38"/>
        <v>L</v>
      </c>
      <c r="R39" s="4" t="str">
        <f t="shared" si="38"/>
        <v>M</v>
      </c>
      <c r="S39" s="4" t="str">
        <f t="shared" si="38"/>
        <v>U</v>
      </c>
      <c r="T39" s="4" t="str">
        <f t="shared" si="38"/>
        <v>L</v>
      </c>
      <c r="U39" s="4" t="str">
        <f t="shared" si="38"/>
        <v>M</v>
      </c>
      <c r="V39" s="4" t="str">
        <f t="shared" si="38"/>
        <v>U</v>
      </c>
    </row>
    <row r="40" spans="1:22" x14ac:dyDescent="0.3">
      <c r="A40" s="4" t="str">
        <f>A33</f>
        <v>A01</v>
      </c>
      <c r="B40" s="1">
        <f>B33*B$38</f>
        <v>12.5</v>
      </c>
      <c r="C40" s="1">
        <f t="shared" ref="C40:V42" si="39">C33*C$38</f>
        <v>18.75</v>
      </c>
      <c r="D40" s="1">
        <f t="shared" si="39"/>
        <v>25</v>
      </c>
      <c r="E40" s="1">
        <f t="shared" si="39"/>
        <v>4</v>
      </c>
      <c r="F40" s="1">
        <f t="shared" si="39"/>
        <v>2.6666666666666665</v>
      </c>
      <c r="G40" s="1">
        <f t="shared" si="39"/>
        <v>2</v>
      </c>
      <c r="H40" s="1">
        <f t="shared" si="39"/>
        <v>1.5</v>
      </c>
      <c r="I40" s="1">
        <f t="shared" si="39"/>
        <v>1.5</v>
      </c>
      <c r="J40" s="1">
        <f t="shared" si="39"/>
        <v>3.75</v>
      </c>
      <c r="K40" s="1">
        <f t="shared" si="39"/>
        <v>15</v>
      </c>
      <c r="L40" s="1">
        <f t="shared" si="39"/>
        <v>15</v>
      </c>
      <c r="M40" s="1">
        <f t="shared" si="39"/>
        <v>6</v>
      </c>
      <c r="N40" s="1">
        <f t="shared" si="39"/>
        <v>7.5</v>
      </c>
      <c r="O40" s="1">
        <f t="shared" si="39"/>
        <v>10</v>
      </c>
      <c r="P40" s="1">
        <f t="shared" si="39"/>
        <v>10</v>
      </c>
      <c r="Q40" s="1">
        <f t="shared" si="39"/>
        <v>10</v>
      </c>
      <c r="R40" s="1">
        <f t="shared" si="39"/>
        <v>10</v>
      </c>
      <c r="S40" s="1">
        <f t="shared" si="39"/>
        <v>4</v>
      </c>
      <c r="T40" s="1">
        <f t="shared" si="39"/>
        <v>1</v>
      </c>
      <c r="U40" s="1">
        <f t="shared" si="39"/>
        <v>1</v>
      </c>
      <c r="V40" s="1">
        <f t="shared" si="39"/>
        <v>2.5</v>
      </c>
    </row>
    <row r="41" spans="1:22" x14ac:dyDescent="0.3">
      <c r="A41" s="4" t="str">
        <f t="shared" ref="A41:A42" si="40">A34</f>
        <v>A02</v>
      </c>
      <c r="B41" s="1">
        <f t="shared" ref="B41:Q42" si="41">B34*B$38</f>
        <v>6.25</v>
      </c>
      <c r="C41" s="1">
        <f t="shared" si="41"/>
        <v>12.5</v>
      </c>
      <c r="D41" s="1">
        <f t="shared" si="41"/>
        <v>18.75</v>
      </c>
      <c r="E41" s="1">
        <f t="shared" si="41"/>
        <v>8</v>
      </c>
      <c r="F41" s="1">
        <f t="shared" si="41"/>
        <v>4</v>
      </c>
      <c r="G41" s="1">
        <f t="shared" si="41"/>
        <v>2.6666666666666665</v>
      </c>
      <c r="H41" s="1">
        <f t="shared" si="41"/>
        <v>3.75</v>
      </c>
      <c r="I41" s="1">
        <f t="shared" si="41"/>
        <v>7.5</v>
      </c>
      <c r="J41" s="1">
        <f t="shared" si="41"/>
        <v>11.25</v>
      </c>
      <c r="K41" s="1">
        <f t="shared" si="41"/>
        <v>15</v>
      </c>
      <c r="L41" s="1">
        <f t="shared" si="41"/>
        <v>6</v>
      </c>
      <c r="M41" s="1">
        <f t="shared" si="41"/>
        <v>3</v>
      </c>
      <c r="N41" s="1">
        <f t="shared" si="41"/>
        <v>2.5</v>
      </c>
      <c r="O41" s="1">
        <f t="shared" si="41"/>
        <v>5</v>
      </c>
      <c r="P41" s="1">
        <f t="shared" si="41"/>
        <v>7.5</v>
      </c>
      <c r="Q41" s="1">
        <f t="shared" si="41"/>
        <v>4</v>
      </c>
      <c r="R41" s="1">
        <f t="shared" si="39"/>
        <v>2</v>
      </c>
      <c r="S41" s="1">
        <f t="shared" si="39"/>
        <v>1.3333333333333333</v>
      </c>
      <c r="T41" s="1">
        <f t="shared" si="39"/>
        <v>1</v>
      </c>
      <c r="U41" s="1">
        <f t="shared" si="39"/>
        <v>2.5</v>
      </c>
      <c r="V41" s="1">
        <f t="shared" si="39"/>
        <v>5</v>
      </c>
    </row>
    <row r="42" spans="1:22" x14ac:dyDescent="0.3">
      <c r="A42" s="4" t="str">
        <f t="shared" si="40"/>
        <v>A03</v>
      </c>
      <c r="B42" s="1">
        <f t="shared" si="41"/>
        <v>18.75</v>
      </c>
      <c r="C42" s="1">
        <f t="shared" si="39"/>
        <v>25</v>
      </c>
      <c r="D42" s="1">
        <f t="shared" si="39"/>
        <v>25</v>
      </c>
      <c r="E42" s="1">
        <f t="shared" si="39"/>
        <v>20</v>
      </c>
      <c r="F42" s="1">
        <f t="shared" si="39"/>
        <v>20</v>
      </c>
      <c r="G42" s="1">
        <f t="shared" si="39"/>
        <v>8</v>
      </c>
      <c r="H42" s="1">
        <f t="shared" si="39"/>
        <v>11.25</v>
      </c>
      <c r="I42" s="1">
        <f t="shared" si="39"/>
        <v>15</v>
      </c>
      <c r="J42" s="1">
        <f t="shared" si="39"/>
        <v>15</v>
      </c>
      <c r="K42" s="1">
        <f t="shared" si="39"/>
        <v>3</v>
      </c>
      <c r="L42" s="1">
        <f t="shared" si="39"/>
        <v>2</v>
      </c>
      <c r="M42" s="1">
        <f t="shared" si="39"/>
        <v>1.5</v>
      </c>
      <c r="N42" s="1">
        <f t="shared" si="39"/>
        <v>1</v>
      </c>
      <c r="O42" s="1">
        <f t="shared" si="39"/>
        <v>1</v>
      </c>
      <c r="P42" s="1">
        <f t="shared" si="39"/>
        <v>2.5</v>
      </c>
      <c r="Q42" s="1">
        <f t="shared" si="39"/>
        <v>2</v>
      </c>
      <c r="R42" s="1">
        <f t="shared" si="39"/>
        <v>1.3333333333333333</v>
      </c>
      <c r="S42" s="1">
        <f t="shared" si="39"/>
        <v>1</v>
      </c>
      <c r="T42" s="1">
        <f t="shared" si="39"/>
        <v>1</v>
      </c>
      <c r="U42" s="1">
        <f t="shared" si="39"/>
        <v>1</v>
      </c>
      <c r="V42" s="1">
        <f t="shared" si="39"/>
        <v>2.5</v>
      </c>
    </row>
    <row r="44" spans="1:22" x14ac:dyDescent="0.3">
      <c r="A44" s="4" t="s">
        <v>24</v>
      </c>
      <c r="B44" s="4" t="s">
        <v>0</v>
      </c>
      <c r="C44" s="4" t="s">
        <v>1</v>
      </c>
      <c r="D44" s="4" t="s">
        <v>2</v>
      </c>
      <c r="E44" s="4" t="s">
        <v>3</v>
      </c>
      <c r="F44" s="4" t="s">
        <v>4</v>
      </c>
      <c r="G44" s="4" t="s">
        <v>19</v>
      </c>
      <c r="H44" s="4" t="s">
        <v>20</v>
      </c>
      <c r="I44" s="4" t="s">
        <v>8</v>
      </c>
      <c r="J44" s="4" t="s">
        <v>18</v>
      </c>
    </row>
    <row r="45" spans="1:22" x14ac:dyDescent="0.3">
      <c r="A45" s="4" t="str">
        <f>A40</f>
        <v>A01</v>
      </c>
      <c r="B45" s="1">
        <f>AVERAGEIF($B$37:$V$37,B$44,$B40:$V40)</f>
        <v>18.75</v>
      </c>
      <c r="C45" s="1">
        <f t="shared" ref="C45:H45" si="42">AVERAGEIF($B$37:$V$37,C$44,$B40:$V40)</f>
        <v>2.8888888888888888</v>
      </c>
      <c r="D45" s="1">
        <f t="shared" si="42"/>
        <v>2.25</v>
      </c>
      <c r="E45" s="1">
        <f t="shared" si="42"/>
        <v>12</v>
      </c>
      <c r="F45" s="1">
        <f t="shared" si="42"/>
        <v>9.1666666666666661</v>
      </c>
      <c r="G45" s="1">
        <f t="shared" si="42"/>
        <v>8</v>
      </c>
      <c r="H45" s="1">
        <f t="shared" si="42"/>
        <v>1.5</v>
      </c>
      <c r="I45" s="1">
        <f>SUM(B45:H45)</f>
        <v>54.55555555555555</v>
      </c>
      <c r="J45" s="1">
        <f>_xlfn.RANK.AVG(I45,$I$45:$I$47)</f>
        <v>2</v>
      </c>
    </row>
    <row r="46" spans="1:22" x14ac:dyDescent="0.3">
      <c r="A46" s="4" t="str">
        <f t="shared" ref="A46:A47" si="43">A41</f>
        <v>A02</v>
      </c>
      <c r="B46" s="1">
        <f t="shared" ref="B46:H46" si="44">AVERAGEIF($B$37:$V$37,B$44,$B41:$V41)</f>
        <v>12.5</v>
      </c>
      <c r="C46" s="1">
        <f t="shared" si="44"/>
        <v>4.8888888888888884</v>
      </c>
      <c r="D46" s="1">
        <f t="shared" si="44"/>
        <v>7.5</v>
      </c>
      <c r="E46" s="1">
        <f t="shared" si="44"/>
        <v>8</v>
      </c>
      <c r="F46" s="1">
        <f t="shared" si="44"/>
        <v>5</v>
      </c>
      <c r="G46" s="1">
        <f t="shared" si="44"/>
        <v>2.4444444444444442</v>
      </c>
      <c r="H46" s="1">
        <f t="shared" si="44"/>
        <v>2.8333333333333335</v>
      </c>
      <c r="I46" s="1">
        <f t="shared" ref="I46:I47" si="45">SUM(B46:H46)</f>
        <v>43.166666666666664</v>
      </c>
      <c r="J46" s="1">
        <f t="shared" ref="J46:J47" si="46">_xlfn.RANK.AVG(I46,$I$45:$I$47)</f>
        <v>3</v>
      </c>
    </row>
    <row r="47" spans="1:22" x14ac:dyDescent="0.3">
      <c r="A47" s="4" t="str">
        <f t="shared" si="43"/>
        <v>A03</v>
      </c>
      <c r="B47" s="1">
        <f t="shared" ref="B47:H47" si="47">AVERAGEIF($B$37:$V$37,B$44,$B42:$V42)</f>
        <v>22.916666666666668</v>
      </c>
      <c r="C47" s="1">
        <f t="shared" si="47"/>
        <v>16</v>
      </c>
      <c r="D47" s="1">
        <f t="shared" si="47"/>
        <v>13.75</v>
      </c>
      <c r="E47" s="1">
        <f t="shared" si="47"/>
        <v>2.1666666666666665</v>
      </c>
      <c r="F47" s="1">
        <f t="shared" si="47"/>
        <v>1.5</v>
      </c>
      <c r="G47" s="1">
        <f t="shared" si="47"/>
        <v>1.4444444444444444</v>
      </c>
      <c r="H47" s="1">
        <f t="shared" si="47"/>
        <v>1.5</v>
      </c>
      <c r="I47" s="1">
        <f t="shared" si="45"/>
        <v>59.277777777777779</v>
      </c>
      <c r="J47" s="1">
        <f t="shared" si="4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fuzzy-saw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HERDI</dc:creator>
  <cp:lastModifiedBy>HERDI</cp:lastModifiedBy>
  <dcterms:created xsi:type="dcterms:W3CDTF">2019-01-18T14:13:00Z</dcterms:created>
  <dcterms:modified xsi:type="dcterms:W3CDTF">2020-04-23T05:18:50Z</dcterms:modified>
</cp:coreProperties>
</file>