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DieseArbeitsmappe" defaultThemeVersion="124226"/>
  <bookViews>
    <workbookView xWindow="-6795" yWindow="135" windowWidth="20370" windowHeight="9675" tabRatio="802"/>
  </bookViews>
  <sheets>
    <sheet name="Titelblatt" sheetId="1" r:id="rId1"/>
    <sheet name="Personalkosten Plan" sheetId="2" r:id="rId2"/>
    <sheet name="Personalkosten Ist" sheetId="5" r:id="rId3"/>
    <sheet name="Sachkosten Plan" sheetId="3" r:id="rId4"/>
    <sheet name="Sachkosten Ist" sheetId="6" r:id="rId5"/>
    <sheet name="Investitionen Plan" sheetId="4" r:id="rId6"/>
    <sheet name="Investitionen Ist" sheetId="7" r:id="rId7"/>
    <sheet name="Maschinenstundensatz Plan" sheetId="8" r:id="rId8"/>
    <sheet name="Maschinenstundensatz Ist" sheetId="9" r:id="rId9"/>
  </sheets>
  <definedNames>
    <definedName name="Art">Titelblatt!$F$8:$F$12</definedName>
    <definedName name="_xlnm.Print_Area" localSheetId="6">'Investitionen Ist'!$A$1:$G$27</definedName>
    <definedName name="_xlnm.Print_Area" localSheetId="5">'Investitionen Plan'!$A$1:$G$27</definedName>
    <definedName name="_xlnm.Print_Area" localSheetId="8">'Maschinenstundensatz Ist'!$A$1:$E$19</definedName>
    <definedName name="_xlnm.Print_Area" localSheetId="7">'Maschinenstundensatz Plan'!$A$1:$E$19</definedName>
    <definedName name="_xlnm.Print_Area" localSheetId="2">'Personalkosten Ist'!$A$1:$S$64</definedName>
    <definedName name="_xlnm.Print_Area" localSheetId="1">'Personalkosten Plan'!$A$1:$O$63</definedName>
    <definedName name="_xlnm.Print_Area" localSheetId="4">'Sachkosten Ist'!$A$1:$G$208</definedName>
    <definedName name="_xlnm.Print_Area" localSheetId="3">'Sachkosten Plan'!$A$1:$E$206</definedName>
    <definedName name="_xlnm.Print_Area" localSheetId="0">Titelblatt!$A$1:$I$54</definedName>
  </definedNames>
  <calcPr calcId="145621"/>
</workbook>
</file>

<file path=xl/calcChain.xml><?xml version="1.0" encoding="utf-8"?>
<calcChain xmlns="http://schemas.openxmlformats.org/spreadsheetml/2006/main">
  <c r="G5" i="5" l="1"/>
  <c r="H45" i="1" l="1"/>
  <c r="K41" i="1" l="1"/>
  <c r="M24" i="5" l="1"/>
  <c r="L24" i="5"/>
  <c r="I24" i="5"/>
  <c r="G24" i="5"/>
  <c r="M23" i="5"/>
  <c r="L23" i="5"/>
  <c r="I23" i="5"/>
  <c r="G23" i="5"/>
  <c r="M22" i="5"/>
  <c r="L22" i="5"/>
  <c r="I22" i="5"/>
  <c r="G22" i="5"/>
  <c r="M21" i="5"/>
  <c r="L21" i="5"/>
  <c r="I21" i="5"/>
  <c r="G21" i="5"/>
  <c r="M20" i="5"/>
  <c r="L20" i="5"/>
  <c r="I20" i="5"/>
  <c r="G20" i="5"/>
  <c r="M19" i="5"/>
  <c r="L19" i="5"/>
  <c r="I19" i="5"/>
  <c r="G19" i="5"/>
  <c r="M18" i="5"/>
  <c r="L18" i="5"/>
  <c r="I18" i="5"/>
  <c r="G18" i="5"/>
  <c r="M17" i="5"/>
  <c r="L17" i="5"/>
  <c r="I17" i="5"/>
  <c r="G17" i="5"/>
  <c r="M16" i="5"/>
  <c r="L16" i="5"/>
  <c r="I16" i="5"/>
  <c r="G16" i="5"/>
  <c r="M15" i="5"/>
  <c r="L15" i="5"/>
  <c r="I15" i="5"/>
  <c r="G15" i="5"/>
  <c r="M14" i="5"/>
  <c r="L14" i="5"/>
  <c r="I14" i="5"/>
  <c r="G14" i="5"/>
  <c r="O23" i="5" l="1"/>
  <c r="O14" i="5"/>
  <c r="O18" i="5"/>
  <c r="O20" i="5"/>
  <c r="O15" i="5"/>
  <c r="O17" i="5"/>
  <c r="O19" i="5"/>
  <c r="O21" i="5"/>
  <c r="O16" i="5"/>
  <c r="O22" i="5"/>
  <c r="O24"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13" i="5"/>
  <c r="I12" i="5"/>
  <c r="I11" i="5"/>
  <c r="I10" i="5"/>
  <c r="I9" i="5"/>
  <c r="I8" i="5"/>
  <c r="I7" i="5"/>
  <c r="I6" i="5"/>
  <c r="I5" i="5"/>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 i="2"/>
  <c r="Q24" i="5" l="1"/>
  <c r="S24" i="5"/>
  <c r="Q16" i="5"/>
  <c r="S16" i="5"/>
  <c r="Q19" i="5"/>
  <c r="S19" i="5"/>
  <c r="Q15" i="5"/>
  <c r="S15" i="5"/>
  <c r="Q18" i="5"/>
  <c r="S18" i="5"/>
  <c r="Q23" i="5"/>
  <c r="S23" i="5"/>
  <c r="Q22" i="5"/>
  <c r="S22" i="5"/>
  <c r="Q21" i="5"/>
  <c r="S21" i="5"/>
  <c r="Q17" i="5"/>
  <c r="S17" i="5"/>
  <c r="Q20" i="5"/>
  <c r="S20" i="5"/>
  <c r="Q14" i="5"/>
  <c r="S14" i="5"/>
  <c r="G43" i="2"/>
  <c r="L43" i="2"/>
  <c r="M43" i="2"/>
  <c r="G44" i="2"/>
  <c r="L44" i="2"/>
  <c r="M44" i="2"/>
  <c r="G45" i="2"/>
  <c r="L45" i="2"/>
  <c r="M45" i="2"/>
  <c r="G46" i="2"/>
  <c r="L46" i="2"/>
  <c r="M46" i="2"/>
  <c r="G47" i="2"/>
  <c r="L47" i="2"/>
  <c r="M47" i="2"/>
  <c r="G48" i="2"/>
  <c r="L48" i="2"/>
  <c r="M48" i="2"/>
  <c r="G49" i="2"/>
  <c r="L49" i="2"/>
  <c r="M49" i="2"/>
  <c r="G50" i="2"/>
  <c r="L50" i="2"/>
  <c r="M50" i="2"/>
  <c r="G51" i="2"/>
  <c r="O51" i="2" s="1"/>
  <c r="L51" i="2"/>
  <c r="M51" i="2"/>
  <c r="G52" i="2"/>
  <c r="L52" i="2"/>
  <c r="M52" i="2"/>
  <c r="G43" i="5"/>
  <c r="O43" i="5" s="1"/>
  <c r="L43" i="5"/>
  <c r="M43" i="5"/>
  <c r="G44" i="5"/>
  <c r="O44" i="5" s="1"/>
  <c r="L44" i="5"/>
  <c r="M44" i="5"/>
  <c r="G45" i="5"/>
  <c r="L45" i="5"/>
  <c r="M45" i="5"/>
  <c r="G46" i="5"/>
  <c r="L46" i="5"/>
  <c r="M46" i="5"/>
  <c r="G47" i="5"/>
  <c r="O47" i="5" s="1"/>
  <c r="L47" i="5"/>
  <c r="M47" i="5"/>
  <c r="G48" i="5"/>
  <c r="O48" i="5" s="1"/>
  <c r="L48" i="5"/>
  <c r="M48" i="5"/>
  <c r="G49" i="5"/>
  <c r="O49" i="5" s="1"/>
  <c r="L49" i="5"/>
  <c r="M49" i="5"/>
  <c r="G50" i="5"/>
  <c r="O50" i="5" s="1"/>
  <c r="L50" i="5"/>
  <c r="M50" i="5"/>
  <c r="G51" i="5"/>
  <c r="O51" i="5" s="1"/>
  <c r="L51" i="5"/>
  <c r="M51" i="5"/>
  <c r="G52" i="5"/>
  <c r="L52" i="5"/>
  <c r="M52" i="5"/>
  <c r="G53" i="5"/>
  <c r="O53" i="5" s="1"/>
  <c r="L53" i="5"/>
  <c r="M53" i="5"/>
  <c r="G54" i="5"/>
  <c r="O54" i="5" s="1"/>
  <c r="L54" i="5"/>
  <c r="M54" i="5"/>
  <c r="G54" i="2"/>
  <c r="G5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2" i="5"/>
  <c r="G41" i="5"/>
  <c r="G40" i="5"/>
  <c r="G39" i="5"/>
  <c r="G38" i="5"/>
  <c r="G37" i="5"/>
  <c r="G36" i="5"/>
  <c r="G35" i="5"/>
  <c r="G34" i="5"/>
  <c r="G33" i="5"/>
  <c r="G32" i="5"/>
  <c r="G31" i="5"/>
  <c r="G30" i="5"/>
  <c r="G29" i="5"/>
  <c r="G28" i="5"/>
  <c r="G27" i="5"/>
  <c r="G26" i="5"/>
  <c r="G25" i="5"/>
  <c r="G13" i="5"/>
  <c r="G12" i="5"/>
  <c r="G11" i="5"/>
  <c r="G10" i="5"/>
  <c r="G9" i="5"/>
  <c r="G8" i="5"/>
  <c r="G7" i="5"/>
  <c r="G6" i="5"/>
  <c r="Q54" i="5" l="1"/>
  <c r="S54" i="5"/>
  <c r="Q50" i="5"/>
  <c r="S50" i="5"/>
  <c r="Q48" i="5"/>
  <c r="S48" i="5"/>
  <c r="Q44" i="5"/>
  <c r="S44" i="5"/>
  <c r="Q53" i="5"/>
  <c r="S53" i="5"/>
  <c r="Q51" i="5"/>
  <c r="S51" i="5"/>
  <c r="Q49" i="5"/>
  <c r="S49" i="5"/>
  <c r="Q47" i="5"/>
  <c r="S47" i="5"/>
  <c r="Q43" i="5"/>
  <c r="S43" i="5"/>
  <c r="O44" i="2"/>
  <c r="O45" i="2"/>
  <c r="O46" i="5"/>
  <c r="O45" i="5"/>
  <c r="O52" i="2"/>
  <c r="O50" i="2"/>
  <c r="O48" i="2"/>
  <c r="O47" i="2"/>
  <c r="O43" i="2"/>
  <c r="O49" i="2"/>
  <c r="O46" i="2"/>
  <c r="O52" i="5"/>
  <c r="I45" i="1"/>
  <c r="K38" i="1"/>
  <c r="Q46" i="5" l="1"/>
  <c r="S46" i="5"/>
  <c r="Q52" i="5"/>
  <c r="S52" i="5"/>
  <c r="Q45" i="5"/>
  <c r="S45" i="5"/>
  <c r="M54" i="2"/>
  <c r="L54" i="2"/>
  <c r="O54" i="2"/>
  <c r="M53" i="2"/>
  <c r="L53" i="2"/>
  <c r="O53" i="2"/>
  <c r="M42" i="2"/>
  <c r="L42" i="2"/>
  <c r="O42" i="2"/>
  <c r="M41" i="2"/>
  <c r="L41" i="2"/>
  <c r="O41" i="2"/>
  <c r="M40" i="2"/>
  <c r="L40" i="2"/>
  <c r="O40" i="2"/>
  <c r="M39" i="2"/>
  <c r="L39" i="2"/>
  <c r="O39" i="2"/>
  <c r="M38" i="2"/>
  <c r="L38" i="2"/>
  <c r="O38" i="2"/>
  <c r="M37" i="2"/>
  <c r="L37" i="2"/>
  <c r="O37" i="2"/>
  <c r="M36" i="2"/>
  <c r="L36" i="2"/>
  <c r="O36" i="2"/>
  <c r="M35" i="2"/>
  <c r="L35" i="2"/>
  <c r="O35" i="2"/>
  <c r="M34" i="2"/>
  <c r="L34" i="2"/>
  <c r="O34" i="2"/>
  <c r="M33" i="2"/>
  <c r="L33" i="2"/>
  <c r="O33" i="2"/>
  <c r="M32" i="2"/>
  <c r="L32" i="2"/>
  <c r="O32" i="2"/>
  <c r="M31" i="2"/>
  <c r="L31" i="2"/>
  <c r="O31" i="2"/>
  <c r="M30" i="2"/>
  <c r="L30" i="2"/>
  <c r="O30" i="2"/>
  <c r="M29" i="2"/>
  <c r="L29" i="2"/>
  <c r="O29" i="2"/>
  <c r="M28" i="2"/>
  <c r="L28" i="2"/>
  <c r="O28" i="2"/>
  <c r="M27" i="2"/>
  <c r="L27" i="2"/>
  <c r="O27" i="2"/>
  <c r="M26" i="2"/>
  <c r="L26" i="2"/>
  <c r="O26" i="2"/>
  <c r="M25" i="2"/>
  <c r="L25" i="2"/>
  <c r="O25" i="2"/>
  <c r="M24" i="2"/>
  <c r="L24" i="2"/>
  <c r="O24" i="2"/>
  <c r="M42" i="5"/>
  <c r="L42" i="5"/>
  <c r="O42" i="5"/>
  <c r="M41" i="5"/>
  <c r="L41" i="5"/>
  <c r="O41" i="5"/>
  <c r="M40" i="5"/>
  <c r="L40" i="5"/>
  <c r="O40" i="5"/>
  <c r="M39" i="5"/>
  <c r="L39" i="5"/>
  <c r="O39" i="5"/>
  <c r="M38" i="5"/>
  <c r="L38" i="5"/>
  <c r="O38" i="5"/>
  <c r="M37" i="5"/>
  <c r="L37" i="5"/>
  <c r="O37" i="5"/>
  <c r="M36" i="5"/>
  <c r="L36" i="5"/>
  <c r="O36" i="5"/>
  <c r="M35" i="5"/>
  <c r="L35" i="5"/>
  <c r="O35" i="5"/>
  <c r="M34" i="5"/>
  <c r="L34" i="5"/>
  <c r="O34" i="5"/>
  <c r="M33" i="5"/>
  <c r="L33" i="5"/>
  <c r="O33" i="5"/>
  <c r="M32" i="5"/>
  <c r="L32" i="5"/>
  <c r="O32" i="5"/>
  <c r="M31" i="5"/>
  <c r="L31" i="5"/>
  <c r="O31" i="5"/>
  <c r="M30" i="5"/>
  <c r="L30" i="5"/>
  <c r="O30" i="5"/>
  <c r="M29" i="5"/>
  <c r="L29" i="5"/>
  <c r="O29" i="5"/>
  <c r="M28" i="5"/>
  <c r="L28" i="5"/>
  <c r="O28" i="5"/>
  <c r="M27" i="5"/>
  <c r="L27" i="5"/>
  <c r="O27" i="5"/>
  <c r="M26" i="5"/>
  <c r="L26" i="5"/>
  <c r="O26" i="5"/>
  <c r="M25" i="5"/>
  <c r="L25" i="5"/>
  <c r="O25" i="5"/>
  <c r="Q27" i="5" l="1"/>
  <c r="S27" i="5"/>
  <c r="Q29" i="5"/>
  <c r="S29" i="5"/>
  <c r="Q31" i="5"/>
  <c r="S31" i="5"/>
  <c r="Q33" i="5"/>
  <c r="S33" i="5"/>
  <c r="Q35" i="5"/>
  <c r="S35" i="5"/>
  <c r="Q37" i="5"/>
  <c r="S37" i="5"/>
  <c r="Q39" i="5"/>
  <c r="S39" i="5"/>
  <c r="Q41" i="5"/>
  <c r="S41" i="5"/>
  <c r="Q26" i="5"/>
  <c r="S26" i="5"/>
  <c r="Q28" i="5"/>
  <c r="S28" i="5"/>
  <c r="Q30" i="5"/>
  <c r="S30" i="5"/>
  <c r="Q32" i="5"/>
  <c r="S32" i="5"/>
  <c r="Q34" i="5"/>
  <c r="S34" i="5"/>
  <c r="Q36" i="5"/>
  <c r="S36" i="5"/>
  <c r="Q38" i="5"/>
  <c r="S38" i="5"/>
  <c r="Q40" i="5"/>
  <c r="S40" i="5"/>
  <c r="Q42" i="5"/>
  <c r="S42" i="5"/>
  <c r="Q25" i="5"/>
  <c r="S25" i="5"/>
  <c r="I29" i="1"/>
  <c r="P55" i="5" l="1"/>
  <c r="G16" i="7"/>
  <c r="L5" i="2" l="1"/>
  <c r="H29" i="1" l="1"/>
  <c r="E3" i="6" l="1"/>
  <c r="F204" i="6" l="1"/>
  <c r="F203" i="6"/>
  <c r="F201" i="6"/>
  <c r="F199" i="6"/>
  <c r="F197" i="6"/>
  <c r="F195" i="6"/>
  <c r="F193" i="6"/>
  <c r="F191" i="6"/>
  <c r="F189" i="6"/>
  <c r="F187" i="6"/>
  <c r="F185" i="6"/>
  <c r="F183" i="6"/>
  <c r="F181" i="6"/>
  <c r="F179" i="6"/>
  <c r="F177" i="6"/>
  <c r="F175" i="6"/>
  <c r="F173" i="6"/>
  <c r="F171" i="6"/>
  <c r="F169" i="6"/>
  <c r="F167" i="6"/>
  <c r="F165" i="6"/>
  <c r="F163" i="6"/>
  <c r="F161" i="6"/>
  <c r="F159" i="6"/>
  <c r="F157" i="6"/>
  <c r="F155" i="6"/>
  <c r="F153" i="6"/>
  <c r="F151" i="6"/>
  <c r="F149" i="6"/>
  <c r="F147" i="6"/>
  <c r="F145" i="6"/>
  <c r="F143" i="6"/>
  <c r="F141" i="6"/>
  <c r="F139" i="6"/>
  <c r="F137" i="6"/>
  <c r="F135" i="6"/>
  <c r="F133" i="6"/>
  <c r="F131" i="6"/>
  <c r="F129" i="6"/>
  <c r="F127" i="6"/>
  <c r="F125" i="6"/>
  <c r="F123" i="6"/>
  <c r="F121" i="6"/>
  <c r="F119" i="6"/>
  <c r="F117" i="6"/>
  <c r="F115" i="6"/>
  <c r="F113" i="6"/>
  <c r="F111" i="6"/>
  <c r="F109" i="6"/>
  <c r="F107" i="6"/>
  <c r="F105" i="6"/>
  <c r="F103" i="6"/>
  <c r="F101" i="6"/>
  <c r="F99" i="6"/>
  <c r="F97" i="6"/>
  <c r="F95" i="6"/>
  <c r="F93" i="6"/>
  <c r="F202" i="6"/>
  <c r="F200" i="6"/>
  <c r="F198" i="6"/>
  <c r="F196" i="6"/>
  <c r="F194" i="6"/>
  <c r="F192" i="6"/>
  <c r="F190" i="6"/>
  <c r="F188" i="6"/>
  <c r="F186" i="6"/>
  <c r="F184" i="6"/>
  <c r="F182" i="6"/>
  <c r="F180" i="6"/>
  <c r="F178" i="6"/>
  <c r="F176" i="6"/>
  <c r="F174" i="6"/>
  <c r="F172" i="6"/>
  <c r="F170" i="6"/>
  <c r="F168" i="6"/>
  <c r="F166" i="6"/>
  <c r="F164" i="6"/>
  <c r="F162" i="6"/>
  <c r="F160" i="6"/>
  <c r="F158" i="6"/>
  <c r="F156" i="6"/>
  <c r="F154" i="6"/>
  <c r="F152" i="6"/>
  <c r="F150" i="6"/>
  <c r="F148" i="6"/>
  <c r="F146" i="6"/>
  <c r="F144" i="6"/>
  <c r="F140" i="6"/>
  <c r="F136" i="6"/>
  <c r="F132" i="6"/>
  <c r="F128" i="6"/>
  <c r="F124" i="6"/>
  <c r="F120" i="6"/>
  <c r="F116" i="6"/>
  <c r="F112" i="6"/>
  <c r="F108" i="6"/>
  <c r="F104" i="6"/>
  <c r="F100" i="6"/>
  <c r="F96" i="6"/>
  <c r="F142" i="6"/>
  <c r="F138" i="6"/>
  <c r="F134" i="6"/>
  <c r="F130" i="6"/>
  <c r="F126" i="6"/>
  <c r="F122" i="6"/>
  <c r="F118" i="6"/>
  <c r="F114" i="6"/>
  <c r="F110" i="6"/>
  <c r="F106" i="6"/>
  <c r="F102" i="6"/>
  <c r="F98" i="6"/>
  <c r="F94" i="6"/>
  <c r="F7" i="6"/>
  <c r="F15" i="6"/>
  <c r="F23" i="6"/>
  <c r="F31" i="6"/>
  <c r="F39" i="6"/>
  <c r="F47" i="6"/>
  <c r="F55" i="6"/>
  <c r="F63" i="6"/>
  <c r="F71" i="6"/>
  <c r="F79" i="6"/>
  <c r="F87" i="6"/>
  <c r="F6" i="6"/>
  <c r="F27" i="6"/>
  <c r="F91" i="6"/>
  <c r="F36" i="6"/>
  <c r="F60" i="6"/>
  <c r="F92" i="6"/>
  <c r="F45" i="6"/>
  <c r="F69" i="6"/>
  <c r="F14" i="6"/>
  <c r="F62" i="6"/>
  <c r="F8" i="6"/>
  <c r="F16" i="6"/>
  <c r="F24" i="6"/>
  <c r="F32" i="6"/>
  <c r="F40" i="6"/>
  <c r="F48" i="6"/>
  <c r="F56" i="6"/>
  <c r="F64" i="6"/>
  <c r="F72" i="6"/>
  <c r="F80" i="6"/>
  <c r="F88" i="6"/>
  <c r="F90" i="6"/>
  <c r="F43" i="6"/>
  <c r="F20" i="6"/>
  <c r="F76" i="6"/>
  <c r="F29" i="6"/>
  <c r="F85" i="6"/>
  <c r="F38" i="6"/>
  <c r="F86" i="6"/>
  <c r="F9" i="6"/>
  <c r="F17" i="6"/>
  <c r="F25" i="6"/>
  <c r="F33" i="6"/>
  <c r="F41" i="6"/>
  <c r="F49" i="6"/>
  <c r="F57" i="6"/>
  <c r="F65" i="6"/>
  <c r="F73" i="6"/>
  <c r="F81" i="6"/>
  <c r="F89" i="6"/>
  <c r="F205" i="6"/>
  <c r="F35" i="6"/>
  <c r="F83" i="6"/>
  <c r="F28" i="6"/>
  <c r="F84" i="6"/>
  <c r="F13" i="6"/>
  <c r="F53" i="6"/>
  <c r="F46" i="6"/>
  <c r="F10" i="6"/>
  <c r="F18" i="6"/>
  <c r="F26" i="6"/>
  <c r="F34" i="6"/>
  <c r="F42" i="6"/>
  <c r="F50" i="6"/>
  <c r="F58" i="6"/>
  <c r="F66" i="6"/>
  <c r="F74" i="6"/>
  <c r="F82" i="6"/>
  <c r="F67" i="6"/>
  <c r="F44" i="6"/>
  <c r="F68" i="6"/>
  <c r="F37" i="6"/>
  <c r="F77" i="6"/>
  <c r="F22" i="6"/>
  <c r="F70" i="6"/>
  <c r="F11" i="6"/>
  <c r="F19" i="6"/>
  <c r="F51" i="6"/>
  <c r="F59" i="6"/>
  <c r="F75" i="6"/>
  <c r="F52" i="6"/>
  <c r="F21" i="6"/>
  <c r="F61" i="6"/>
  <c r="F30" i="6"/>
  <c r="F78" i="6"/>
  <c r="F12" i="6"/>
  <c r="F54" i="6"/>
  <c r="E15" i="8"/>
  <c r="E14" i="8"/>
  <c r="E13" i="8"/>
  <c r="E12" i="8"/>
  <c r="E11" i="8"/>
  <c r="E10" i="8"/>
  <c r="E9" i="8"/>
  <c r="E8" i="8"/>
  <c r="E16" i="8" s="1"/>
  <c r="B22" i="1" s="1"/>
  <c r="E7" i="9" l="1"/>
  <c r="E15" i="9" s="1"/>
  <c r="C22" i="1" s="1"/>
  <c r="D22" i="1" s="1"/>
  <c r="E8" i="9"/>
  <c r="E9" i="9"/>
  <c r="E10" i="9"/>
  <c r="E11" i="9"/>
  <c r="E12" i="9"/>
  <c r="E13" i="9"/>
  <c r="E14" i="9"/>
  <c r="D26" i="7" l="1"/>
  <c r="G26" i="7" s="1"/>
  <c r="D25" i="7"/>
  <c r="G25" i="7" s="1"/>
  <c r="D24" i="7"/>
  <c r="G24" i="7" s="1"/>
  <c r="D23" i="7"/>
  <c r="G23" i="7" s="1"/>
  <c r="D22" i="7"/>
  <c r="G22" i="7" s="1"/>
  <c r="D21" i="7"/>
  <c r="G21" i="7" s="1"/>
  <c r="D20" i="7"/>
  <c r="G20" i="7" s="1"/>
  <c r="D19" i="7"/>
  <c r="G19" i="7" s="1"/>
  <c r="D18" i="7"/>
  <c r="G18" i="7" s="1"/>
  <c r="D17" i="7"/>
  <c r="G17" i="7" s="1"/>
  <c r="D16" i="7"/>
  <c r="D15" i="7"/>
  <c r="G15" i="7" s="1"/>
  <c r="D14" i="7"/>
  <c r="G14" i="7" s="1"/>
  <c r="D13" i="7"/>
  <c r="G13" i="7" s="1"/>
  <c r="D12" i="7"/>
  <c r="G12" i="7" s="1"/>
  <c r="D11" i="7"/>
  <c r="G11" i="7" s="1"/>
  <c r="D10" i="7"/>
  <c r="G10" i="7" s="1"/>
  <c r="D9" i="7"/>
  <c r="G9" i="7" s="1"/>
  <c r="D8" i="7"/>
  <c r="G8" i="7" s="1"/>
  <c r="D7" i="7"/>
  <c r="C4" i="7"/>
  <c r="F26" i="7" s="1"/>
  <c r="C3" i="7"/>
  <c r="M13" i="5"/>
  <c r="L13" i="5"/>
  <c r="M12" i="5"/>
  <c r="L12" i="5"/>
  <c r="O12" i="5"/>
  <c r="M11" i="5"/>
  <c r="L11" i="5"/>
  <c r="M10" i="5"/>
  <c r="L10" i="5"/>
  <c r="O10" i="5"/>
  <c r="M9" i="5"/>
  <c r="L9" i="5"/>
  <c r="M8" i="5"/>
  <c r="L8" i="5"/>
  <c r="O8" i="5"/>
  <c r="M7" i="5"/>
  <c r="L7" i="5"/>
  <c r="L6" i="5"/>
  <c r="M6" i="5" s="1"/>
  <c r="O6" i="5" s="1"/>
  <c r="L5" i="5"/>
  <c r="M5" i="5" s="1"/>
  <c r="Q6" i="5" l="1"/>
  <c r="S6" i="5"/>
  <c r="Q10" i="5"/>
  <c r="S10" i="5"/>
  <c r="Q8" i="5"/>
  <c r="S8" i="5"/>
  <c r="Q12" i="5"/>
  <c r="S12" i="5"/>
  <c r="O5" i="5"/>
  <c r="E3" i="7"/>
  <c r="O7" i="5"/>
  <c r="O13" i="5"/>
  <c r="O11" i="5"/>
  <c r="O9" i="5"/>
  <c r="F10" i="7"/>
  <c r="F14" i="7"/>
  <c r="F8" i="7"/>
  <c r="F12" i="7"/>
  <c r="F7" i="7"/>
  <c r="F9" i="7"/>
  <c r="F11" i="7"/>
  <c r="F13" i="7"/>
  <c r="F15" i="7"/>
  <c r="F17" i="7"/>
  <c r="F19" i="7"/>
  <c r="F21" i="7"/>
  <c r="F23" i="7"/>
  <c r="F25" i="7"/>
  <c r="F16" i="7"/>
  <c r="F18" i="7"/>
  <c r="F20" i="7"/>
  <c r="F22" i="7"/>
  <c r="F24" i="7"/>
  <c r="Q11" i="5" l="1"/>
  <c r="S11" i="5"/>
  <c r="Q7" i="5"/>
  <c r="S7" i="5"/>
  <c r="Q9" i="5"/>
  <c r="S9" i="5"/>
  <c r="Q13" i="5"/>
  <c r="S13" i="5"/>
  <c r="Q5" i="5"/>
  <c r="Q55" i="5" s="1"/>
  <c r="S5" i="5"/>
  <c r="S55" i="5" s="1"/>
  <c r="C18" i="1" s="1"/>
  <c r="G7" i="7"/>
  <c r="G27" i="7" s="1"/>
  <c r="C21" i="1" s="1"/>
  <c r="O55" i="5"/>
  <c r="F206" i="6"/>
  <c r="C4" i="4"/>
  <c r="F9" i="4" s="1"/>
  <c r="C3" i="4"/>
  <c r="D8" i="4"/>
  <c r="D9" i="4"/>
  <c r="G9" i="4" s="1"/>
  <c r="D10" i="4"/>
  <c r="G10" i="4" s="1"/>
  <c r="D11" i="4"/>
  <c r="G11" i="4" s="1"/>
  <c r="D12" i="4"/>
  <c r="G12" i="4" s="1"/>
  <c r="D13" i="4"/>
  <c r="G13" i="4" s="1"/>
  <c r="D14" i="4"/>
  <c r="G14" i="4" s="1"/>
  <c r="D15" i="4"/>
  <c r="G15" i="4" s="1"/>
  <c r="D16" i="4"/>
  <c r="G16" i="4" s="1"/>
  <c r="D17" i="4"/>
  <c r="G17" i="4" s="1"/>
  <c r="D18" i="4"/>
  <c r="G18" i="4" s="1"/>
  <c r="D19" i="4"/>
  <c r="G19" i="4" s="1"/>
  <c r="D20" i="4"/>
  <c r="G20" i="4" s="1"/>
  <c r="D21" i="4"/>
  <c r="G21" i="4" s="1"/>
  <c r="D22" i="4"/>
  <c r="G22" i="4" s="1"/>
  <c r="D23" i="4"/>
  <c r="G23" i="4" s="1"/>
  <c r="D24" i="4"/>
  <c r="G24" i="4" s="1"/>
  <c r="D25" i="4"/>
  <c r="G25" i="4" s="1"/>
  <c r="D26" i="4"/>
  <c r="G26" i="4" s="1"/>
  <c r="D7" i="4"/>
  <c r="C3" i="3"/>
  <c r="D204" i="3" s="1"/>
  <c r="M6" i="2"/>
  <c r="M7" i="2"/>
  <c r="M8" i="2"/>
  <c r="M9" i="2"/>
  <c r="M10" i="2"/>
  <c r="M11" i="2"/>
  <c r="M12" i="2"/>
  <c r="M13" i="2"/>
  <c r="M14" i="2"/>
  <c r="M15" i="2"/>
  <c r="M16" i="2"/>
  <c r="M17" i="2"/>
  <c r="M18" i="2"/>
  <c r="M19" i="2"/>
  <c r="M20" i="2"/>
  <c r="M21" i="2"/>
  <c r="M22" i="2"/>
  <c r="M23" i="2"/>
  <c r="L6" i="2"/>
  <c r="L7" i="2"/>
  <c r="L8" i="2"/>
  <c r="L9" i="2"/>
  <c r="L10" i="2"/>
  <c r="L11" i="2"/>
  <c r="L12" i="2"/>
  <c r="L13" i="2"/>
  <c r="L14" i="2"/>
  <c r="L15" i="2"/>
  <c r="L16" i="2"/>
  <c r="L17" i="2"/>
  <c r="L18" i="2"/>
  <c r="L19" i="2"/>
  <c r="L20" i="2"/>
  <c r="L21" i="2"/>
  <c r="L22" i="2"/>
  <c r="L23" i="2"/>
  <c r="M5" i="2"/>
  <c r="D18" i="1" l="1"/>
  <c r="D202" i="3"/>
  <c r="D200" i="3"/>
  <c r="D198" i="3"/>
  <c r="D196" i="3"/>
  <c r="D194" i="3"/>
  <c r="D192" i="3"/>
  <c r="D190" i="3"/>
  <c r="D188" i="3"/>
  <c r="D186" i="3"/>
  <c r="D184" i="3"/>
  <c r="D182" i="3"/>
  <c r="D180" i="3"/>
  <c r="D178" i="3"/>
  <c r="D176" i="3"/>
  <c r="D174" i="3"/>
  <c r="D172" i="3"/>
  <c r="D170" i="3"/>
  <c r="D168" i="3"/>
  <c r="D166" i="3"/>
  <c r="D164" i="3"/>
  <c r="D162" i="3"/>
  <c r="D160" i="3"/>
  <c r="D158" i="3"/>
  <c r="D156" i="3"/>
  <c r="D154" i="3"/>
  <c r="D152" i="3"/>
  <c r="D150" i="3"/>
  <c r="D148" i="3"/>
  <c r="D146" i="3"/>
  <c r="D144" i="3"/>
  <c r="D142" i="3"/>
  <c r="D140" i="3"/>
  <c r="D138" i="3"/>
  <c r="D136" i="3"/>
  <c r="D134" i="3"/>
  <c r="D132" i="3"/>
  <c r="D130" i="3"/>
  <c r="D128" i="3"/>
  <c r="D126" i="3"/>
  <c r="D124" i="3"/>
  <c r="D122" i="3"/>
  <c r="D120" i="3"/>
  <c r="D118" i="3"/>
  <c r="D116" i="3"/>
  <c r="D114" i="3"/>
  <c r="D112" i="3"/>
  <c r="D110" i="3"/>
  <c r="D108" i="3"/>
  <c r="D106" i="3"/>
  <c r="D203" i="3"/>
  <c r="D201" i="3"/>
  <c r="D199" i="3"/>
  <c r="D197" i="3"/>
  <c r="D195" i="3"/>
  <c r="D193" i="3"/>
  <c r="D191" i="3"/>
  <c r="D189" i="3"/>
  <c r="D187" i="3"/>
  <c r="D185" i="3"/>
  <c r="D183" i="3"/>
  <c r="D181" i="3"/>
  <c r="D179" i="3"/>
  <c r="D177" i="3"/>
  <c r="D175" i="3"/>
  <c r="D173" i="3"/>
  <c r="D171" i="3"/>
  <c r="D169" i="3"/>
  <c r="D167" i="3"/>
  <c r="D165" i="3"/>
  <c r="D163" i="3"/>
  <c r="D161" i="3"/>
  <c r="D159" i="3"/>
  <c r="D157" i="3"/>
  <c r="D155" i="3"/>
  <c r="D153" i="3"/>
  <c r="D151" i="3"/>
  <c r="D149" i="3"/>
  <c r="D147" i="3"/>
  <c r="D145" i="3"/>
  <c r="D143" i="3"/>
  <c r="D141" i="3"/>
  <c r="D139" i="3"/>
  <c r="D137" i="3"/>
  <c r="D135" i="3"/>
  <c r="D133" i="3"/>
  <c r="D129" i="3"/>
  <c r="D125" i="3"/>
  <c r="D121" i="3"/>
  <c r="D117" i="3"/>
  <c r="D113" i="3"/>
  <c r="D109" i="3"/>
  <c r="D105" i="3"/>
  <c r="D131" i="3"/>
  <c r="D127" i="3"/>
  <c r="D123" i="3"/>
  <c r="D119" i="3"/>
  <c r="D115" i="3"/>
  <c r="D111" i="3"/>
  <c r="D107" i="3"/>
  <c r="E3" i="4"/>
  <c r="D10" i="3"/>
  <c r="D18" i="3"/>
  <c r="D26" i="3"/>
  <c r="D34" i="3"/>
  <c r="D42" i="3"/>
  <c r="D50" i="3"/>
  <c r="D58" i="3"/>
  <c r="D67" i="3"/>
  <c r="D75" i="3"/>
  <c r="D83" i="3"/>
  <c r="D91" i="3"/>
  <c r="D99" i="3"/>
  <c r="D51" i="3"/>
  <c r="D76" i="3"/>
  <c r="D92" i="3"/>
  <c r="D100" i="3"/>
  <c r="D20" i="3"/>
  <c r="D36" i="3"/>
  <c r="D52" i="3"/>
  <c r="D60" i="3"/>
  <c r="D85" i="3"/>
  <c r="D93" i="3"/>
  <c r="D37" i="3"/>
  <c r="D53" i="3"/>
  <c r="D78" i="3"/>
  <c r="D86" i="3"/>
  <c r="D94" i="3"/>
  <c r="D14" i="3"/>
  <c r="D46" i="3"/>
  <c r="D62" i="3"/>
  <c r="D87" i="3"/>
  <c r="D103" i="3"/>
  <c r="D7" i="3"/>
  <c r="D31" i="3"/>
  <c r="D80" i="3"/>
  <c r="D24" i="3"/>
  <c r="D73" i="3"/>
  <c r="D9" i="3"/>
  <c r="D33" i="3"/>
  <c r="D90" i="3"/>
  <c r="D11" i="3"/>
  <c r="D19" i="3"/>
  <c r="D27" i="3"/>
  <c r="D35" i="3"/>
  <c r="D43" i="3"/>
  <c r="D59" i="3"/>
  <c r="D68" i="3"/>
  <c r="D84" i="3"/>
  <c r="D28" i="3"/>
  <c r="D77" i="3"/>
  <c r="D101" i="3"/>
  <c r="D29" i="3"/>
  <c r="D45" i="3"/>
  <c r="D102" i="3"/>
  <c r="D38" i="3"/>
  <c r="D71" i="3"/>
  <c r="D15" i="3"/>
  <c r="D63" i="3"/>
  <c r="D104" i="3"/>
  <c r="D32" i="3"/>
  <c r="D89" i="3"/>
  <c r="D41" i="3"/>
  <c r="D82" i="3"/>
  <c r="D12" i="3"/>
  <c r="D44" i="3"/>
  <c r="D69" i="3"/>
  <c r="D21" i="3"/>
  <c r="D70" i="3"/>
  <c r="D30" i="3"/>
  <c r="D79" i="3"/>
  <c r="D23" i="3"/>
  <c r="D88" i="3"/>
  <c r="D8" i="3"/>
  <c r="D81" i="3"/>
  <c r="D25" i="3"/>
  <c r="D74" i="3"/>
  <c r="D13" i="3"/>
  <c r="D61" i="3"/>
  <c r="D22" i="3"/>
  <c r="D54" i="3"/>
  <c r="D95" i="3"/>
  <c r="D39" i="3"/>
  <c r="D72" i="3"/>
  <c r="D16" i="3"/>
  <c r="D64" i="3"/>
  <c r="D205" i="3"/>
  <c r="D17" i="3"/>
  <c r="D66" i="3"/>
  <c r="D98" i="3"/>
  <c r="D6" i="3"/>
  <c r="D47" i="3"/>
  <c r="D96" i="3"/>
  <c r="D40" i="3"/>
  <c r="D56" i="3"/>
  <c r="D97" i="3"/>
  <c r="D49" i="3"/>
  <c r="D65" i="3"/>
  <c r="D55" i="3"/>
  <c r="D48" i="3"/>
  <c r="D57" i="3"/>
  <c r="C19" i="1"/>
  <c r="O22" i="2"/>
  <c r="O20" i="2"/>
  <c r="O18" i="2"/>
  <c r="C20" i="1"/>
  <c r="O16" i="2"/>
  <c r="O14" i="2"/>
  <c r="O12" i="2"/>
  <c r="O10" i="2"/>
  <c r="F21" i="4"/>
  <c r="O23" i="2"/>
  <c r="O21" i="2"/>
  <c r="O19" i="2"/>
  <c r="O15" i="2"/>
  <c r="O13" i="2"/>
  <c r="O11" i="2"/>
  <c r="F13" i="4"/>
  <c r="F25" i="4"/>
  <c r="F17" i="4"/>
  <c r="O5" i="2"/>
  <c r="O6" i="2"/>
  <c r="O8" i="2"/>
  <c r="O7" i="2"/>
  <c r="F8" i="4"/>
  <c r="G8" i="4"/>
  <c r="F7" i="4"/>
  <c r="G7" i="4" s="1"/>
  <c r="F23" i="4"/>
  <c r="F19" i="4"/>
  <c r="F15" i="4"/>
  <c r="F11" i="4"/>
  <c r="F26" i="4"/>
  <c r="F24" i="4"/>
  <c r="F22" i="4"/>
  <c r="F20" i="4"/>
  <c r="F18" i="4"/>
  <c r="F16" i="4"/>
  <c r="F14" i="4"/>
  <c r="F12" i="4"/>
  <c r="F10" i="4"/>
  <c r="O17" i="2"/>
  <c r="O9" i="2"/>
  <c r="D206" i="3" l="1"/>
  <c r="B20" i="1" s="1"/>
  <c r="O55" i="2"/>
  <c r="B18" i="1" s="1"/>
  <c r="C23" i="1" s="1"/>
  <c r="G27" i="4"/>
  <c r="B21" i="1" s="1"/>
  <c r="D21" i="1" s="1"/>
  <c r="D20" i="1" l="1"/>
  <c r="I33" i="1"/>
  <c r="K47" i="1" s="1"/>
  <c r="B19" i="1"/>
  <c r="B23" i="1" l="1"/>
  <c r="D19" i="1"/>
  <c r="D23" i="1" l="1"/>
  <c r="H33" i="1"/>
  <c r="H47" i="1" s="1"/>
  <c r="I47" i="1" s="1"/>
</calcChain>
</file>

<file path=xl/comments1.xml><?xml version="1.0" encoding="utf-8"?>
<comments xmlns="http://schemas.openxmlformats.org/spreadsheetml/2006/main">
  <authors>
    <author>Michael Teubl</author>
    <author>teubl1</author>
  </authors>
  <commentList>
    <comment ref="A3" authorId="0">
      <text>
        <r>
          <rPr>
            <sz val="9"/>
            <color indexed="81"/>
            <rFont val="Tahoma"/>
            <family val="2"/>
          </rPr>
          <t>Bei Anträgen von Einzelpersonen bitte den Namen angeben, sonst Bezeichnung der Einrichtung lt. Vereinsregister, Firmenbuch, universitäre Bezeichnung etc.</t>
        </r>
      </text>
    </comment>
    <comment ref="A6" authorId="0">
      <text>
        <r>
          <rPr>
            <b/>
            <sz val="9"/>
            <color indexed="81"/>
            <rFont val="Tahoma"/>
            <family val="2"/>
          </rPr>
          <t xml:space="preserve">Angabe entfällt bei universitären Antragstellern
</t>
        </r>
      </text>
    </comment>
    <comment ref="F18" authorId="1">
      <text>
        <r>
          <rPr>
            <b/>
            <sz val="8"/>
            <color indexed="81"/>
            <rFont val="Tahoma"/>
            <family val="2"/>
          </rPr>
          <t>bitte auswählen</t>
        </r>
      </text>
    </comment>
    <comment ref="G18" authorId="1">
      <text>
        <r>
          <rPr>
            <b/>
            <sz val="8"/>
            <color indexed="81"/>
            <rFont val="Tahoma"/>
            <family val="2"/>
          </rPr>
          <t>bitte auswählen</t>
        </r>
      </text>
    </comment>
    <comment ref="H39" authorId="0">
      <text>
        <r>
          <rPr>
            <b/>
            <sz val="9"/>
            <color indexed="81"/>
            <rFont val="Tahoma"/>
            <family val="2"/>
          </rPr>
          <t>Bitte geben Sie an, welcher 
Forschungsanteil auf den Bereich MINT entfällt.</t>
        </r>
      </text>
    </comment>
    <comment ref="I39" authorId="0">
      <text>
        <r>
          <rPr>
            <b/>
            <sz val="9"/>
            <color indexed="81"/>
            <rFont val="Tahoma"/>
            <family val="2"/>
          </rPr>
          <t>Bitte geben Sie an, welcher 
Forschungsanteil auf den Bereich MINT entfällt.</t>
        </r>
      </text>
    </comment>
    <comment ref="H40" authorId="0">
      <text>
        <r>
          <rPr>
            <b/>
            <sz val="9"/>
            <color indexed="81"/>
            <rFont val="Tahoma"/>
            <family val="2"/>
          </rPr>
          <t xml:space="preserve">Bitte teilen Sie den Forschungsanteil im Bereich MINT auf die 3 Teilbereiche Grundlagenforschung, industrielle Forschung und experimentelle Entwicklung auf.
</t>
        </r>
      </text>
    </comment>
    <comment ref="I40" authorId="0">
      <text>
        <r>
          <rPr>
            <b/>
            <sz val="9"/>
            <color indexed="81"/>
            <rFont val="Tahoma"/>
            <family val="2"/>
          </rPr>
          <t xml:space="preserve">Bitte teilen Sie den Forschungsanteil im Bereich MINT auf die 3 Teilbereiche Grundlagenforschung, industrielle Forschung und experimentelle Entwicklung auf.
</t>
        </r>
      </text>
    </comment>
    <comment ref="H41" authorId="0">
      <text>
        <r>
          <rPr>
            <b/>
            <sz val="9"/>
            <color indexed="81"/>
            <rFont val="Tahoma"/>
            <family val="2"/>
          </rPr>
          <t xml:space="preserve">Bitte teilen Sie den Forschungsanteil im Bereich MINT auf die 3 Teilbereiche Grundlagenforschung, industrielle Forschung und experimentelle Entwicklung auf.
</t>
        </r>
      </text>
    </comment>
    <comment ref="I41" authorId="0">
      <text>
        <r>
          <rPr>
            <b/>
            <sz val="9"/>
            <color indexed="81"/>
            <rFont val="Tahoma"/>
            <family val="2"/>
          </rPr>
          <t xml:space="preserve">Bitte teilen Sie den Forschungsanteil im Bereich MINT auf die 3 Teilbereiche Grundlagenforschung, industrielle Forschung und experimentelle Entwicklung auf.
</t>
        </r>
      </text>
    </comment>
    <comment ref="H42" authorId="0">
      <text>
        <r>
          <rPr>
            <b/>
            <sz val="9"/>
            <color indexed="81"/>
            <rFont val="Tahoma"/>
            <family val="2"/>
          </rPr>
          <t>Bitte teilen Sie den Forschungsanteil im Bereich MINT auf die 3 Teilbereiche Grundlagenforschung, industrielle Forschung und experimentelle Entwicklung auf.</t>
        </r>
        <r>
          <rPr>
            <sz val="9"/>
            <color indexed="81"/>
            <rFont val="Tahoma"/>
            <family val="2"/>
          </rPr>
          <t xml:space="preserve">
</t>
        </r>
      </text>
    </comment>
    <comment ref="I42" authorId="0">
      <text>
        <r>
          <rPr>
            <b/>
            <sz val="9"/>
            <color indexed="81"/>
            <rFont val="Tahoma"/>
            <family val="2"/>
          </rPr>
          <t>Bitte teilen Sie den Forschungsanteil im Bereich MINT auf die 3 Teilbereiche Grundlagenforschung, industrielle Forschung und experimentelle Entwicklung auf.</t>
        </r>
        <r>
          <rPr>
            <sz val="9"/>
            <color indexed="81"/>
            <rFont val="Tahoma"/>
            <family val="2"/>
          </rPr>
          <t xml:space="preserve">
</t>
        </r>
      </text>
    </comment>
    <comment ref="H43" authorId="0">
      <text>
        <r>
          <rPr>
            <b/>
            <sz val="9"/>
            <color indexed="81"/>
            <rFont val="Tahoma"/>
            <family val="2"/>
          </rPr>
          <t>Bitte geben Sie an, welcher 
Forschungsanteil auf den Bereich GSK entfällt.</t>
        </r>
      </text>
    </comment>
    <comment ref="I43" authorId="0">
      <text>
        <r>
          <rPr>
            <b/>
            <sz val="9"/>
            <color indexed="81"/>
            <rFont val="Tahoma"/>
            <family val="2"/>
          </rPr>
          <t>Bitte geben Sie an, welcher 
Forschungsanteil auf den Bereich GSK entfällt.</t>
        </r>
      </text>
    </comment>
  </commentList>
</comments>
</file>

<file path=xl/comments2.xml><?xml version="1.0" encoding="utf-8"?>
<comments xmlns="http://schemas.openxmlformats.org/spreadsheetml/2006/main">
  <authors>
    <author>Landesstandard</author>
    <author>teubl1</author>
  </authors>
  <commentList>
    <comment ref="B3" authorId="0">
      <text>
        <r>
          <rPr>
            <b/>
            <sz val="8"/>
            <color indexed="81"/>
            <rFont val="Tahoma"/>
            <family val="2"/>
          </rPr>
          <t>A8:</t>
        </r>
        <r>
          <rPr>
            <sz val="8"/>
            <color indexed="81"/>
            <rFont val="Tahoma"/>
            <family val="2"/>
          </rPr>
          <t xml:space="preserve">
Sollten die MA am Projekt noch nicht bekannt sein, kann NN eingetragen werden. Dies gilt nicht für die Projektleitung, da diese im Antrag zu nennen ist.</t>
        </r>
      </text>
    </comment>
    <comment ref="C3" authorId="0">
      <text>
        <r>
          <rPr>
            <b/>
            <sz val="8"/>
            <color indexed="81"/>
            <rFont val="Tahoma"/>
            <family val="2"/>
          </rPr>
          <t xml:space="preserve">A8:
</t>
        </r>
        <r>
          <rPr>
            <sz val="8"/>
            <color indexed="81"/>
            <rFont val="Tahoma"/>
            <family val="2"/>
          </rPr>
          <t>Ist in jedem Fall anzuführen</t>
        </r>
      </text>
    </comment>
    <comment ref="D3" authorId="1">
      <text>
        <r>
          <rPr>
            <b/>
            <sz val="8"/>
            <color indexed="81"/>
            <rFont val="Tahoma"/>
            <family val="2"/>
          </rPr>
          <t>Karrierestatus bitte auswählen. Assistenzleistungen u.ä. werden über den Overhead abgegolten</t>
        </r>
      </text>
    </comment>
    <comment ref="I3" authorId="0">
      <text>
        <r>
          <rPr>
            <b/>
            <sz val="8"/>
            <color indexed="81"/>
            <rFont val="Tahoma"/>
            <family val="2"/>
          </rPr>
          <t>A8:</t>
        </r>
        <r>
          <rPr>
            <sz val="8"/>
            <color indexed="81"/>
            <rFont val="Tahoma"/>
            <family val="2"/>
          </rPr>
          <t xml:space="preserve">
Für die (grobe) Finanzplanung werden die LNK einschließlich Sonderzahlungen mit 51% fixiert.</t>
        </r>
      </text>
    </comment>
    <comment ref="J3" authorId="0">
      <text>
        <r>
          <rPr>
            <b/>
            <sz val="8"/>
            <color indexed="81"/>
            <rFont val="Tahoma"/>
            <family val="2"/>
          </rPr>
          <t>A8:</t>
        </r>
        <r>
          <rPr>
            <sz val="8"/>
            <color indexed="81"/>
            <rFont val="Tahoma"/>
            <family val="2"/>
          </rPr>
          <t xml:space="preserve">
Laut Dienstvertrag</t>
        </r>
      </text>
    </comment>
    <comment ref="L3" authorId="0">
      <text>
        <r>
          <rPr>
            <b/>
            <sz val="8"/>
            <color indexed="81"/>
            <rFont val="Tahoma"/>
            <family val="2"/>
          </rPr>
          <t>A8:</t>
        </r>
        <r>
          <rPr>
            <sz val="8"/>
            <color indexed="81"/>
            <rFont val="Tahoma"/>
            <family val="2"/>
          </rPr>
          <t xml:space="preserve">
Berechnung: 42 Anwesenheitswochen x wöchentliche Beschäftigung / 12 Monate; bei einer 100% Beschäftigung ergibt sich daher ein monatlicher Stundenteiler von 140h (dieser entsprecht 1.680h pro Jahr)
bei einer 40-Stundenwoche. Bei weniger Stunden/Woche kürzen sich diese Werte automatisch.</t>
        </r>
      </text>
    </comment>
    <comment ref="M3" authorId="0">
      <text>
        <r>
          <rPr>
            <b/>
            <sz val="8"/>
            <color indexed="81"/>
            <rFont val="Tahoma"/>
            <family val="2"/>
          </rPr>
          <t>A8:</t>
        </r>
        <r>
          <rPr>
            <sz val="8"/>
            <color indexed="81"/>
            <rFont val="Tahoma"/>
            <family val="2"/>
          </rPr>
          <t xml:space="preserve">
Buttoentgelt inkl. LNK (einschließlich SZ) / monatlicher Stunden-teiler</t>
        </r>
      </text>
    </comment>
    <comment ref="N3" authorId="0">
      <text>
        <r>
          <rPr>
            <b/>
            <sz val="8"/>
            <color indexed="81"/>
            <rFont val="Tahoma"/>
            <family val="2"/>
          </rPr>
          <t>A8:</t>
        </r>
        <r>
          <rPr>
            <sz val="8"/>
            <color indexed="81"/>
            <rFont val="Tahoma"/>
            <family val="2"/>
          </rPr>
          <t xml:space="preserve">
Muss nur dann ausgefüllt werden, wenn in Spalte J "nein" ausgewählt wurde.</t>
        </r>
      </text>
    </comment>
  </commentList>
</comments>
</file>

<file path=xl/comments3.xml><?xml version="1.0" encoding="utf-8"?>
<comments xmlns="http://schemas.openxmlformats.org/spreadsheetml/2006/main">
  <authors>
    <author>Landesstandard</author>
    <author>teubl1</author>
  </authors>
  <commentList>
    <comment ref="B3" authorId="0">
      <text>
        <r>
          <rPr>
            <b/>
            <sz val="8"/>
            <color indexed="81"/>
            <rFont val="Tahoma"/>
            <family val="2"/>
          </rPr>
          <t>A8:</t>
        </r>
        <r>
          <rPr>
            <sz val="8"/>
            <color indexed="81"/>
            <rFont val="Tahoma"/>
            <family val="2"/>
          </rPr>
          <t xml:space="preserve">
Sollten die MA am Projekt noch nicht bekannt sein, kann NN eingetragen werden. Dies gilt nicht für die Projektleitung, da diese im Antrag zu nennen ist.</t>
        </r>
      </text>
    </comment>
    <comment ref="C3" authorId="0">
      <text>
        <r>
          <rPr>
            <b/>
            <sz val="8"/>
            <color indexed="81"/>
            <rFont val="Tahoma"/>
            <family val="2"/>
          </rPr>
          <t xml:space="preserve">A8:
</t>
        </r>
        <r>
          <rPr>
            <sz val="8"/>
            <color indexed="81"/>
            <rFont val="Tahoma"/>
            <family val="2"/>
          </rPr>
          <t>Ist in jedem Fall anzuführen</t>
        </r>
      </text>
    </comment>
    <comment ref="D3" authorId="1">
      <text>
        <r>
          <rPr>
            <b/>
            <sz val="8"/>
            <color indexed="81"/>
            <rFont val="Tahoma"/>
            <family val="2"/>
          </rPr>
          <t>Karrierestatus bitte auswählen. Assistenzleistungen u.ä. werden über den Overhead abgegolten</t>
        </r>
      </text>
    </comment>
    <comment ref="I3" authorId="0">
      <text>
        <r>
          <rPr>
            <b/>
            <sz val="8"/>
            <color indexed="81"/>
            <rFont val="Tahoma"/>
            <family val="2"/>
          </rPr>
          <t>A8:</t>
        </r>
        <r>
          <rPr>
            <sz val="8"/>
            <color indexed="81"/>
            <rFont val="Tahoma"/>
            <family val="2"/>
          </rPr>
          <t xml:space="preserve">
Lohnnebenkosten lt. Lohnkonto
Sonderzahlungen werden anteilsmäßig automatisch berücksichtigt.
</t>
        </r>
      </text>
    </comment>
    <comment ref="J3" authorId="0">
      <text>
        <r>
          <rPr>
            <b/>
            <sz val="8"/>
            <color indexed="81"/>
            <rFont val="Tahoma"/>
            <family val="2"/>
          </rPr>
          <t>A8:</t>
        </r>
        <r>
          <rPr>
            <sz val="8"/>
            <color indexed="81"/>
            <rFont val="Tahoma"/>
            <family val="2"/>
          </rPr>
          <t xml:space="preserve">
Laut Dienstvertrag</t>
        </r>
      </text>
    </comment>
    <comment ref="L3" authorId="0">
      <text>
        <r>
          <rPr>
            <b/>
            <sz val="8"/>
            <color indexed="81"/>
            <rFont val="Tahoma"/>
            <family val="2"/>
          </rPr>
          <t>A8:</t>
        </r>
        <r>
          <rPr>
            <sz val="8"/>
            <color indexed="81"/>
            <rFont val="Tahoma"/>
            <family val="2"/>
          </rPr>
          <t xml:space="preserve">
Berechnung: 42 Anwesenheitswochen x wöchentliche Beschäftigung / 12 Monate; bei einer 100% Beschäfitgung ergibt sich daher ein monatlicher Stundenteiler von 140h (dieser entsprecht 1.680h pro Jahr) bei einer 40-Stundenwoche. Bei weniger Stunden/Woche kürzen sich diese Werte automatisch.</t>
        </r>
      </text>
    </comment>
    <comment ref="M3" authorId="0">
      <text>
        <r>
          <rPr>
            <b/>
            <sz val="8"/>
            <color indexed="81"/>
            <rFont val="Tahoma"/>
            <family val="2"/>
          </rPr>
          <t>A8:</t>
        </r>
        <r>
          <rPr>
            <sz val="8"/>
            <color indexed="81"/>
            <rFont val="Tahoma"/>
            <family val="2"/>
          </rPr>
          <t xml:space="preserve">
Buttoentgelt inkl. LNK (einschließlich SZ) / monatlicher Stunden-teiler</t>
        </r>
      </text>
    </comment>
    <comment ref="N3" authorId="0">
      <text>
        <r>
          <rPr>
            <b/>
            <sz val="8"/>
            <color indexed="81"/>
            <rFont val="Tahoma"/>
            <family val="2"/>
          </rPr>
          <t>A8:</t>
        </r>
        <r>
          <rPr>
            <sz val="8"/>
            <color indexed="81"/>
            <rFont val="Tahoma"/>
            <family val="2"/>
          </rPr>
          <t xml:space="preserve">
Muss nur dann ausgefüllt werden, wenn in Spalte J "nein" ausgewählt wurde.</t>
        </r>
      </text>
    </comment>
    <comment ref="O3" authorId="1">
      <text>
        <r>
          <rPr>
            <sz val="9"/>
            <color indexed="81"/>
            <rFont val="Tahoma"/>
            <family val="2"/>
          </rPr>
          <t>Die Berechnung der Personalkosten erfolgt durch Multiplikation des Bruttogehalts mit dem Faktor 1,51. Damit werden Lohnnebenkosten und Sonderzahlungen anteilsmäßig automatisch berücksichtigt. Sollte das Ergebnis nicht annähernd den tatsächlichen Lohnkosten lt. Lohnkonto entsprechen, besteht die Möglichkeit die tatsächlichen Kosten in Spalte P direkt zu erfassen.</t>
        </r>
      </text>
    </comment>
    <comment ref="S3" authorId="1">
      <text>
        <r>
          <rPr>
            <sz val="9"/>
            <color indexed="81"/>
            <rFont val="Tahoma"/>
            <family val="2"/>
          </rPr>
          <t>Grundsätzlich werden die in Spalte O angeführten Kosten anerkannt - Differenz können von der Förderstelle im Rahmen der Abrechnung anerkannt werden.</t>
        </r>
      </text>
    </comment>
  </commentList>
</comments>
</file>

<file path=xl/comments4.xml><?xml version="1.0" encoding="utf-8"?>
<comments xmlns="http://schemas.openxmlformats.org/spreadsheetml/2006/main">
  <authors>
    <author>teubl1</author>
  </authors>
  <commentList>
    <comment ref="E5" authorId="0">
      <text>
        <r>
          <rPr>
            <b/>
            <sz val="8"/>
            <color indexed="81"/>
            <rFont val="Tahoma"/>
            <family val="2"/>
          </rPr>
          <t xml:space="preserve">Bitte korrigieren Sie bei Bedarf den Ust.-Satz
</t>
        </r>
        <r>
          <rPr>
            <sz val="8"/>
            <color indexed="81"/>
            <rFont val="Tahoma"/>
            <family val="2"/>
          </rPr>
          <t xml:space="preserve">
</t>
        </r>
      </text>
    </comment>
  </commentList>
</comments>
</file>

<file path=xl/comments5.xml><?xml version="1.0" encoding="utf-8"?>
<comments xmlns="http://schemas.openxmlformats.org/spreadsheetml/2006/main">
  <authors>
    <author>teubl1</author>
  </authors>
  <commentList>
    <comment ref="G5" authorId="0">
      <text>
        <r>
          <rPr>
            <b/>
            <sz val="8"/>
            <color indexed="81"/>
            <rFont val="Tahoma"/>
            <family val="2"/>
          </rPr>
          <t xml:space="preserve">Bitte korrigieren Sie bei Bedarf den Ust.-Satz
</t>
        </r>
        <r>
          <rPr>
            <sz val="8"/>
            <color indexed="81"/>
            <rFont val="Tahoma"/>
            <family val="2"/>
          </rPr>
          <t xml:space="preserve">
</t>
        </r>
      </text>
    </comment>
  </commentList>
</comments>
</file>

<file path=xl/comments6.xml><?xml version="1.0" encoding="utf-8"?>
<comments xmlns="http://schemas.openxmlformats.org/spreadsheetml/2006/main">
  <authors>
    <author>Landesstandard</author>
  </authors>
  <commentList>
    <comment ref="B6" authorId="0">
      <text>
        <r>
          <rPr>
            <b/>
            <sz val="8"/>
            <color indexed="81"/>
            <rFont val="Tahoma"/>
            <family val="2"/>
          </rPr>
          <t>A8:</t>
        </r>
        <r>
          <rPr>
            <sz val="8"/>
            <color indexed="81"/>
            <rFont val="Tahoma"/>
            <family val="2"/>
          </rPr>
          <t xml:space="preserve">
Anschaffungen bis € 400,00 können als geringwertige Wirtschaftsgüter als Sachkosten angeführt werden.</t>
        </r>
      </text>
    </comment>
  </commentList>
</comments>
</file>

<file path=xl/comments7.xml><?xml version="1.0" encoding="utf-8"?>
<comments xmlns="http://schemas.openxmlformats.org/spreadsheetml/2006/main">
  <authors>
    <author>Landesstandard</author>
  </authors>
  <commentList>
    <comment ref="B6" authorId="0">
      <text>
        <r>
          <rPr>
            <b/>
            <sz val="8"/>
            <color indexed="81"/>
            <rFont val="Tahoma"/>
            <family val="2"/>
          </rPr>
          <t>A8:</t>
        </r>
        <r>
          <rPr>
            <sz val="8"/>
            <color indexed="81"/>
            <rFont val="Tahoma"/>
            <family val="2"/>
          </rPr>
          <t xml:space="preserve">
Anschaffungen bis € 400,00 können als geringwertige Wirtschaftsgüter als Sachkosten angeführt werden.</t>
        </r>
      </text>
    </comment>
  </commentList>
</comments>
</file>

<file path=xl/sharedStrings.xml><?xml version="1.0" encoding="utf-8"?>
<sst xmlns="http://schemas.openxmlformats.org/spreadsheetml/2006/main" count="320" uniqueCount="124">
  <si>
    <t>Projektdauer in Monaten</t>
  </si>
  <si>
    <t>Projektdauer in Monaten:</t>
  </si>
  <si>
    <t>Overhead wird geltend gemacht?</t>
  </si>
  <si>
    <t>Vorsteuerabzug möglich?</t>
  </si>
  <si>
    <t>Investitionen:</t>
  </si>
  <si>
    <t>Sachkosten:</t>
  </si>
  <si>
    <t>Overhead - 20%; Basis: Personalkosten:</t>
  </si>
  <si>
    <t>Personalkosten:</t>
  </si>
  <si>
    <t>Name</t>
  </si>
  <si>
    <t>Funktion</t>
  </si>
  <si>
    <t>Beschäftigungszeitraum</t>
  </si>
  <si>
    <t>von</t>
  </si>
  <si>
    <t>bis</t>
  </si>
  <si>
    <t>in Monaten</t>
  </si>
  <si>
    <t>monatlicher Stundenteiler</t>
  </si>
  <si>
    <t>Kosten</t>
  </si>
  <si>
    <t>Beschäftigung in h/Woche</t>
  </si>
  <si>
    <t>DN ist nur für dieses Projekt tätig?</t>
  </si>
  <si>
    <t>ja</t>
  </si>
  <si>
    <t>nein</t>
  </si>
  <si>
    <t>geplante Beschäftigung im Projekt (in h)</t>
  </si>
  <si>
    <t>Stundensatz</t>
  </si>
  <si>
    <t>Vorsteuerabzug</t>
  </si>
  <si>
    <t>lfd. Nr.</t>
  </si>
  <si>
    <t>Bezeichnung</t>
  </si>
  <si>
    <t>Kosten brutto</t>
  </si>
  <si>
    <t>Kosten netto</t>
  </si>
  <si>
    <t>Nutzungsdauer in Jahren</t>
  </si>
  <si>
    <t>Nutzungsdauer in Monaten</t>
  </si>
  <si>
    <t>projektbezogene AfA</t>
  </si>
  <si>
    <t>PLAN</t>
  </si>
  <si>
    <t>IST</t>
  </si>
  <si>
    <t>Bruttogehalt inkl. LNK</t>
  </si>
  <si>
    <t xml:space="preserve">Bezeichnung der F&amp;E-Infrastruktur </t>
  </si>
  <si>
    <t>Maschinenstundensatz (EUR)</t>
  </si>
  <si>
    <t>Nutzungsdauer im Berichtszeitraum (Stunden)</t>
  </si>
  <si>
    <t>Nutzungs-
Kosten</t>
  </si>
  <si>
    <t>Kalkulation in Stunden (Die Berechnung des Maschinenstundensatzes muss beigelegt werden)</t>
  </si>
  <si>
    <r>
      <t xml:space="preserve">Nutzungsdauer im Berichtszeitraum (Stunden): </t>
    </r>
    <r>
      <rPr>
        <sz val="11"/>
        <color theme="1"/>
        <rFont val="Calibri"/>
        <family val="2"/>
        <scheme val="minor"/>
      </rPr>
      <t>Der Nachweis der projektrelevanten Maschinenstunden ist zB durch ein Maschinenstundenbuch zu erbringen.</t>
    </r>
  </si>
  <si>
    <t>Maschinenstundensatz:</t>
  </si>
  <si>
    <t>Jahressumsatz (Haupt-) Antragsteller</t>
  </si>
  <si>
    <t>Rechnungsdatum</t>
  </si>
  <si>
    <t>Zahlungsdatum</t>
  </si>
  <si>
    <t>auszahlende Stelle</t>
  </si>
  <si>
    <t>Eigenleistung</t>
  </si>
  <si>
    <t>beantragt</t>
  </si>
  <si>
    <t>maximal mögliche Förderquote / Förderung</t>
  </si>
  <si>
    <t>Das Projekt ist einzuteilen in den Bereich/die Bereiche (in %; siehe …)</t>
  </si>
  <si>
    <t>%</t>
  </si>
  <si>
    <t>MINT - Mathematik, Informatik, Naturwissenschaften und Technik</t>
  </si>
  <si>
    <t>GSK - Geistes-, Sozial- und Kulturwissenschaften, Künste</t>
  </si>
  <si>
    <t>maximal mögliche Förderung</t>
  </si>
  <si>
    <t>Ausgaben</t>
  </si>
  <si>
    <t>(Angabe entfällt bei universitären Antragstellern)</t>
  </si>
  <si>
    <t>Förderung</t>
  </si>
  <si>
    <t>Sponsoring</t>
  </si>
  <si>
    <t>Bruttogehalt monatlich</t>
  </si>
  <si>
    <t>Sachkosten Plan</t>
  </si>
  <si>
    <t>Personalkosten Plan</t>
  </si>
  <si>
    <t>Personalkosten Ist</t>
  </si>
  <si>
    <t>Sachkosten Ist</t>
  </si>
  <si>
    <t>Investitionen Plan</t>
  </si>
  <si>
    <t>Investitionen Ist</t>
  </si>
  <si>
    <t>Maschinenstundensatz Plan</t>
  </si>
  <si>
    <t>Maschinenstundensatz Ist</t>
  </si>
  <si>
    <t>Maschinen-stundensatz (EUR)</t>
  </si>
  <si>
    <t>Plan</t>
  </si>
  <si>
    <t>Ist</t>
  </si>
  <si>
    <t>Senior Postdoc</t>
  </si>
  <si>
    <t>Postdoc</t>
  </si>
  <si>
    <t>DoktorandIn</t>
  </si>
  <si>
    <t>sonstige wissenschaftliche MitarbeiterIn</t>
  </si>
  <si>
    <t>Ist-Beschäftigung im Projekt (in h)</t>
  </si>
  <si>
    <t>Kosten brutto (abzgl. Skonto)</t>
  </si>
  <si>
    <t>Kosten netto (abzgl. Skonto)</t>
  </si>
  <si>
    <r>
      <t>-</t>
    </r>
    <r>
      <rPr>
        <sz val="7"/>
        <color theme="1"/>
        <rFont val="Times New Roman"/>
        <family val="1"/>
      </rPr>
      <t xml:space="preserve">  </t>
    </r>
    <r>
      <rPr>
        <sz val="10"/>
        <color theme="1"/>
        <rFont val="Arial"/>
        <family val="2"/>
      </rPr>
      <t>Anerkannt werden nur Kosten für vollständig und ordnungsgemäß beendete Projekte (ausgenommen Teilabrechnungen), das Erreichen der maximal anrechenbaren Kosten allein ist nicht ausreichend.</t>
    </r>
  </si>
  <si>
    <r>
      <t>-</t>
    </r>
    <r>
      <rPr>
        <sz val="7"/>
        <color theme="1"/>
        <rFont val="Times New Roman"/>
        <family val="1"/>
      </rPr>
      <t xml:space="preserve"> </t>
    </r>
    <r>
      <rPr>
        <sz val="10"/>
        <color theme="1"/>
        <rFont val="Arial"/>
        <family val="2"/>
      </rPr>
      <t>Förderbar (anrechenbar) sind nur die lt. Förderungszusage genehmigten und dem Projekt tatsächlich zuordenbaren bezahlten Netto- bzw. Bruttobeträge. Sowohl das Rechnungs- als auch das Zahlungsdatum muss dabei innerhalb des Förderungszeitraumes liegen und sind bei der Abrechnung detailliert (auch Teilzahlungen) anzuführen. Teilrechnungen sind entsprechend zu kennzeichnen.</t>
    </r>
  </si>
  <si>
    <r>
      <t>-</t>
    </r>
    <r>
      <rPr>
        <sz val="7"/>
        <color theme="1"/>
        <rFont val="Times New Roman"/>
        <family val="1"/>
      </rPr>
      <t> </t>
    </r>
    <r>
      <rPr>
        <sz val="10"/>
        <color theme="1"/>
        <rFont val="Arial"/>
        <family val="2"/>
      </rPr>
      <t>Die rechtlichen Rahmenbedingungen für die Anrechenbarkeit von Kosten bildet die Förderungsvereinbarung samt den zugehörigen Anhängen sowie allfälligen Merkblättern zur Abrechnung</t>
    </r>
  </si>
  <si>
    <t xml:space="preserve">Delta </t>
  </si>
  <si>
    <t>Anschaffungs-kosten brutto</t>
  </si>
  <si>
    <t>Anschaffungs-kosten netto</t>
  </si>
  <si>
    <t>Personalkosten</t>
  </si>
  <si>
    <r>
      <t>-</t>
    </r>
    <r>
      <rPr>
        <sz val="7"/>
        <color theme="1"/>
        <rFont val="Times New Roman"/>
        <family val="1"/>
      </rPr>
      <t xml:space="preserve">       </t>
    </r>
    <r>
      <rPr>
        <sz val="10"/>
        <color theme="1"/>
        <rFont val="Arial"/>
        <family val="2"/>
      </rPr>
      <t>Es werden nur Personalkosten anerkannt, die innerhalb des Förderzeitraumes liegen.</t>
    </r>
  </si>
  <si>
    <r>
      <t>-</t>
    </r>
    <r>
      <rPr>
        <sz val="7"/>
        <color theme="1"/>
        <rFont val="Times New Roman"/>
        <family val="1"/>
      </rPr>
      <t xml:space="preserve">       </t>
    </r>
    <r>
      <rPr>
        <sz val="10"/>
        <color theme="1"/>
        <rFont val="Arial"/>
        <family val="2"/>
      </rPr>
      <t>Beschäftigungszeiträume, die ein Jahr überschreiten, sind mit dem laufenden Jahr abzugrenzen. In der neuen Zeile ist der Beschäftigungszeitraum des Folgejahres einzutragen. Leistete man z.B. für die Monate April 2014 bis Februar 2015 Projektarbeit, so ist der Beschäftigungszeitraum mit „1.4.14“ bis „31.12.14“ und in einer weiteren Zeile mit „1.1.15“ bis „28.2.15“ anzugeben.</t>
    </r>
  </si>
  <si>
    <r>
      <t>-</t>
    </r>
    <r>
      <rPr>
        <sz val="7"/>
        <color theme="1"/>
        <rFont val="Times New Roman"/>
        <family val="1"/>
      </rPr>
      <t xml:space="preserve">       </t>
    </r>
    <r>
      <rPr>
        <sz val="10"/>
        <color theme="1"/>
        <rFont val="Arial"/>
        <family val="2"/>
      </rPr>
      <t>Ändert sich das Gehalt, so ist dafür im Belegsverzeichnis ein neuer Eintrag (in einer neuen Zeile) zu tätigen.</t>
    </r>
  </si>
  <si>
    <r>
      <t>-</t>
    </r>
    <r>
      <rPr>
        <sz val="7"/>
        <color theme="1"/>
        <rFont val="Times New Roman"/>
        <family val="1"/>
      </rPr>
      <t xml:space="preserve">       </t>
    </r>
    <r>
      <rPr>
        <sz val="10"/>
        <color theme="1"/>
        <rFont val="Arial"/>
        <family val="2"/>
      </rPr>
      <t>Die Summe der Projekt-Arbeitszeit muss durch eine detaillierte Stundenaufstellung nachgewiesen werden. Die Stundenaufstellung hat den Namen desjenigen, der Projektarbeitszeit verrechnet, den Tag, an dem Projektarbeitszeit geleistet wurde, den Zeitraum (Projekt-Arbeit von/bis), die sich aus dem Zeitraum ergebende Arbeitsdauer (in Stunden und Minuten) und die Beschreibung der Tätigkeit für die Projekt-Arbeit zu enthalten. Für die verrechnete Projekt-Arbeitszeit ist jeweils eine Monats-Summe zu bilden.</t>
    </r>
  </si>
  <si>
    <r>
      <t>-</t>
    </r>
    <r>
      <rPr>
        <sz val="7"/>
        <color theme="1"/>
        <rFont val="Times New Roman"/>
        <family val="1"/>
      </rPr>
      <t xml:space="preserve">       </t>
    </r>
    <r>
      <rPr>
        <sz val="10"/>
        <color theme="1"/>
        <rFont val="Arial"/>
        <family val="2"/>
      </rPr>
      <t xml:space="preserve">Ändert sich das Ausmaß der Beschäftigung, ist dafür ein neuer Eintrag zu tätigen </t>
    </r>
  </si>
  <si>
    <t>Student. MitarbeiterIn</t>
  </si>
  <si>
    <t>Karrierestatus (Zutreffendes auswählen)</t>
  </si>
  <si>
    <t>Art der Einnahme (Zutreffendes auswählen)</t>
  </si>
  <si>
    <t>Status (zutreffendes auswählen)</t>
  </si>
  <si>
    <t>Summe Ausgaben</t>
  </si>
  <si>
    <t>zugesagt</t>
  </si>
  <si>
    <t>Einrichtung/Name</t>
  </si>
  <si>
    <t>Projektbezeichnung (Kurztitel)</t>
  </si>
  <si>
    <t>- Bei Antragstellung sind die Plankosten mit den zugehörigen gelben Tabellenrasterblättern auszufüllen.</t>
  </si>
  <si>
    <t>- Im Falle einer Förderungsgenehmigung sind im Rahmen der Projektabrechnung die Istwerte in den zugehörigen grünen Tabellenraterblättern zu ergänzen.</t>
  </si>
  <si>
    <t>% Plan</t>
  </si>
  <si>
    <t>% Ist</t>
  </si>
  <si>
    <t>Das Projekt ist - je nach Forschungsanteil - einzuteilen in den Bereich/die Bereiche (in %)</t>
  </si>
  <si>
    <t xml:space="preserve">       - davon industrielle Forschung (iF) (max. mit 50 % förderbar)</t>
  </si>
  <si>
    <t xml:space="preserve">       -davon experimentelle Entwicklung (eE) (max. mit 25 % förderbar)</t>
  </si>
  <si>
    <t xml:space="preserve">       - davon Grundlagenforschung (Gf) (max. mit 100 % förderbar)</t>
  </si>
  <si>
    <t>Datum und firmenmäßige Fertigung</t>
  </si>
  <si>
    <t>zu finanzierender Betrag = Ausgaben - Einnahmen:</t>
  </si>
  <si>
    <t>maximal mögliche Förderquot in %</t>
  </si>
  <si>
    <t>sonstige MitarbeiterIn</t>
  </si>
  <si>
    <t>Wenn Sie mehr als 20 Zeilen benötigen, drücken Sie den + Button links außen. Um diese Funktion zu nutzen, müssen Sie gegenenfalls Makros zulassen, sofern diese durch Ihre Sicherheitseinstellungen gesperrt sind.</t>
  </si>
  <si>
    <t>Bruttogehalt inkl. LNK (51%)</t>
  </si>
  <si>
    <t>Ust.-Satz</t>
  </si>
  <si>
    <t>- Grundsätzlich ist die Abrechnung in elektronischer Form vorzulegen, sofern im Förderungsvertrag nicht anders definiert – Abrechnungsmodalitäten werden in Punkt 1.3. des Förderungsvertrages definiert. Orgiginalbelege sind nur auf Verlangen vorzulegen.</t>
  </si>
  <si>
    <t>Projektdauer von - bis</t>
  </si>
  <si>
    <t xml:space="preserve">Einnahmen                                 </t>
  </si>
  <si>
    <t xml:space="preserve"> HINWEIS: Nicht anzuführen ist die bei der A8 Gesundheit, Pflege und Wissenschaft beantragte Förderung</t>
  </si>
  <si>
    <t>Es wird zur Kenntnis genommen, dass der Förderungsgeber gesetzlich ermächtigt ist, alle im Förderungsantrag enthaltenen, die Förderungswerber und -nehmer betreffenden personenbezogenen Daten gemäß § 8 Abs. 3 Z 4 und 5 DSG 2000 für Zwecke der Anbahnung und des Abschlusses des Förderungsvertrages automationsunterstützt zu verarbeiten.</t>
  </si>
  <si>
    <t>Istkosten lt. Lohnkonto</t>
  </si>
  <si>
    <t xml:space="preserve">Differenz </t>
  </si>
  <si>
    <t xml:space="preserve">- Die Berechnung der Personalkosten erfolgt automatisch durch Multiplikation des Bruttogehalts mit dem Faktor 1,51. Damit sollen Lohnnebenkosten und Sonderzahlungen anteilsmäßig berücksichtigt werden. Für Fälle, in denen es zu größeren Abweichungen zu den tatsächlichen Kosten lt. Lohnkonto kommt, besteht die Möglichkeit, in  Spalte P die tatsächlichen Kosten lt. Lohnkonto direkt einzutragen. Das Lohnkonto ist der Abrechnung beizulegen. </t>
  </si>
  <si>
    <t>Prüfungsanmerkungen</t>
  </si>
  <si>
    <t>Prüfungs-anmerkungen</t>
  </si>
  <si>
    <t>anerkannte Kosten</t>
  </si>
  <si>
    <t>PräDoc</t>
  </si>
  <si>
    <t>Heinrich von Geymüllers Architektur-Thesaurus</t>
  </si>
  <si>
    <t>Institut für Kunstgeschichte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</si>
</sst>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 #,##0.00_-;\-&quot;€&quot;\ * #,##0.00_-;_-&quot;€&quot;\ * &quot;-&quot;??_-;_-@_-"/>
    <numFmt numFmtId="43" formatCode="_-* #,##0.00_-;\-* #,##0.00_-;_-* &quot;-&quot;??_-;_-@_-"/>
    <numFmt numFmtId="164" formatCode="0.0"/>
    <numFmt numFmtId="165" formatCode="_-[$€-C07]\ * #,##0.00_-;\-[$€-C07]\ * #,##0.00_-;_-[$€-C07]\ * &quot;-&quot;??_-;_-@_-"/>
    <numFmt numFmtId="166" formatCode="#,##0_ ;\-#,##0\ "/>
  </numFmts>
  <fonts count="27" x14ac:knownFonts="1">
    <font>
      <sz val="11"/>
      <color theme="1"/>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4"/>
      <color theme="1"/>
      <name val="Calibri"/>
      <family val="2"/>
      <scheme val="minor"/>
    </font>
    <font>
      <sz val="8"/>
      <color indexed="81"/>
      <name val="Tahoma"/>
      <family val="2"/>
    </font>
    <font>
      <b/>
      <sz val="8"/>
      <color indexed="81"/>
      <name val="Tahoma"/>
      <family val="2"/>
    </font>
    <font>
      <sz val="12"/>
      <color theme="1"/>
      <name val="Calibri"/>
      <family val="2"/>
      <scheme val="minor"/>
    </font>
    <font>
      <b/>
      <sz val="12"/>
      <color theme="1"/>
      <name val="Calibri"/>
      <family val="2"/>
      <scheme val="minor"/>
    </font>
    <font>
      <i/>
      <sz val="11"/>
      <color theme="1"/>
      <name val="Calibri"/>
      <family val="2"/>
      <scheme val="minor"/>
    </font>
    <font>
      <b/>
      <sz val="10"/>
      <name val="Arial"/>
      <family val="2"/>
    </font>
    <font>
      <b/>
      <sz val="9"/>
      <color indexed="81"/>
      <name val="Tahoma"/>
      <family val="2"/>
    </font>
    <font>
      <sz val="8"/>
      <color theme="1"/>
      <name val="Calibri"/>
      <family val="2"/>
      <scheme val="minor"/>
    </font>
    <font>
      <sz val="11"/>
      <color theme="1"/>
      <name val="Calibri"/>
      <family val="2"/>
      <scheme val="minor"/>
    </font>
    <font>
      <sz val="10"/>
      <color theme="1"/>
      <name val="Arial"/>
      <family val="2"/>
    </font>
    <font>
      <sz val="7"/>
      <color theme="1"/>
      <name val="Times New Roman"/>
      <family val="1"/>
    </font>
    <font>
      <b/>
      <sz val="10"/>
      <color theme="1"/>
      <name val="Arial"/>
      <family val="2"/>
    </font>
    <font>
      <sz val="11"/>
      <color rgb="FFFF0000"/>
      <name val="Calibri"/>
      <family val="2"/>
      <scheme val="minor"/>
    </font>
    <font>
      <sz val="9"/>
      <color indexed="81"/>
      <name val="Tahoma"/>
      <family val="2"/>
    </font>
    <font>
      <i/>
      <sz val="8"/>
      <color theme="1"/>
      <name val="Calibri"/>
      <family val="2"/>
      <scheme val="minor"/>
    </font>
    <font>
      <b/>
      <sz val="8"/>
      <color theme="1"/>
      <name val="Calibri"/>
      <family val="2"/>
      <scheme val="minor"/>
    </font>
    <font>
      <sz val="11"/>
      <color theme="0" tint="-0.14999847407452621"/>
      <name val="Calibri"/>
      <family val="2"/>
      <scheme val="minor"/>
    </font>
    <font>
      <b/>
      <sz val="11"/>
      <color rgb="FFFF0000"/>
      <name val="Calibri"/>
      <family val="2"/>
      <scheme val="minor"/>
    </font>
    <font>
      <b/>
      <sz val="10"/>
      <color theme="1"/>
      <name val="Times New Roman"/>
      <family val="1"/>
    </font>
    <font>
      <sz val="11"/>
      <color theme="1"/>
      <name val="Times New Roman"/>
      <family val="1"/>
    </font>
    <font>
      <sz val="10"/>
      <color theme="1"/>
      <name val="Times New Roman"/>
      <family val="1"/>
    </font>
    <font>
      <sz val="10"/>
      <color rgb="FFFF0000"/>
      <name val="Arial"/>
      <family val="2"/>
    </font>
  </fonts>
  <fills count="10">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style="dotted">
        <color indexed="64"/>
      </bottom>
      <diagonal/>
    </border>
    <border>
      <left style="medium">
        <color indexed="64"/>
      </left>
      <right/>
      <top style="dotted">
        <color indexed="64"/>
      </top>
      <bottom style="dotted">
        <color indexed="64"/>
      </bottom>
      <diagonal/>
    </border>
    <border>
      <left style="medium">
        <color indexed="64"/>
      </left>
      <right/>
      <top style="dotted">
        <color indexed="64"/>
      </top>
      <bottom style="thin">
        <color indexed="64"/>
      </bottom>
      <diagonal/>
    </border>
    <border>
      <left style="medium">
        <color indexed="64"/>
      </left>
      <right/>
      <top style="thin">
        <color indexed="64"/>
      </top>
      <bottom style="thin">
        <color indexed="64"/>
      </bottom>
      <diagonal/>
    </border>
    <border>
      <left/>
      <right/>
      <top style="double">
        <color indexed="64"/>
      </top>
      <bottom/>
      <diagonal/>
    </border>
  </borders>
  <cellStyleXfs count="4">
    <xf numFmtId="0" fontId="0" fillId="0" borderId="0"/>
    <xf numFmtId="9" fontId="13" fillId="0" borderId="0" applyFont="0" applyFill="0" applyBorder="0" applyAlignment="0" applyProtection="0"/>
    <xf numFmtId="44" fontId="13" fillId="0" borderId="0" applyFont="0" applyFill="0" applyBorder="0" applyAlignment="0" applyProtection="0"/>
    <xf numFmtId="43" fontId="13" fillId="0" borderId="0" applyFont="0" applyFill="0" applyBorder="0" applyAlignment="0" applyProtection="0"/>
  </cellStyleXfs>
  <cellXfs count="209">
    <xf numFmtId="0" fontId="0" fillId="0" borderId="0" xfId="0"/>
    <xf numFmtId="0" fontId="3" fillId="0" borderId="0" xfId="0" applyFont="1"/>
    <xf numFmtId="0" fontId="0" fillId="2" borderId="1" xfId="0" applyFill="1" applyBorder="1"/>
    <xf numFmtId="0" fontId="3" fillId="0" borderId="1" xfId="0" applyFont="1" applyBorder="1" applyAlignment="1">
      <alignment horizontal="center"/>
    </xf>
    <xf numFmtId="165" fontId="0" fillId="0" borderId="0" xfId="0" applyNumberFormat="1"/>
    <xf numFmtId="0" fontId="0" fillId="0" borderId="2" xfId="0" applyBorder="1"/>
    <xf numFmtId="164" fontId="0" fillId="0" borderId="2" xfId="0" applyNumberFormat="1" applyBorder="1"/>
    <xf numFmtId="0" fontId="0" fillId="0" borderId="2" xfId="0" applyBorder="1" applyAlignment="1">
      <alignment horizontal="center"/>
    </xf>
    <xf numFmtId="2" fontId="0" fillId="0" borderId="2" xfId="0" applyNumberFormat="1" applyBorder="1"/>
    <xf numFmtId="165" fontId="0" fillId="0" borderId="2" xfId="0" applyNumberFormat="1" applyBorder="1"/>
    <xf numFmtId="165" fontId="1" fillId="0" borderId="0" xfId="0" applyNumberFormat="1" applyFont="1"/>
    <xf numFmtId="0" fontId="0" fillId="0" borderId="1" xfId="0" applyBorder="1"/>
    <xf numFmtId="0" fontId="0" fillId="3" borderId="1" xfId="0" applyFill="1" applyBorder="1"/>
    <xf numFmtId="0" fontId="0" fillId="0" borderId="1" xfId="0" applyBorder="1" applyAlignment="1">
      <alignment horizontal="center"/>
    </xf>
    <xf numFmtId="165" fontId="1" fillId="0" borderId="0" xfId="0" applyNumberFormat="1" applyFont="1" applyFill="1" applyBorder="1"/>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9" fillId="4" borderId="7" xfId="0" applyFont="1" applyFill="1" applyBorder="1" applyAlignment="1">
      <alignment horizontal="center"/>
    </xf>
    <xf numFmtId="0" fontId="9" fillId="4" borderId="6" xfId="0" applyFont="1" applyFill="1" applyBorder="1" applyAlignment="1">
      <alignment horizontal="center"/>
    </xf>
    <xf numFmtId="0" fontId="9" fillId="3" borderId="5" xfId="0" applyFont="1" applyFill="1" applyBorder="1" applyAlignment="1">
      <alignment horizontal="center"/>
    </xf>
    <xf numFmtId="0" fontId="9" fillId="0" borderId="0" xfId="0" applyFont="1" applyBorder="1" applyAlignment="1">
      <alignment horizontal="left" vertical="center"/>
    </xf>
    <xf numFmtId="0" fontId="0" fillId="0" borderId="0" xfId="0" applyBorder="1"/>
    <xf numFmtId="0" fontId="0" fillId="0" borderId="0" xfId="0" applyBorder="1" applyAlignment="1">
      <alignment vertical="center"/>
    </xf>
    <xf numFmtId="4" fontId="0" fillId="0" borderId="2" xfId="0" applyNumberFormat="1" applyBorder="1" applyAlignment="1">
      <alignment horizontal="center"/>
    </xf>
    <xf numFmtId="0" fontId="9" fillId="0" borderId="0" xfId="0" applyFont="1" applyAlignment="1">
      <alignment horizontal="left"/>
    </xf>
    <xf numFmtId="0" fontId="4" fillId="3" borderId="1" xfId="0" applyFont="1" applyFill="1" applyBorder="1" applyAlignment="1">
      <alignment horizontal="left"/>
    </xf>
    <xf numFmtId="0" fontId="0" fillId="6" borderId="11" xfId="0" applyFill="1" applyBorder="1" applyAlignment="1" applyProtection="1">
      <alignment horizontal="center"/>
      <protection locked="0"/>
    </xf>
    <xf numFmtId="0" fontId="10" fillId="0" borderId="0" xfId="0" applyFont="1" applyFill="1" applyAlignment="1" applyProtection="1">
      <alignment vertical="top" wrapText="1"/>
    </xf>
    <xf numFmtId="0" fontId="0" fillId="0" borderId="0" xfId="0" applyProtection="1"/>
    <xf numFmtId="0" fontId="0" fillId="0" borderId="0" xfId="0" applyBorder="1" applyProtection="1"/>
    <xf numFmtId="0" fontId="0" fillId="0" borderId="0" xfId="0" applyFill="1" applyBorder="1" applyAlignment="1" applyProtection="1">
      <alignment horizontal="center"/>
    </xf>
    <xf numFmtId="0" fontId="12" fillId="0" borderId="0" xfId="0" applyFont="1" applyBorder="1" applyAlignment="1" applyProtection="1">
      <alignment vertical="top"/>
    </xf>
    <xf numFmtId="0" fontId="2" fillId="0" borderId="0" xfId="0" applyFont="1" applyProtection="1"/>
    <xf numFmtId="0" fontId="2" fillId="0" borderId="0" xfId="0" applyFont="1" applyFill="1" applyProtection="1"/>
    <xf numFmtId="0" fontId="0" fillId="0" borderId="0" xfId="0" applyAlignment="1" applyProtection="1">
      <alignment horizontal="center"/>
    </xf>
    <xf numFmtId="0" fontId="0" fillId="0" borderId="0" xfId="0" applyFill="1" applyProtection="1"/>
    <xf numFmtId="0" fontId="0" fillId="0" borderId="0" xfId="0" applyFill="1" applyAlignment="1" applyProtection="1">
      <alignment horizontal="center"/>
    </xf>
    <xf numFmtId="0" fontId="4" fillId="0" borderId="0" xfId="0" applyFont="1" applyFill="1" applyProtection="1"/>
    <xf numFmtId="0" fontId="0" fillId="2" borderId="1" xfId="0" applyFill="1" applyBorder="1" applyProtection="1"/>
    <xf numFmtId="0" fontId="0" fillId="5" borderId="1" xfId="0" applyFill="1" applyBorder="1" applyProtection="1"/>
    <xf numFmtId="0" fontId="0" fillId="3" borderId="1" xfId="0" applyFill="1" applyBorder="1" applyProtection="1"/>
    <xf numFmtId="0" fontId="0" fillId="3" borderId="0" xfId="0" applyFill="1" applyBorder="1" applyProtection="1"/>
    <xf numFmtId="0" fontId="0" fillId="4" borderId="4" xfId="0" applyFill="1" applyBorder="1" applyProtection="1"/>
    <xf numFmtId="0" fontId="7" fillId="0" borderId="3" xfId="0" applyFont="1" applyBorder="1" applyProtection="1"/>
    <xf numFmtId="0" fontId="0" fillId="0" borderId="0" xfId="0" applyFill="1" applyBorder="1" applyAlignment="1" applyProtection="1">
      <alignment horizontal="left" vertical="top" wrapText="1"/>
    </xf>
    <xf numFmtId="0" fontId="3" fillId="0" borderId="0" xfId="0" applyFont="1" applyProtection="1"/>
    <xf numFmtId="0" fontId="3" fillId="0" borderId="1" xfId="0" applyFont="1" applyBorder="1" applyAlignment="1" applyProtection="1">
      <alignment horizontal="center"/>
    </xf>
    <xf numFmtId="0" fontId="0" fillId="0" borderId="2" xfId="0" applyBorder="1" applyAlignment="1" applyProtection="1">
      <alignment horizontal="center"/>
    </xf>
    <xf numFmtId="164" fontId="0" fillId="0" borderId="2" xfId="0" applyNumberFormat="1" applyBorder="1" applyProtection="1"/>
    <xf numFmtId="0" fontId="0" fillId="0" borderId="2" xfId="0" applyBorder="1" applyProtection="1"/>
    <xf numFmtId="2" fontId="0" fillId="0" borderId="2" xfId="0" applyNumberFormat="1" applyBorder="1" applyProtection="1"/>
    <xf numFmtId="165" fontId="0" fillId="0" borderId="2" xfId="0" applyNumberFormat="1" applyBorder="1" applyProtection="1"/>
    <xf numFmtId="165" fontId="0" fillId="0" borderId="0" xfId="0" applyNumberFormat="1" applyProtection="1"/>
    <xf numFmtId="165" fontId="1" fillId="0" borderId="0" xfId="0" applyNumberFormat="1" applyFont="1" applyProtection="1"/>
    <xf numFmtId="0" fontId="0" fillId="6" borderId="2" xfId="0" applyFill="1" applyBorder="1" applyProtection="1">
      <protection locked="0"/>
    </xf>
    <xf numFmtId="14" fontId="0" fillId="6" borderId="2" xfId="0" applyNumberFormat="1" applyFill="1" applyBorder="1" applyProtection="1">
      <protection locked="0"/>
    </xf>
    <xf numFmtId="0" fontId="0" fillId="6" borderId="2" xfId="0" applyFill="1" applyBorder="1" applyAlignment="1" applyProtection="1">
      <alignment horizontal="center"/>
      <protection locked="0"/>
    </xf>
    <xf numFmtId="166" fontId="0" fillId="6" borderId="2" xfId="0" applyNumberFormat="1" applyFill="1" applyBorder="1" applyProtection="1">
      <protection locked="0"/>
    </xf>
    <xf numFmtId="0" fontId="0" fillId="7" borderId="2" xfId="0" applyFill="1" applyBorder="1" applyProtection="1">
      <protection locked="0"/>
    </xf>
    <xf numFmtId="14" fontId="0" fillId="7" borderId="2" xfId="0" applyNumberFormat="1" applyFill="1" applyBorder="1" applyProtection="1">
      <protection locked="0"/>
    </xf>
    <xf numFmtId="0" fontId="0" fillId="7" borderId="2" xfId="0" applyFill="1" applyBorder="1" applyAlignment="1" applyProtection="1">
      <alignment horizontal="center"/>
      <protection locked="0"/>
    </xf>
    <xf numFmtId="166" fontId="0" fillId="7" borderId="2" xfId="0" applyNumberFormat="1" applyFill="1" applyBorder="1" applyProtection="1">
      <protection locked="0"/>
    </xf>
    <xf numFmtId="165" fontId="0" fillId="6" borderId="2" xfId="0" applyNumberFormat="1" applyFill="1" applyBorder="1" applyProtection="1">
      <protection locked="0"/>
    </xf>
    <xf numFmtId="165" fontId="0" fillId="7" borderId="2" xfId="0" applyNumberFormat="1" applyFill="1" applyBorder="1" applyProtection="1">
      <protection locked="0"/>
    </xf>
    <xf numFmtId="4" fontId="0" fillId="6" borderId="2" xfId="0" applyNumberFormat="1" applyFill="1" applyBorder="1" applyProtection="1">
      <protection locked="0"/>
    </xf>
    <xf numFmtId="4" fontId="0" fillId="7" borderId="2" xfId="0" applyNumberFormat="1" applyFill="1" applyBorder="1" applyProtection="1">
      <protection locked="0"/>
    </xf>
    <xf numFmtId="0" fontId="0" fillId="0" borderId="1" xfId="0" applyBorder="1" applyAlignment="1">
      <alignment horizontal="center" vertical="top" wrapText="1"/>
    </xf>
    <xf numFmtId="0" fontId="0" fillId="0" borderId="1" xfId="0" applyBorder="1" applyAlignment="1">
      <alignment vertical="top" wrapText="1"/>
    </xf>
    <xf numFmtId="0" fontId="0" fillId="0" borderId="0" xfId="0" applyAlignment="1">
      <alignment vertical="top" wrapText="1"/>
    </xf>
    <xf numFmtId="165" fontId="0" fillId="6" borderId="1" xfId="0" applyNumberFormat="1" applyFill="1" applyBorder="1" applyProtection="1"/>
    <xf numFmtId="165" fontId="0" fillId="6" borderId="0" xfId="0" applyNumberFormat="1" applyFill="1" applyBorder="1" applyProtection="1"/>
    <xf numFmtId="165" fontId="0" fillId="6" borderId="4" xfId="0" applyNumberFormat="1" applyFill="1" applyBorder="1" applyProtection="1"/>
    <xf numFmtId="0" fontId="1" fillId="6" borderId="0" xfId="0" applyFont="1" applyFill="1" applyAlignment="1" applyProtection="1">
      <alignment horizontal="center"/>
    </xf>
    <xf numFmtId="0" fontId="1" fillId="7" borderId="0" xfId="0" applyFont="1" applyFill="1" applyAlignment="1" applyProtection="1">
      <alignment horizontal="center"/>
    </xf>
    <xf numFmtId="165" fontId="0" fillId="7" borderId="1" xfId="0" applyNumberFormat="1" applyFill="1" applyBorder="1" applyProtection="1"/>
    <xf numFmtId="165" fontId="0" fillId="7" borderId="0" xfId="0" applyNumberFormat="1" applyFill="1" applyBorder="1" applyProtection="1"/>
    <xf numFmtId="165" fontId="0" fillId="7" borderId="4" xfId="0" applyNumberFormat="1" applyFill="1" applyBorder="1" applyProtection="1"/>
    <xf numFmtId="0" fontId="3" fillId="8" borderId="0" xfId="0" applyFont="1" applyFill="1" applyAlignment="1" applyProtection="1">
      <alignment vertical="center"/>
    </xf>
    <xf numFmtId="0" fontId="0" fillId="8" borderId="0" xfId="0" applyFill="1" applyProtection="1"/>
    <xf numFmtId="0" fontId="0" fillId="8" borderId="9" xfId="0" applyFill="1" applyBorder="1" applyProtection="1"/>
    <xf numFmtId="0" fontId="0" fillId="8" borderId="12" xfId="0" applyFill="1" applyBorder="1" applyProtection="1"/>
    <xf numFmtId="0" fontId="12" fillId="8" borderId="13" xfId="0" applyFont="1" applyFill="1" applyBorder="1" applyAlignment="1" applyProtection="1">
      <alignment vertical="top"/>
    </xf>
    <xf numFmtId="0" fontId="0" fillId="8" borderId="10" xfId="0" applyFill="1" applyBorder="1" applyProtection="1"/>
    <xf numFmtId="9" fontId="0" fillId="0" borderId="0" xfId="1" applyFont="1" applyAlignment="1" applyProtection="1">
      <alignment horizontal="center"/>
    </xf>
    <xf numFmtId="0" fontId="1" fillId="0" borderId="0" xfId="0" applyFont="1" applyAlignment="1" applyProtection="1">
      <alignment horizontal="center"/>
    </xf>
    <xf numFmtId="0" fontId="0" fillId="6" borderId="2" xfId="0" applyFill="1" applyBorder="1" applyAlignment="1" applyProtection="1">
      <alignment wrapText="1"/>
      <protection locked="0"/>
    </xf>
    <xf numFmtId="0" fontId="0" fillId="7" borderId="2" xfId="0" applyFill="1" applyBorder="1" applyAlignment="1" applyProtection="1">
      <alignment wrapText="1"/>
      <protection locked="0"/>
    </xf>
    <xf numFmtId="0" fontId="12" fillId="0" borderId="1" xfId="0" applyFont="1" applyBorder="1" applyAlignment="1" applyProtection="1">
      <alignment wrapText="1"/>
    </xf>
    <xf numFmtId="0" fontId="4" fillId="8" borderId="0" xfId="0" applyFont="1" applyFill="1" applyAlignment="1" applyProtection="1">
      <alignment vertical="top"/>
    </xf>
    <xf numFmtId="0" fontId="0" fillId="7" borderId="0" xfId="0" applyFill="1" applyProtection="1"/>
    <xf numFmtId="0" fontId="0" fillId="7" borderId="0" xfId="0" applyFill="1" applyAlignment="1" applyProtection="1">
      <alignment horizontal="center"/>
    </xf>
    <xf numFmtId="0" fontId="0" fillId="6" borderId="0" xfId="0" applyFill="1" applyProtection="1"/>
    <xf numFmtId="0" fontId="12" fillId="6" borderId="1" xfId="0" applyFont="1" applyFill="1" applyBorder="1" applyProtection="1"/>
    <xf numFmtId="0" fontId="0" fillId="0" borderId="1" xfId="0" applyFont="1" applyBorder="1" applyProtection="1"/>
    <xf numFmtId="44" fontId="7" fillId="0" borderId="3" xfId="2" applyFont="1" applyBorder="1" applyProtection="1"/>
    <xf numFmtId="44" fontId="0" fillId="0" borderId="0" xfId="2" applyFont="1" applyProtection="1"/>
    <xf numFmtId="0" fontId="7" fillId="0" borderId="3" xfId="0" applyFont="1" applyFill="1" applyBorder="1" applyProtection="1"/>
    <xf numFmtId="165" fontId="8" fillId="0" borderId="3" xfId="0" applyNumberFormat="1" applyFont="1" applyFill="1" applyBorder="1" applyProtection="1"/>
    <xf numFmtId="0" fontId="17" fillId="0" borderId="0" xfId="0" applyFont="1" applyProtection="1"/>
    <xf numFmtId="44" fontId="0" fillId="6" borderId="2" xfId="2" applyFont="1" applyFill="1" applyBorder="1" applyProtection="1">
      <protection locked="0"/>
    </xf>
    <xf numFmtId="44" fontId="0" fillId="7" borderId="2" xfId="2" applyFont="1" applyFill="1" applyBorder="1" applyProtection="1">
      <protection locked="0"/>
    </xf>
    <xf numFmtId="0" fontId="0" fillId="0" borderId="0" xfId="0" applyFont="1" applyProtection="1"/>
    <xf numFmtId="0" fontId="19" fillId="0" borderId="0" xfId="0" applyFont="1" applyFill="1" applyBorder="1" applyProtection="1"/>
    <xf numFmtId="0" fontId="19" fillId="0" borderId="0" xfId="0" applyFont="1" applyFill="1" applyBorder="1" applyAlignment="1" applyProtection="1">
      <alignment horizontal="center"/>
    </xf>
    <xf numFmtId="0" fontId="0" fillId="0" borderId="0" xfId="0" applyFill="1" applyAlignment="1" applyProtection="1">
      <alignment wrapText="1"/>
    </xf>
    <xf numFmtId="0" fontId="19" fillId="0" borderId="1" xfId="0" applyFont="1" applyBorder="1" applyProtection="1"/>
    <xf numFmtId="0" fontId="0" fillId="6" borderId="15" xfId="0" applyFill="1" applyBorder="1" applyAlignment="1" applyProtection="1">
      <alignment horizontal="center"/>
      <protection locked="0"/>
    </xf>
    <xf numFmtId="0" fontId="9" fillId="6" borderId="16" xfId="0" applyFont="1" applyFill="1" applyBorder="1" applyAlignment="1" applyProtection="1">
      <alignment horizontal="center"/>
      <protection locked="0"/>
    </xf>
    <xf numFmtId="0" fontId="9" fillId="6" borderId="17" xfId="0" applyFont="1" applyFill="1" applyBorder="1" applyAlignment="1" applyProtection="1">
      <alignment horizontal="center"/>
      <protection locked="0"/>
    </xf>
    <xf numFmtId="0" fontId="0" fillId="0" borderId="0" xfId="0" applyAlignment="1" applyProtection="1">
      <alignment vertical="top" wrapText="1"/>
    </xf>
    <xf numFmtId="0" fontId="0" fillId="0" borderId="21" xfId="0" applyBorder="1" applyProtection="1"/>
    <xf numFmtId="0" fontId="19" fillId="0" borderId="22" xfId="0" applyFont="1" applyBorder="1" applyProtection="1"/>
    <xf numFmtId="0" fontId="0" fillId="0" borderId="0" xfId="0" applyFill="1" applyBorder="1" applyProtection="1"/>
    <xf numFmtId="0" fontId="0" fillId="7" borderId="15" xfId="0" applyFill="1" applyBorder="1" applyAlignment="1" applyProtection="1">
      <alignment horizontal="center"/>
      <protection locked="0"/>
    </xf>
    <xf numFmtId="0" fontId="9" fillId="7" borderId="16" xfId="0" applyFont="1" applyFill="1" applyBorder="1" applyAlignment="1" applyProtection="1">
      <alignment horizontal="center"/>
      <protection locked="0"/>
    </xf>
    <xf numFmtId="0" fontId="9" fillId="7" borderId="17" xfId="0" applyFont="1" applyFill="1" applyBorder="1" applyAlignment="1" applyProtection="1">
      <alignment horizontal="center"/>
      <protection locked="0"/>
    </xf>
    <xf numFmtId="165" fontId="0" fillId="7" borderId="20" xfId="0" applyNumberFormat="1" applyFill="1" applyBorder="1" applyProtection="1"/>
    <xf numFmtId="0" fontId="0" fillId="9" borderId="18" xfId="0" applyFill="1" applyBorder="1" applyProtection="1"/>
    <xf numFmtId="0" fontId="0" fillId="9" borderId="19" xfId="0" applyFill="1" applyBorder="1" applyProtection="1"/>
    <xf numFmtId="0" fontId="0" fillId="0" borderId="0" xfId="0" applyFill="1" applyBorder="1" applyAlignment="1" applyProtection="1">
      <alignment horizontal="center"/>
      <protection locked="0"/>
    </xf>
    <xf numFmtId="0" fontId="9" fillId="0" borderId="0" xfId="0" applyFont="1" applyFill="1" applyBorder="1" applyAlignment="1" applyProtection="1">
      <alignment horizontal="center"/>
      <protection locked="0"/>
    </xf>
    <xf numFmtId="0" fontId="2" fillId="0" borderId="0" xfId="0" applyFont="1" applyAlignment="1" applyProtection="1"/>
    <xf numFmtId="0" fontId="9" fillId="5" borderId="24" xfId="0" applyFont="1" applyFill="1" applyBorder="1" applyAlignment="1" applyProtection="1"/>
    <xf numFmtId="0" fontId="9" fillId="5" borderId="16" xfId="0" applyFont="1" applyFill="1" applyBorder="1" applyAlignment="1" applyProtection="1"/>
    <xf numFmtId="0" fontId="9" fillId="5" borderId="24" xfId="0" applyFont="1" applyFill="1" applyBorder="1" applyProtection="1"/>
    <xf numFmtId="0" fontId="9" fillId="5" borderId="16" xfId="0" applyFont="1" applyFill="1" applyBorder="1" applyProtection="1"/>
    <xf numFmtId="0" fontId="9" fillId="5" borderId="25" xfId="0" applyFont="1" applyFill="1" applyBorder="1" applyProtection="1"/>
    <xf numFmtId="0" fontId="9" fillId="5" borderId="17" xfId="0" applyFont="1" applyFill="1" applyBorder="1" applyProtection="1"/>
    <xf numFmtId="0" fontId="20" fillId="6" borderId="1" xfId="0" applyFont="1" applyFill="1" applyBorder="1" applyAlignment="1" applyProtection="1">
      <alignment horizontal="center"/>
    </xf>
    <xf numFmtId="0" fontId="20" fillId="7" borderId="1" xfId="0" applyFont="1" applyFill="1" applyBorder="1" applyProtection="1"/>
    <xf numFmtId="0" fontId="7" fillId="9" borderId="3" xfId="0" applyFont="1" applyFill="1" applyBorder="1" applyProtection="1"/>
    <xf numFmtId="44" fontId="7" fillId="9" borderId="3" xfId="2" applyFont="1" applyFill="1" applyBorder="1" applyProtection="1"/>
    <xf numFmtId="0" fontId="7" fillId="0" borderId="0" xfId="0" applyFont="1" applyFill="1" applyBorder="1" applyProtection="1"/>
    <xf numFmtId="44" fontId="7" fillId="0" borderId="0" xfId="2" applyFont="1" applyFill="1" applyBorder="1" applyProtection="1"/>
    <xf numFmtId="165" fontId="0" fillId="6" borderId="19" xfId="0" applyNumberFormat="1" applyFill="1" applyBorder="1" applyProtection="1"/>
    <xf numFmtId="43" fontId="1" fillId="6" borderId="19" xfId="3" applyFont="1" applyFill="1" applyBorder="1" applyAlignment="1" applyProtection="1">
      <alignment horizontal="center"/>
    </xf>
    <xf numFmtId="43" fontId="1" fillId="7" borderId="20" xfId="3" applyFont="1" applyFill="1" applyBorder="1" applyAlignment="1" applyProtection="1">
      <alignment horizontal="center"/>
    </xf>
    <xf numFmtId="165" fontId="0" fillId="7" borderId="11" xfId="0" applyNumberFormat="1" applyFill="1" applyBorder="1" applyProtection="1">
      <protection locked="0"/>
    </xf>
    <xf numFmtId="165" fontId="0" fillId="6" borderId="11" xfId="0" applyNumberFormat="1" applyFill="1" applyBorder="1" applyProtection="1">
      <protection locked="0"/>
    </xf>
    <xf numFmtId="165" fontId="21" fillId="0" borderId="5" xfId="0" applyNumberFormat="1" applyFont="1" applyFill="1" applyBorder="1" applyProtection="1"/>
    <xf numFmtId="0" fontId="0" fillId="8" borderId="18" xfId="0" applyFill="1" applyBorder="1" applyProtection="1"/>
    <xf numFmtId="0" fontId="0" fillId="8" borderId="19" xfId="0" applyFill="1" applyBorder="1" applyProtection="1"/>
    <xf numFmtId="0" fontId="22" fillId="0" borderId="0" xfId="0" applyFont="1" applyProtection="1"/>
    <xf numFmtId="9" fontId="0" fillId="0" borderId="0" xfId="1" applyFont="1"/>
    <xf numFmtId="9" fontId="0" fillId="0" borderId="0" xfId="1" applyFont="1" applyFill="1" applyBorder="1"/>
    <xf numFmtId="9" fontId="0" fillId="0" borderId="0" xfId="0" applyNumberFormat="1"/>
    <xf numFmtId="9" fontId="0" fillId="6" borderId="2" xfId="1" applyFont="1" applyFill="1" applyBorder="1" applyProtection="1">
      <protection locked="0"/>
    </xf>
    <xf numFmtId="9" fontId="0" fillId="7" borderId="2" xfId="1" applyFont="1" applyFill="1" applyBorder="1" applyProtection="1">
      <protection locked="0"/>
    </xf>
    <xf numFmtId="14" fontId="0" fillId="6" borderId="11" xfId="0" applyNumberFormat="1" applyFill="1" applyBorder="1" applyAlignment="1" applyProtection="1">
      <alignment horizontal="center"/>
      <protection locked="0"/>
    </xf>
    <xf numFmtId="2" fontId="0" fillId="0" borderId="0" xfId="0" applyNumberFormat="1" applyProtection="1"/>
    <xf numFmtId="0" fontId="4" fillId="8" borderId="0" xfId="0" applyFont="1" applyFill="1" applyAlignment="1" applyProtection="1">
      <alignment vertical="top" wrapText="1"/>
    </xf>
    <xf numFmtId="0" fontId="23" fillId="0" borderId="0" xfId="0" applyFont="1" applyAlignment="1">
      <alignment vertical="center" wrapText="1"/>
    </xf>
    <xf numFmtId="0" fontId="25" fillId="0" borderId="0" xfId="0" applyFont="1" applyAlignment="1">
      <alignment vertical="center" wrapText="1"/>
    </xf>
    <xf numFmtId="0" fontId="7" fillId="0" borderId="0" xfId="0" applyFont="1" applyBorder="1" applyProtection="1"/>
    <xf numFmtId="44" fontId="7" fillId="0" borderId="0" xfId="2" applyFont="1" applyBorder="1" applyProtection="1"/>
    <xf numFmtId="0" fontId="24" fillId="0" borderId="0" xfId="0" applyFont="1" applyAlignment="1">
      <alignment vertical="center" wrapText="1"/>
    </xf>
    <xf numFmtId="0" fontId="0" fillId="6" borderId="2" xfId="0" applyNumberFormat="1" applyFill="1" applyBorder="1" applyAlignment="1" applyProtection="1">
      <alignment horizontal="center"/>
      <protection locked="0"/>
    </xf>
    <xf numFmtId="0" fontId="2" fillId="0" borderId="0" xfId="0" applyFont="1"/>
    <xf numFmtId="165" fontId="0" fillId="9" borderId="2" xfId="0" applyNumberFormat="1" applyFill="1" applyBorder="1" applyAlignment="1">
      <alignment vertical="top"/>
    </xf>
    <xf numFmtId="165" fontId="0" fillId="9" borderId="2" xfId="0" applyNumberFormat="1" applyFill="1" applyBorder="1"/>
    <xf numFmtId="0" fontId="1" fillId="6" borderId="10" xfId="0" applyFont="1" applyFill="1" applyBorder="1" applyAlignment="1" applyProtection="1">
      <alignment horizontal="left" vertical="top" wrapText="1"/>
      <protection locked="0"/>
    </xf>
    <xf numFmtId="0" fontId="1" fillId="6" borderId="2" xfId="0" applyFont="1" applyFill="1" applyBorder="1" applyAlignment="1" applyProtection="1">
      <alignment horizontal="left" vertical="top" wrapText="1"/>
      <protection locked="0"/>
    </xf>
    <xf numFmtId="0" fontId="1" fillId="6" borderId="11" xfId="0" applyFont="1" applyFill="1" applyBorder="1" applyAlignment="1" applyProtection="1">
      <alignment horizontal="left" vertical="top" wrapText="1"/>
      <protection locked="0"/>
    </xf>
    <xf numFmtId="0" fontId="0" fillId="6" borderId="10" xfId="0" applyFill="1" applyBorder="1" applyAlignment="1" applyProtection="1">
      <alignment horizontal="left" vertical="top" wrapText="1"/>
      <protection locked="0"/>
    </xf>
    <xf numFmtId="0" fontId="0" fillId="6" borderId="2" xfId="0" applyFill="1" applyBorder="1" applyAlignment="1" applyProtection="1">
      <alignment horizontal="left" vertical="top" wrapText="1"/>
      <protection locked="0"/>
    </xf>
    <xf numFmtId="0" fontId="0" fillId="6" borderId="11" xfId="0" applyFill="1" applyBorder="1" applyAlignment="1" applyProtection="1">
      <alignment horizontal="left" vertical="top" wrapText="1"/>
      <protection locked="0"/>
    </xf>
    <xf numFmtId="0" fontId="14" fillId="0" borderId="0" xfId="0" quotePrefix="1" applyFont="1" applyAlignment="1">
      <alignment horizontal="left" vertical="center" wrapText="1"/>
    </xf>
    <xf numFmtId="0" fontId="3" fillId="8" borderId="0" xfId="0" applyFont="1" applyFill="1" applyAlignment="1" applyProtection="1">
      <alignment horizontal="left" vertical="top" wrapText="1"/>
    </xf>
    <xf numFmtId="0" fontId="0" fillId="8" borderId="0" xfId="0" applyFont="1" applyFill="1" applyAlignment="1" applyProtection="1">
      <alignment horizontal="left" vertical="top" wrapText="1"/>
    </xf>
    <xf numFmtId="0" fontId="0" fillId="0" borderId="14" xfId="0" applyBorder="1" applyAlignment="1" applyProtection="1">
      <alignment horizontal="center"/>
    </xf>
    <xf numFmtId="0" fontId="25" fillId="0" borderId="27" xfId="0" applyFont="1" applyBorder="1" applyAlignment="1">
      <alignment horizontal="left" vertical="center" wrapText="1"/>
    </xf>
    <xf numFmtId="0" fontId="25" fillId="0" borderId="0" xfId="0" applyFont="1" applyBorder="1" applyAlignment="1">
      <alignment horizontal="left" vertical="center" wrapText="1"/>
    </xf>
    <xf numFmtId="0" fontId="0" fillId="6" borderId="0" xfId="0" applyFill="1" applyAlignment="1" applyProtection="1">
      <alignment horizontal="left" vertical="top" wrapText="1"/>
    </xf>
    <xf numFmtId="0" fontId="4" fillId="8" borderId="0" xfId="0" applyFont="1" applyFill="1" applyAlignment="1" applyProtection="1">
      <alignment horizontal="left" wrapText="1"/>
    </xf>
    <xf numFmtId="0" fontId="0" fillId="7" borderId="0" xfId="0" applyFill="1" applyAlignment="1" applyProtection="1">
      <alignment horizontal="left" vertical="top" wrapText="1"/>
    </xf>
    <xf numFmtId="0" fontId="0" fillId="8" borderId="23" xfId="0" applyFill="1" applyBorder="1" applyAlignment="1" applyProtection="1">
      <alignment horizontal="left" wrapText="1"/>
    </xf>
    <xf numFmtId="0" fontId="0" fillId="8" borderId="15" xfId="0" applyFill="1" applyBorder="1" applyAlignment="1" applyProtection="1">
      <alignment horizontal="left" wrapText="1"/>
    </xf>
    <xf numFmtId="0" fontId="14" fillId="6" borderId="0" xfId="0" quotePrefix="1" applyFont="1" applyFill="1" applyAlignment="1">
      <alignment horizontal="left" vertical="center" wrapText="1"/>
    </xf>
    <xf numFmtId="0" fontId="14" fillId="7" borderId="0" xfId="0" quotePrefix="1" applyFont="1" applyFill="1" applyAlignment="1">
      <alignment horizontal="left" vertical="center" wrapText="1"/>
    </xf>
    <xf numFmtId="0" fontId="0" fillId="8" borderId="26" xfId="0" applyFill="1" applyBorder="1" applyAlignment="1" applyProtection="1">
      <alignment horizontal="left" wrapText="1"/>
    </xf>
    <xf numFmtId="0" fontId="0" fillId="8" borderId="2" xfId="0" applyFill="1" applyBorder="1" applyAlignment="1" applyProtection="1">
      <alignment horizontal="left" wrapText="1"/>
    </xf>
    <xf numFmtId="0" fontId="3" fillId="0" borderId="0" xfId="0" applyFont="1" applyBorder="1" applyAlignment="1" applyProtection="1">
      <alignment horizontal="center" vertical="center" wrapText="1"/>
    </xf>
    <xf numFmtId="0" fontId="3" fillId="0" borderId="1" xfId="0" applyFont="1" applyBorder="1" applyAlignment="1" applyProtection="1">
      <alignment horizontal="center" vertical="center" wrapText="1"/>
    </xf>
    <xf numFmtId="0" fontId="3" fillId="0" borderId="0" xfId="0" applyFont="1" applyAlignment="1" applyProtection="1">
      <alignment horizontal="center" vertical="center"/>
    </xf>
    <xf numFmtId="0" fontId="3" fillId="0" borderId="0" xfId="0" applyFont="1" applyBorder="1" applyAlignment="1" applyProtection="1">
      <alignment horizontal="left" vertical="center"/>
    </xf>
    <xf numFmtId="0" fontId="3" fillId="0" borderId="1" xfId="0" applyFont="1" applyBorder="1" applyAlignment="1" applyProtection="1">
      <alignment horizontal="left" vertical="center"/>
    </xf>
    <xf numFmtId="0" fontId="3" fillId="0" borderId="0" xfId="0" applyFont="1" applyBorder="1" applyAlignment="1" applyProtection="1">
      <alignment horizontal="center"/>
    </xf>
    <xf numFmtId="0" fontId="4" fillId="2" borderId="1" xfId="0" applyFont="1" applyFill="1" applyBorder="1" applyAlignment="1" applyProtection="1">
      <alignment horizontal="left"/>
    </xf>
    <xf numFmtId="0" fontId="3" fillId="0" borderId="0" xfId="0" applyFont="1" applyBorder="1" applyAlignment="1" applyProtection="1">
      <alignment horizontal="left" vertical="center" wrapText="1"/>
    </xf>
    <xf numFmtId="0" fontId="3" fillId="0" borderId="1" xfId="0" applyFont="1" applyBorder="1" applyAlignment="1" applyProtection="1">
      <alignment horizontal="left" vertical="center" wrapText="1"/>
    </xf>
    <xf numFmtId="0" fontId="14" fillId="0" borderId="0" xfId="0" applyFont="1" applyAlignment="1">
      <alignment horizontal="left" vertical="center" wrapText="1"/>
    </xf>
    <xf numFmtId="0" fontId="16" fillId="0" borderId="0" xfId="0" applyFont="1" applyAlignment="1">
      <alignment horizontal="left" vertical="center"/>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26" fillId="0" borderId="0" xfId="0" quotePrefix="1" applyFont="1" applyAlignment="1">
      <alignment horizontal="left" vertical="center" wrapText="1"/>
    </xf>
    <xf numFmtId="0" fontId="4" fillId="2" borderId="1" xfId="0" applyFont="1" applyFill="1" applyBorder="1" applyAlignment="1">
      <alignment horizontal="left"/>
    </xf>
    <xf numFmtId="0" fontId="3" fillId="0" borderId="0" xfId="0" applyFont="1" applyAlignment="1">
      <alignment horizontal="center"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0" borderId="0" xfId="0" applyFont="1" applyBorder="1" applyAlignment="1">
      <alignment horizontal="center"/>
    </xf>
    <xf numFmtId="0" fontId="9" fillId="0" borderId="0" xfId="0" applyFont="1" applyAlignment="1">
      <alignment horizontal="left"/>
    </xf>
    <xf numFmtId="0" fontId="4" fillId="3" borderId="1" xfId="0" applyFont="1" applyFill="1" applyBorder="1" applyAlignment="1">
      <alignment horizontal="left"/>
    </xf>
    <xf numFmtId="0" fontId="22" fillId="0" borderId="0" xfId="0" applyFont="1" applyAlignment="1" applyProtection="1">
      <alignment horizontal="left" wrapText="1"/>
    </xf>
    <xf numFmtId="0" fontId="4" fillId="4" borderId="1" xfId="0" applyFont="1" applyFill="1" applyBorder="1" applyAlignment="1">
      <alignment horizontal="left" vertical="center"/>
    </xf>
    <xf numFmtId="0" fontId="9" fillId="0" borderId="0" xfId="0" applyFont="1"/>
    <xf numFmtId="0" fontId="9" fillId="0" borderId="8" xfId="0" applyFont="1" applyBorder="1"/>
    <xf numFmtId="0" fontId="10" fillId="0" borderId="0" xfId="0" applyFont="1" applyFill="1" applyAlignment="1" applyProtection="1">
      <alignment horizontal="left" vertical="top" wrapText="1"/>
    </xf>
  </cellXfs>
  <cellStyles count="4">
    <cellStyle name="Komma" xfId="3" builtinId="3"/>
    <cellStyle name="Prozent" xfId="1" builtinId="5"/>
    <cellStyle name="Standard" xfId="0" builtinId="0"/>
    <cellStyle name="Währung" xfId="2" builtinId="4"/>
  </cellStyles>
  <dxfs count="1">
    <dxf>
      <fill>
        <patternFill>
          <bgColor rgb="FFFF0000"/>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FFFFCC"/>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F0"/>
    <pageSetUpPr fitToPage="1"/>
  </sheetPr>
  <dimension ref="A1:M73"/>
  <sheetViews>
    <sheetView tabSelected="1" zoomScale="85" zoomScaleNormal="85" workbookViewId="0">
      <selection activeCell="C10" sqref="C10"/>
    </sheetView>
  </sheetViews>
  <sheetFormatPr baseColWidth="10" defaultColWidth="11.5703125" defaultRowHeight="15" outlineLevelRow="1" x14ac:dyDescent="0.25"/>
  <cols>
    <col min="1" max="1" width="34.7109375" style="30" customWidth="1"/>
    <col min="2" max="3" width="25.28515625" style="30" customWidth="1"/>
    <col min="4" max="4" width="11.5703125" style="30"/>
    <col min="5" max="5" width="34.7109375" style="30" customWidth="1"/>
    <col min="6" max="6" width="19.7109375" style="30" customWidth="1"/>
    <col min="7" max="7" width="11.5703125" style="30"/>
    <col min="8" max="9" width="17.5703125" style="30" customWidth="1"/>
    <col min="10" max="10" width="11.5703125" style="30"/>
    <col min="11" max="11" width="12.140625" style="30" bestFit="1" customWidth="1"/>
    <col min="12" max="16384" width="11.5703125" style="30"/>
  </cols>
  <sheetData>
    <row r="1" spans="1:9" ht="28.9" customHeight="1" x14ac:dyDescent="0.25">
      <c r="A1" s="81" t="s">
        <v>94</v>
      </c>
      <c r="B1" s="162" t="s">
        <v>122</v>
      </c>
      <c r="C1" s="163"/>
      <c r="D1" s="163"/>
      <c r="E1" s="164"/>
      <c r="F1" s="106"/>
    </row>
    <row r="2" spans="1:9" ht="7.9" customHeight="1" x14ac:dyDescent="0.3">
      <c r="A2" s="31"/>
      <c r="B2" s="32"/>
      <c r="C2" s="32"/>
      <c r="F2" s="106"/>
    </row>
    <row r="3" spans="1:9" ht="29.45" customHeight="1" x14ac:dyDescent="0.25">
      <c r="A3" s="81" t="s">
        <v>93</v>
      </c>
      <c r="B3" s="165" t="s">
        <v>123</v>
      </c>
      <c r="C3" s="166"/>
      <c r="D3" s="166"/>
      <c r="E3" s="167"/>
      <c r="F3" s="106"/>
    </row>
    <row r="4" spans="1:9" ht="6" customHeight="1" x14ac:dyDescent="0.3">
      <c r="A4" s="31"/>
      <c r="B4" s="46"/>
      <c r="C4" s="46"/>
    </row>
    <row r="6" spans="1:9" ht="14.45" customHeight="1" x14ac:dyDescent="0.3">
      <c r="A6" s="82" t="s">
        <v>40</v>
      </c>
      <c r="B6" s="80" t="s">
        <v>66</v>
      </c>
      <c r="C6" s="80" t="s">
        <v>67</v>
      </c>
      <c r="E6" s="157"/>
      <c r="F6" s="157"/>
      <c r="G6" s="157"/>
      <c r="H6" s="157"/>
      <c r="I6" s="157"/>
    </row>
    <row r="7" spans="1:9" x14ac:dyDescent="0.25">
      <c r="A7" s="83" t="s">
        <v>53</v>
      </c>
      <c r="B7" s="140"/>
      <c r="C7" s="139"/>
      <c r="E7" s="157"/>
      <c r="F7" s="157"/>
      <c r="G7" s="157"/>
      <c r="H7" s="157"/>
      <c r="I7" s="157"/>
    </row>
    <row r="8" spans="1:9" ht="14.45" x14ac:dyDescent="0.3">
      <c r="A8" s="33"/>
      <c r="E8" s="157"/>
      <c r="F8" s="157"/>
      <c r="G8" s="157"/>
      <c r="H8" s="157"/>
      <c r="I8" s="157"/>
    </row>
    <row r="9" spans="1:9" ht="14.45" x14ac:dyDescent="0.3">
      <c r="A9" s="84" t="s">
        <v>111</v>
      </c>
      <c r="B9" s="150"/>
      <c r="C9" s="150"/>
      <c r="D9" s="151"/>
      <c r="E9" s="157"/>
      <c r="F9" s="157"/>
      <c r="G9" s="157"/>
      <c r="H9" s="157"/>
      <c r="I9" s="157"/>
    </row>
    <row r="10" spans="1:9" ht="14.45" x14ac:dyDescent="0.3">
      <c r="A10" s="84" t="s">
        <v>1</v>
      </c>
      <c r="B10" s="28">
        <v>15</v>
      </c>
      <c r="E10" s="34" t="s">
        <v>18</v>
      </c>
      <c r="F10" s="157"/>
      <c r="G10" s="157"/>
      <c r="H10" s="157"/>
      <c r="I10" s="157"/>
    </row>
    <row r="11" spans="1:9" ht="14.45" x14ac:dyDescent="0.3">
      <c r="E11" s="34" t="s">
        <v>19</v>
      </c>
    </row>
    <row r="12" spans="1:9" x14ac:dyDescent="0.25">
      <c r="A12" s="84" t="s">
        <v>3</v>
      </c>
      <c r="B12" s="28" t="s">
        <v>19</v>
      </c>
    </row>
    <row r="13" spans="1:9" ht="14.45" x14ac:dyDescent="0.3">
      <c r="B13" s="36"/>
    </row>
    <row r="14" spans="1:9" ht="14.45" x14ac:dyDescent="0.3">
      <c r="A14" s="84" t="s">
        <v>2</v>
      </c>
      <c r="B14" s="28" t="s">
        <v>18</v>
      </c>
    </row>
    <row r="15" spans="1:9" s="37" customFormat="1" x14ac:dyDescent="0.25">
      <c r="B15" s="38"/>
    </row>
    <row r="16" spans="1:9" ht="35.25" customHeight="1" x14ac:dyDescent="0.25">
      <c r="A16" s="90" t="s">
        <v>52</v>
      </c>
      <c r="B16" s="169"/>
      <c r="C16" s="169"/>
      <c r="D16" s="79"/>
      <c r="E16" s="152" t="s">
        <v>112</v>
      </c>
      <c r="F16" s="170" t="s">
        <v>113</v>
      </c>
      <c r="G16" s="170"/>
      <c r="H16" s="170"/>
      <c r="I16" s="170"/>
    </row>
    <row r="17" spans="1:9" s="36" customFormat="1" ht="18.75" x14ac:dyDescent="0.3">
      <c r="B17" s="74" t="s">
        <v>30</v>
      </c>
      <c r="C17" s="75" t="s">
        <v>31</v>
      </c>
      <c r="D17" s="86" t="s">
        <v>78</v>
      </c>
      <c r="E17" s="39"/>
      <c r="F17" s="37"/>
      <c r="G17" s="37"/>
      <c r="H17" s="93" t="s">
        <v>30</v>
      </c>
      <c r="I17" s="92" t="s">
        <v>31</v>
      </c>
    </row>
    <row r="18" spans="1:9" ht="34.5" x14ac:dyDescent="0.25">
      <c r="A18" s="40" t="s">
        <v>7</v>
      </c>
      <c r="B18" s="71">
        <f>'Personalkosten Plan'!$O$55</f>
        <v>78202.14499999999</v>
      </c>
      <c r="C18" s="76">
        <f>+'Personalkosten Ist'!S55</f>
        <v>0</v>
      </c>
      <c r="D18" s="85" t="str">
        <f t="shared" ref="D18:D19" si="0">IF(C18&gt;0,1-(+C18/B18),"-")</f>
        <v>-</v>
      </c>
      <c r="E18" s="95" t="s">
        <v>43</v>
      </c>
      <c r="F18" s="89" t="s">
        <v>89</v>
      </c>
      <c r="G18" s="89" t="s">
        <v>90</v>
      </c>
      <c r="H18" s="94"/>
      <c r="I18" s="91"/>
    </row>
    <row r="19" spans="1:9" ht="14.45" x14ac:dyDescent="0.3">
      <c r="A19" s="41" t="s">
        <v>6</v>
      </c>
      <c r="B19" s="71">
        <f>IF($B$14="ja",B18*0.2,"")</f>
        <v>15640.428999999998</v>
      </c>
      <c r="C19" s="76">
        <f>IF($B$14="ja",C18*0.2,"")</f>
        <v>0</v>
      </c>
      <c r="D19" s="85" t="str">
        <f t="shared" si="0"/>
        <v>-</v>
      </c>
      <c r="E19" s="56"/>
      <c r="F19" s="56" t="s">
        <v>44</v>
      </c>
      <c r="G19" s="56" t="s">
        <v>45</v>
      </c>
      <c r="H19" s="101">
        <v>0</v>
      </c>
      <c r="I19" s="102">
        <v>0</v>
      </c>
    </row>
    <row r="20" spans="1:9" ht="14.45" x14ac:dyDescent="0.3">
      <c r="A20" s="42" t="s">
        <v>5</v>
      </c>
      <c r="B20" s="71">
        <f>'Sachkosten Plan'!D206</f>
        <v>5000</v>
      </c>
      <c r="C20" s="76">
        <f>'Sachkosten Ist'!F206</f>
        <v>0</v>
      </c>
      <c r="D20" s="85" t="str">
        <f>IF(C20&gt;0,1-(+C20/B20),"-")</f>
        <v>-</v>
      </c>
      <c r="E20" s="56"/>
      <c r="F20" s="56" t="s">
        <v>44</v>
      </c>
      <c r="G20" s="56" t="s">
        <v>45</v>
      </c>
      <c r="H20" s="101">
        <v>0</v>
      </c>
      <c r="I20" s="102">
        <v>0</v>
      </c>
    </row>
    <row r="21" spans="1:9" ht="14.45" x14ac:dyDescent="0.3">
      <c r="A21" s="43" t="s">
        <v>4</v>
      </c>
      <c r="B21" s="72">
        <f>'Investitionen Plan'!G27</f>
        <v>0</v>
      </c>
      <c r="C21" s="77">
        <f>'Investitionen Ist'!G27</f>
        <v>0</v>
      </c>
      <c r="D21" s="85" t="str">
        <f t="shared" ref="D21:D23" si="1">IF(C21&gt;0,1-(+C21/B21),"-")</f>
        <v>-</v>
      </c>
      <c r="E21" s="56"/>
      <c r="F21" s="56" t="s">
        <v>44</v>
      </c>
      <c r="G21" s="56" t="s">
        <v>45</v>
      </c>
      <c r="H21" s="101">
        <v>0</v>
      </c>
      <c r="I21" s="102">
        <v>0</v>
      </c>
    </row>
    <row r="22" spans="1:9" thickBot="1" x14ac:dyDescent="0.35">
      <c r="A22" s="44" t="s">
        <v>39</v>
      </c>
      <c r="B22" s="73">
        <f>'Maschinenstundensatz Plan'!E16</f>
        <v>0</v>
      </c>
      <c r="C22" s="78">
        <f>+'Maschinenstundensatz Ist'!E15</f>
        <v>0</v>
      </c>
      <c r="D22" s="85" t="str">
        <f t="shared" si="1"/>
        <v>-</v>
      </c>
      <c r="E22" s="56"/>
      <c r="F22" s="56" t="s">
        <v>44</v>
      </c>
      <c r="G22" s="56" t="s">
        <v>45</v>
      </c>
      <c r="H22" s="101">
        <v>0</v>
      </c>
      <c r="I22" s="102">
        <v>0</v>
      </c>
    </row>
    <row r="23" spans="1:9" ht="16.149999999999999" thickBot="1" x14ac:dyDescent="0.35">
      <c r="A23" s="98" t="s">
        <v>91</v>
      </c>
      <c r="B23" s="99">
        <f>SUM(B18:B22)</f>
        <v>98842.573999999993</v>
      </c>
      <c r="C23" s="99">
        <f>SUM(C18:C22)</f>
        <v>0</v>
      </c>
      <c r="D23" s="85" t="str">
        <f t="shared" si="1"/>
        <v>-</v>
      </c>
      <c r="E23" s="56"/>
      <c r="F23" s="56" t="s">
        <v>44</v>
      </c>
      <c r="G23" s="56" t="s">
        <v>45</v>
      </c>
      <c r="H23" s="101">
        <v>0</v>
      </c>
      <c r="I23" s="102">
        <v>0</v>
      </c>
    </row>
    <row r="24" spans="1:9" ht="15" customHeight="1" thickTop="1" x14ac:dyDescent="0.25">
      <c r="A24" s="172" t="s">
        <v>114</v>
      </c>
      <c r="B24" s="172"/>
      <c r="C24" s="172"/>
      <c r="D24" s="154"/>
      <c r="E24" s="56"/>
      <c r="F24" s="56" t="s">
        <v>44</v>
      </c>
      <c r="G24" s="56" t="s">
        <v>45</v>
      </c>
      <c r="H24" s="101">
        <v>0</v>
      </c>
      <c r="I24" s="102">
        <v>0</v>
      </c>
    </row>
    <row r="25" spans="1:9" ht="14.45" customHeight="1" x14ac:dyDescent="0.25">
      <c r="A25" s="173"/>
      <c r="B25" s="173"/>
      <c r="C25" s="173"/>
      <c r="D25" s="154"/>
      <c r="E25" s="56"/>
      <c r="F25" s="56" t="s">
        <v>44</v>
      </c>
      <c r="G25" s="56" t="s">
        <v>45</v>
      </c>
      <c r="H25" s="101">
        <v>0</v>
      </c>
      <c r="I25" s="102">
        <v>0</v>
      </c>
    </row>
    <row r="26" spans="1:9" x14ac:dyDescent="0.25">
      <c r="A26" s="173"/>
      <c r="B26" s="173"/>
      <c r="C26" s="173"/>
      <c r="D26" s="154"/>
      <c r="E26" s="56"/>
      <c r="F26" s="56" t="s">
        <v>44</v>
      </c>
      <c r="G26" s="56" t="s">
        <v>45</v>
      </c>
      <c r="H26" s="101">
        <v>0</v>
      </c>
      <c r="I26" s="102">
        <v>0</v>
      </c>
    </row>
    <row r="27" spans="1:9" x14ac:dyDescent="0.25">
      <c r="A27" s="173"/>
      <c r="B27" s="173"/>
      <c r="C27" s="173"/>
      <c r="D27" s="154"/>
      <c r="E27" s="56"/>
      <c r="F27" s="56" t="s">
        <v>44</v>
      </c>
      <c r="G27" s="56" t="s">
        <v>45</v>
      </c>
      <c r="H27" s="101">
        <v>0</v>
      </c>
      <c r="I27" s="102">
        <v>0</v>
      </c>
    </row>
    <row r="28" spans="1:9" ht="14.45" x14ac:dyDescent="0.3">
      <c r="A28" s="154"/>
      <c r="B28" s="154"/>
      <c r="C28" s="154"/>
      <c r="D28" s="154"/>
      <c r="E28" s="56"/>
      <c r="F28" s="56" t="s">
        <v>44</v>
      </c>
      <c r="G28" s="56" t="s">
        <v>45</v>
      </c>
      <c r="H28" s="101">
        <v>0</v>
      </c>
      <c r="I28" s="102">
        <v>0</v>
      </c>
    </row>
    <row r="29" spans="1:9" ht="16.149999999999999" thickBot="1" x14ac:dyDescent="0.35">
      <c r="A29" s="153"/>
      <c r="B29" s="153"/>
      <c r="C29" s="153"/>
      <c r="D29" s="104"/>
      <c r="E29" s="45"/>
      <c r="F29" s="45"/>
      <c r="G29" s="45"/>
      <c r="H29" s="96">
        <f>SUM(H19:H28)</f>
        <v>0</v>
      </c>
      <c r="I29" s="96">
        <f>SUM(I19:I28)</f>
        <v>0</v>
      </c>
    </row>
    <row r="30" spans="1:9" ht="16.149999999999999" thickTop="1" x14ac:dyDescent="0.3">
      <c r="A30" s="153"/>
      <c r="B30" s="153"/>
      <c r="C30" s="153"/>
      <c r="D30" s="104"/>
      <c r="E30" s="155"/>
      <c r="F30" s="155"/>
      <c r="G30" s="155"/>
      <c r="H30" s="156"/>
      <c r="I30" s="156"/>
    </row>
    <row r="31" spans="1:9" ht="15.6" x14ac:dyDescent="0.3">
      <c r="A31" s="153"/>
      <c r="B31" s="153"/>
      <c r="C31" s="153"/>
      <c r="D31" s="104"/>
      <c r="E31" s="155"/>
      <c r="F31" s="155"/>
      <c r="G31" s="155"/>
      <c r="H31" s="156"/>
      <c r="I31" s="156"/>
    </row>
    <row r="32" spans="1:9" x14ac:dyDescent="0.25">
      <c r="D32" s="121"/>
      <c r="H32" s="97"/>
      <c r="I32" s="97"/>
    </row>
    <row r="33" spans="1:13" ht="15" customHeight="1" thickBot="1" x14ac:dyDescent="0.3">
      <c r="A33" s="171" t="s">
        <v>103</v>
      </c>
      <c r="B33" s="171"/>
      <c r="C33" s="171"/>
      <c r="D33" s="122"/>
      <c r="E33" s="132" t="s">
        <v>104</v>
      </c>
      <c r="F33" s="132"/>
      <c r="G33" s="132"/>
      <c r="H33" s="133">
        <f>B23-H29</f>
        <v>98842.573999999993</v>
      </c>
      <c r="I33" s="133">
        <f>+C23-I29</f>
        <v>0</v>
      </c>
    </row>
    <row r="34" spans="1:13" s="37" customFormat="1" ht="15" customHeight="1" outlineLevel="1" thickTop="1" x14ac:dyDescent="0.25">
      <c r="D34" s="122"/>
      <c r="E34" s="134"/>
      <c r="F34" s="134"/>
      <c r="G34" s="134"/>
      <c r="H34" s="135"/>
      <c r="I34" s="135"/>
    </row>
    <row r="35" spans="1:13" s="37" customFormat="1" ht="15" customHeight="1" outlineLevel="1" x14ac:dyDescent="0.3">
      <c r="D35" s="122"/>
      <c r="E35" s="175" t="s">
        <v>46</v>
      </c>
      <c r="F35" s="175"/>
      <c r="G35" s="175"/>
      <c r="H35" s="175"/>
      <c r="I35" s="175"/>
    </row>
    <row r="36" spans="1:13" ht="15.75" outlineLevel="1" thickBot="1" x14ac:dyDescent="0.3">
      <c r="D36" s="114"/>
    </row>
    <row r="37" spans="1:13" ht="15.75" outlineLevel="1" thickBot="1" x14ac:dyDescent="0.3">
      <c r="D37" s="114"/>
      <c r="E37" s="119" t="s">
        <v>99</v>
      </c>
      <c r="F37" s="120"/>
      <c r="G37" s="120"/>
      <c r="H37" s="120"/>
      <c r="I37" s="120"/>
    </row>
    <row r="38" spans="1:13" ht="14.45" customHeight="1" outlineLevel="1" x14ac:dyDescent="0.25">
      <c r="D38" s="114"/>
      <c r="E38" s="113"/>
      <c r="F38" s="107"/>
      <c r="G38" s="107"/>
      <c r="H38" s="130" t="s">
        <v>97</v>
      </c>
      <c r="I38" s="131" t="s">
        <v>98</v>
      </c>
      <c r="J38" s="123"/>
      <c r="K38" s="174" t="str">
        <f>IF((H39+H43)&lt;&gt;100,"FEHLER PLAN: Die Summe der Werte für MINT und GSK muss 100 betragen.","")</f>
        <v/>
      </c>
      <c r="L38" s="174"/>
      <c r="M38" s="174"/>
    </row>
    <row r="39" spans="1:13" outlineLevel="1" x14ac:dyDescent="0.25">
      <c r="D39" s="31"/>
      <c r="E39" s="177" t="s">
        <v>49</v>
      </c>
      <c r="F39" s="178"/>
      <c r="G39" s="178"/>
      <c r="H39" s="108"/>
      <c r="I39" s="115"/>
      <c r="J39" s="123"/>
      <c r="K39" s="174"/>
      <c r="L39" s="174"/>
      <c r="M39" s="174"/>
    </row>
    <row r="40" spans="1:13" outlineLevel="1" x14ac:dyDescent="0.25">
      <c r="E40" s="124" t="s">
        <v>102</v>
      </c>
      <c r="F40" s="125"/>
      <c r="G40" s="125"/>
      <c r="H40" s="109"/>
      <c r="I40" s="116"/>
      <c r="J40" s="123"/>
      <c r="K40" s="111"/>
      <c r="L40" s="111"/>
      <c r="M40" s="111"/>
    </row>
    <row r="41" spans="1:13" ht="14.45" customHeight="1" outlineLevel="1" x14ac:dyDescent="0.25">
      <c r="E41" s="126" t="s">
        <v>100</v>
      </c>
      <c r="F41" s="127"/>
      <c r="G41" s="127"/>
      <c r="H41" s="109"/>
      <c r="I41" s="116"/>
      <c r="J41" s="123"/>
      <c r="K41" s="176" t="str">
        <f>IF((I39+I43)&lt;&gt;100,"FEHLER IST! Die Summe der Werte für MINT und GSK muss 100 betragen.","")</f>
        <v/>
      </c>
      <c r="L41" s="176"/>
      <c r="M41" s="176"/>
    </row>
    <row r="42" spans="1:13" outlineLevel="1" x14ac:dyDescent="0.25">
      <c r="E42" s="128" t="s">
        <v>101</v>
      </c>
      <c r="F42" s="129"/>
      <c r="G42" s="129"/>
      <c r="H42" s="110"/>
      <c r="I42" s="117"/>
      <c r="J42" s="123"/>
      <c r="K42" s="176"/>
      <c r="L42" s="176"/>
      <c r="M42" s="176"/>
    </row>
    <row r="43" spans="1:13" outlineLevel="1" x14ac:dyDescent="0.25">
      <c r="E43" s="181" t="s">
        <v>50</v>
      </c>
      <c r="F43" s="182"/>
      <c r="G43" s="182"/>
      <c r="H43" s="158">
        <v>100</v>
      </c>
      <c r="I43" s="62">
        <v>100</v>
      </c>
      <c r="J43" s="123"/>
      <c r="K43" s="111"/>
      <c r="L43" s="111"/>
      <c r="M43" s="111"/>
    </row>
    <row r="44" spans="1:13" ht="6" customHeight="1" outlineLevel="1" thickBot="1" x14ac:dyDescent="0.3">
      <c r="E44" s="112"/>
      <c r="F44" s="31"/>
      <c r="G44" s="31"/>
      <c r="H44" s="31"/>
      <c r="I44" s="31"/>
      <c r="J44" s="123"/>
    </row>
    <row r="45" spans="1:13" ht="15.75" outlineLevel="1" thickBot="1" x14ac:dyDescent="0.3">
      <c r="E45" s="142" t="s">
        <v>105</v>
      </c>
      <c r="F45" s="143"/>
      <c r="G45" s="143"/>
      <c r="H45" s="137">
        <f>((H40*(H39/100))+(H41*(H39/100)*0.5)+(H42*(H39/100)*0.25)+H43)</f>
        <v>100</v>
      </c>
      <c r="I45" s="138">
        <f>((I40*(I39/100))+(I41*(I39/100)*0.5)+(I42*(I39/100)*0.25)+I43)</f>
        <v>100</v>
      </c>
      <c r="J45" s="123"/>
    </row>
    <row r="46" spans="1:13" ht="6" customHeight="1" outlineLevel="1" thickBot="1" x14ac:dyDescent="0.3">
      <c r="E46" s="31"/>
      <c r="F46" s="31"/>
      <c r="G46" s="31"/>
      <c r="H46" s="31"/>
      <c r="I46" s="31"/>
      <c r="J46" s="123"/>
    </row>
    <row r="47" spans="1:13" ht="15.75" outlineLevel="1" thickBot="1" x14ac:dyDescent="0.3">
      <c r="E47" s="142" t="s">
        <v>51</v>
      </c>
      <c r="F47" s="143"/>
      <c r="G47" s="143"/>
      <c r="H47" s="136">
        <f>IF((B23*H45/100)&gt;H33,H33,(B23*H45/100))</f>
        <v>98842.573999999979</v>
      </c>
      <c r="I47" s="118">
        <f>IF(H47&lt;K47,H47,K47)</f>
        <v>0</v>
      </c>
      <c r="J47" s="123"/>
      <c r="K47" s="141">
        <f>IF((C23*I45/100)&gt;I33,I33,(C23*I45/100))</f>
        <v>0</v>
      </c>
    </row>
    <row r="48" spans="1:13" s="37" customFormat="1" x14ac:dyDescent="0.25">
      <c r="E48" s="114"/>
      <c r="F48" s="114"/>
      <c r="G48" s="114"/>
      <c r="H48" s="114"/>
    </row>
    <row r="49" spans="1:9" ht="18.600000000000001" customHeight="1" x14ac:dyDescent="0.25">
      <c r="A49" s="179" t="s">
        <v>95</v>
      </c>
      <c r="B49" s="179"/>
      <c r="C49" s="179"/>
      <c r="D49" s="179"/>
      <c r="E49" s="179"/>
      <c r="F49" s="179"/>
      <c r="G49" s="179"/>
      <c r="H49" s="179"/>
    </row>
    <row r="50" spans="1:9" ht="18.600000000000001" customHeight="1" x14ac:dyDescent="0.25">
      <c r="A50" s="180" t="s">
        <v>96</v>
      </c>
      <c r="B50" s="180"/>
      <c r="C50" s="180"/>
      <c r="D50" s="180"/>
      <c r="E50" s="180"/>
      <c r="F50" s="180"/>
      <c r="G50" s="180"/>
      <c r="H50" s="180"/>
    </row>
    <row r="51" spans="1:9" ht="18.600000000000001" customHeight="1" x14ac:dyDescent="0.25">
      <c r="A51" s="168" t="s">
        <v>77</v>
      </c>
      <c r="B51" s="168"/>
      <c r="C51" s="168"/>
      <c r="D51" s="168"/>
      <c r="E51" s="168" t="s">
        <v>46</v>
      </c>
      <c r="F51" s="168"/>
      <c r="G51" s="168"/>
      <c r="H51" s="168"/>
    </row>
    <row r="52" spans="1:9" ht="18.600000000000001" customHeight="1" x14ac:dyDescent="0.25">
      <c r="A52" s="168" t="s">
        <v>75</v>
      </c>
      <c r="B52" s="168"/>
      <c r="C52" s="168"/>
      <c r="D52" s="168"/>
      <c r="E52" s="168"/>
      <c r="F52" s="168"/>
      <c r="G52" s="168"/>
      <c r="H52" s="168"/>
    </row>
    <row r="53" spans="1:9" ht="31.9" customHeight="1" x14ac:dyDescent="0.25">
      <c r="A53" s="168" t="s">
        <v>76</v>
      </c>
      <c r="B53" s="168"/>
      <c r="C53" s="168"/>
      <c r="D53" s="168"/>
      <c r="E53" s="168" t="s">
        <v>47</v>
      </c>
      <c r="F53" s="168"/>
      <c r="G53" s="168"/>
      <c r="H53" s="168"/>
    </row>
    <row r="54" spans="1:9" ht="28.5" customHeight="1" x14ac:dyDescent="0.25">
      <c r="A54" s="168" t="s">
        <v>110</v>
      </c>
      <c r="B54" s="168"/>
      <c r="C54" s="168"/>
      <c r="D54" s="168"/>
      <c r="E54" s="168"/>
      <c r="F54" s="168"/>
      <c r="G54" s="168"/>
      <c r="H54" s="168"/>
    </row>
    <row r="55" spans="1:9" x14ac:dyDescent="0.25">
      <c r="D55" s="103"/>
      <c r="E55" s="104"/>
      <c r="F55" s="104"/>
      <c r="G55" s="105" t="s">
        <v>48</v>
      </c>
      <c r="H55" s="104"/>
      <c r="I55" s="103"/>
    </row>
    <row r="56" spans="1:9" x14ac:dyDescent="0.25">
      <c r="D56" s="103"/>
      <c r="I56" s="103"/>
    </row>
    <row r="57" spans="1:9" x14ac:dyDescent="0.25">
      <c r="A57" s="35" t="s">
        <v>44</v>
      </c>
      <c r="B57" s="35" t="s">
        <v>45</v>
      </c>
      <c r="D57" s="103"/>
      <c r="I57" s="103"/>
    </row>
    <row r="58" spans="1:9" x14ac:dyDescent="0.25">
      <c r="A58" s="35" t="s">
        <v>54</v>
      </c>
      <c r="B58" s="35" t="s">
        <v>92</v>
      </c>
      <c r="D58" s="103"/>
      <c r="I58" s="103"/>
    </row>
    <row r="59" spans="1:9" x14ac:dyDescent="0.25">
      <c r="A59" s="35" t="s">
        <v>55</v>
      </c>
      <c r="B59" s="35"/>
      <c r="D59" s="103"/>
      <c r="I59" s="103"/>
    </row>
    <row r="60" spans="1:9" x14ac:dyDescent="0.25">
      <c r="A60" s="100"/>
      <c r="D60" s="103"/>
      <c r="I60" s="103"/>
    </row>
    <row r="61" spans="1:9" x14ac:dyDescent="0.25">
      <c r="A61" s="100"/>
      <c r="D61" s="103"/>
      <c r="I61" s="103"/>
    </row>
    <row r="62" spans="1:9" x14ac:dyDescent="0.25">
      <c r="D62" s="103"/>
      <c r="I62" s="103"/>
    </row>
    <row r="63" spans="1:9" x14ac:dyDescent="0.25">
      <c r="D63" s="103"/>
      <c r="I63" s="103"/>
    </row>
    <row r="64" spans="1:9" x14ac:dyDescent="0.25">
      <c r="D64" s="103"/>
      <c r="I64" s="103"/>
    </row>
    <row r="65" spans="4:9" x14ac:dyDescent="0.25">
      <c r="D65" s="103"/>
      <c r="E65" s="103"/>
      <c r="F65" s="103"/>
      <c r="G65" s="103"/>
      <c r="H65" s="103"/>
      <c r="I65" s="103"/>
    </row>
    <row r="66" spans="4:9" x14ac:dyDescent="0.25">
      <c r="D66" s="103"/>
      <c r="E66" s="103"/>
      <c r="F66" s="103"/>
      <c r="G66" s="103"/>
      <c r="H66" s="103"/>
      <c r="I66" s="103"/>
    </row>
    <row r="67" spans="4:9" x14ac:dyDescent="0.25">
      <c r="D67" s="103"/>
      <c r="E67" s="103"/>
      <c r="F67" s="103"/>
      <c r="G67" s="103"/>
      <c r="H67" s="103"/>
      <c r="I67" s="103"/>
    </row>
    <row r="68" spans="4:9" x14ac:dyDescent="0.25">
      <c r="D68" s="103"/>
      <c r="E68" s="103"/>
      <c r="F68" s="103"/>
      <c r="G68" s="103"/>
      <c r="H68" s="103"/>
      <c r="I68" s="103"/>
    </row>
    <row r="69" spans="4:9" x14ac:dyDescent="0.25">
      <c r="D69" s="103"/>
      <c r="E69" s="103"/>
      <c r="F69" s="103"/>
      <c r="G69" s="103"/>
      <c r="H69" s="103"/>
      <c r="I69" s="103"/>
    </row>
    <row r="70" spans="4:9" x14ac:dyDescent="0.25">
      <c r="D70" s="103"/>
      <c r="E70" s="103"/>
      <c r="F70" s="103"/>
      <c r="G70" s="103"/>
      <c r="H70" s="103"/>
      <c r="I70" s="103"/>
    </row>
    <row r="71" spans="4:9" x14ac:dyDescent="0.25">
      <c r="D71" s="103"/>
      <c r="E71" s="103"/>
      <c r="F71" s="103"/>
      <c r="G71" s="103"/>
      <c r="H71" s="103"/>
      <c r="I71" s="103"/>
    </row>
    <row r="72" spans="4:9" x14ac:dyDescent="0.25">
      <c r="D72" s="103"/>
      <c r="E72" s="103"/>
      <c r="F72" s="103"/>
      <c r="G72" s="103"/>
      <c r="H72" s="103"/>
      <c r="I72" s="103"/>
    </row>
    <row r="73" spans="4:9" x14ac:dyDescent="0.25">
      <c r="D73" s="103"/>
      <c r="E73" s="103"/>
      <c r="F73" s="103"/>
      <c r="G73" s="103"/>
      <c r="H73" s="103"/>
      <c r="I73" s="103"/>
    </row>
  </sheetData>
  <sheetProtection selectLockedCells="1"/>
  <mergeCells count="17">
    <mergeCell ref="A54:H54"/>
    <mergeCell ref="K38:M39"/>
    <mergeCell ref="E35:I35"/>
    <mergeCell ref="K41:M42"/>
    <mergeCell ref="E39:G39"/>
    <mergeCell ref="A53:H53"/>
    <mergeCell ref="A49:H49"/>
    <mergeCell ref="A50:H50"/>
    <mergeCell ref="E43:G43"/>
    <mergeCell ref="B1:E1"/>
    <mergeCell ref="B3:E3"/>
    <mergeCell ref="A51:H51"/>
    <mergeCell ref="B16:C16"/>
    <mergeCell ref="A52:H52"/>
    <mergeCell ref="F16:I16"/>
    <mergeCell ref="A33:C33"/>
    <mergeCell ref="A24:C27"/>
  </mergeCells>
  <conditionalFormatting sqref="K40:M40 K43:M43 K38 K41">
    <cfRule type="expression" dxfId="0" priority="7">
      <formula>(#REF!+$E$45)&lt;&gt;100</formula>
    </cfRule>
  </conditionalFormatting>
  <dataValidations count="4">
    <dataValidation type="list" allowBlank="1" showInputMessage="1" showErrorMessage="1" sqref="F19:F28">
      <formula1>$A$57:$A$59</formula1>
    </dataValidation>
    <dataValidation type="list" allowBlank="1" showInputMessage="1" showErrorMessage="1" sqref="G19:G28">
      <formula1>$B$57:$B$58</formula1>
    </dataValidation>
    <dataValidation type="list" showInputMessage="1" showErrorMessage="1" sqref="B12 B14:B15">
      <formula1>$E$10:$E$11</formula1>
    </dataValidation>
    <dataValidation type="whole" allowBlank="1" showErrorMessage="1" sqref="H39:I43">
      <formula1>1</formula1>
      <formula2>100</formula2>
    </dataValidation>
  </dataValidations>
  <pageMargins left="0.70866141732283472" right="0.70866141732283472" top="0.74803149606299213" bottom="0" header="0.31496062992125984" footer="0.31496062992125984"/>
  <pageSetup paperSize="9" scale="61" orientation="landscape" r:id="rId1"/>
  <headerFooter>
    <oddHeader>&amp;C&amp;"-,Fett"&amp;18Kosten- und Finanzierungsplan - Übersicht</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FFFFCC"/>
    <pageSetUpPr fitToPage="1"/>
  </sheetPr>
  <dimension ref="A1:Q70"/>
  <sheetViews>
    <sheetView zoomScale="85" zoomScaleNormal="85" workbookViewId="0">
      <pane xSplit="2" ySplit="4" topLeftCell="C5" activePane="bottomRight" state="frozenSplit"/>
      <selection pane="topRight" activeCell="C1" sqref="C1"/>
      <selection pane="bottomLeft" activeCell="A5" sqref="A5"/>
      <selection pane="bottomRight" activeCell="E16" sqref="E16"/>
    </sheetView>
  </sheetViews>
  <sheetFormatPr baseColWidth="10" defaultColWidth="11.5703125" defaultRowHeight="15" outlineLevelRow="1" x14ac:dyDescent="0.25"/>
  <cols>
    <col min="1" max="1" width="8.7109375" style="30" customWidth="1"/>
    <col min="2" max="3" width="34.7109375" style="30" customWidth="1"/>
    <col min="4" max="4" width="22.140625" style="30" customWidth="1"/>
    <col min="5" max="7" width="11.5703125" style="30"/>
    <col min="8" max="10" width="14.42578125" style="30" customWidth="1"/>
    <col min="11" max="11" width="17.28515625" style="30" customWidth="1"/>
    <col min="12" max="13" width="14.42578125" style="30" customWidth="1"/>
    <col min="14" max="14" width="20.28515625" style="30" customWidth="1"/>
    <col min="15" max="15" width="17.28515625" style="30" customWidth="1"/>
    <col min="16" max="16384" width="11.5703125" style="30"/>
  </cols>
  <sheetData>
    <row r="1" spans="1:17" ht="18.75" x14ac:dyDescent="0.3">
      <c r="A1" s="189" t="s">
        <v>58</v>
      </c>
      <c r="B1" s="189"/>
      <c r="C1" s="40"/>
      <c r="D1" s="40"/>
      <c r="E1" s="40"/>
      <c r="F1" s="40"/>
      <c r="G1" s="40"/>
      <c r="H1" s="40"/>
      <c r="I1" s="40"/>
      <c r="J1" s="40"/>
      <c r="K1" s="40"/>
      <c r="L1" s="40"/>
      <c r="M1" s="40"/>
      <c r="N1" s="40"/>
      <c r="O1" s="40"/>
    </row>
    <row r="3" spans="1:17" s="47" customFormat="1" ht="12.75" x14ac:dyDescent="0.2">
      <c r="A3" s="185" t="s">
        <v>23</v>
      </c>
      <c r="B3" s="186" t="s">
        <v>8</v>
      </c>
      <c r="C3" s="186" t="s">
        <v>9</v>
      </c>
      <c r="D3" s="190" t="s">
        <v>88</v>
      </c>
      <c r="E3" s="188" t="s">
        <v>10</v>
      </c>
      <c r="F3" s="188"/>
      <c r="G3" s="188"/>
      <c r="H3" s="183" t="s">
        <v>56</v>
      </c>
      <c r="I3" s="183" t="s">
        <v>108</v>
      </c>
      <c r="J3" s="183" t="s">
        <v>16</v>
      </c>
      <c r="K3" s="183" t="s">
        <v>17</v>
      </c>
      <c r="L3" s="183" t="s">
        <v>14</v>
      </c>
      <c r="M3" s="183" t="s">
        <v>21</v>
      </c>
      <c r="N3" s="183" t="s">
        <v>20</v>
      </c>
      <c r="O3" s="183" t="s">
        <v>15</v>
      </c>
    </row>
    <row r="4" spans="1:17" s="47" customFormat="1" ht="12.75" x14ac:dyDescent="0.2">
      <c r="A4" s="185"/>
      <c r="B4" s="187"/>
      <c r="C4" s="187"/>
      <c r="D4" s="191"/>
      <c r="E4" s="48" t="s">
        <v>11</v>
      </c>
      <c r="F4" s="48" t="s">
        <v>12</v>
      </c>
      <c r="G4" s="48" t="s">
        <v>13</v>
      </c>
      <c r="H4" s="184"/>
      <c r="I4" s="184"/>
      <c r="J4" s="184"/>
      <c r="K4" s="184"/>
      <c r="L4" s="184"/>
      <c r="M4" s="184"/>
      <c r="N4" s="184"/>
      <c r="O4" s="184"/>
    </row>
    <row r="5" spans="1:17" x14ac:dyDescent="0.25">
      <c r="A5" s="49">
        <v>1</v>
      </c>
      <c r="B5" s="87" t="s">
        <v>121</v>
      </c>
      <c r="C5" s="87"/>
      <c r="D5" s="87" t="s">
        <v>70</v>
      </c>
      <c r="E5" s="57">
        <v>42705</v>
      </c>
      <c r="F5" s="57">
        <v>42735</v>
      </c>
      <c r="G5" s="50">
        <f>IF(OR(E5="",F5=""),0,ROUND((DAYS360(E5,F5,TRUE)+IF(AND(DAY(F5)&gt;=28,MONTH(F5)=2),30-DAY((F5)),0)+1)/30,2))</f>
        <v>1</v>
      </c>
      <c r="H5" s="56">
        <v>1348.25</v>
      </c>
      <c r="I5" s="51">
        <f>H5*1.51</f>
        <v>2035.8575000000001</v>
      </c>
      <c r="J5" s="56">
        <v>20</v>
      </c>
      <c r="K5" s="58" t="s">
        <v>18</v>
      </c>
      <c r="L5" s="52" t="str">
        <f t="shared" ref="L5:L23" si="0">IF(K5="nein",ROUND((42*J5/12),2),"")</f>
        <v/>
      </c>
      <c r="M5" s="53" t="str">
        <f>IF(K5="nein",I5/L5,"")</f>
        <v/>
      </c>
      <c r="N5" s="59"/>
      <c r="O5" s="53">
        <f>IF(K5="ja",I5*G5,M5*N5)</f>
        <v>2035.8575000000001</v>
      </c>
      <c r="Q5" s="34" t="s">
        <v>18</v>
      </c>
    </row>
    <row r="6" spans="1:17" x14ac:dyDescent="0.25">
      <c r="A6" s="49">
        <v>2</v>
      </c>
      <c r="B6" s="87"/>
      <c r="C6" s="87"/>
      <c r="D6" s="87" t="s">
        <v>70</v>
      </c>
      <c r="E6" s="57">
        <v>42736</v>
      </c>
      <c r="F6" s="57">
        <v>43100</v>
      </c>
      <c r="G6" s="50">
        <f t="shared" ref="G6:G54" si="1">IF(OR(E6="",F6=""),0,ROUND((DAYS360(E6,F6,TRUE)+IF(AND(DAY(F6)&gt;=28,MONTH(F6)=2),30-DAY((F6)),0)+1)/30,2))</f>
        <v>12</v>
      </c>
      <c r="H6" s="56">
        <v>1416.51</v>
      </c>
      <c r="I6" s="51">
        <f t="shared" ref="I6:I54" si="2">H6*1.51</f>
        <v>2138.9301</v>
      </c>
      <c r="J6" s="56">
        <v>20</v>
      </c>
      <c r="K6" s="58" t="s">
        <v>18</v>
      </c>
      <c r="L6" s="52" t="str">
        <f t="shared" si="0"/>
        <v/>
      </c>
      <c r="M6" s="53" t="str">
        <f t="shared" ref="M6:M23" si="3">IF(K6="nein",I6/L6,"")</f>
        <v/>
      </c>
      <c r="N6" s="59"/>
      <c r="O6" s="53">
        <f t="shared" ref="O6:O23" si="4">IF(K6="ja",I6*G6,M6*N6)</f>
        <v>25667.161200000002</v>
      </c>
      <c r="P6" s="54"/>
      <c r="Q6" s="34" t="s">
        <v>19</v>
      </c>
    </row>
    <row r="7" spans="1:17" x14ac:dyDescent="0.25">
      <c r="A7" s="49">
        <v>3</v>
      </c>
      <c r="B7" s="87"/>
      <c r="C7" s="87"/>
      <c r="D7" s="87" t="s">
        <v>70</v>
      </c>
      <c r="E7" s="57">
        <v>43101</v>
      </c>
      <c r="F7" s="57">
        <v>43159</v>
      </c>
      <c r="G7" s="50">
        <f t="shared" si="1"/>
        <v>2</v>
      </c>
      <c r="H7" s="56">
        <v>1416.51</v>
      </c>
      <c r="I7" s="51">
        <f t="shared" si="2"/>
        <v>2138.9301</v>
      </c>
      <c r="J7" s="56">
        <v>20</v>
      </c>
      <c r="K7" s="58" t="s">
        <v>18</v>
      </c>
      <c r="L7" s="52" t="str">
        <f t="shared" si="0"/>
        <v/>
      </c>
      <c r="M7" s="53" t="str">
        <f t="shared" si="3"/>
        <v/>
      </c>
      <c r="N7" s="59"/>
      <c r="O7" s="53">
        <f t="shared" si="4"/>
        <v>4277.8602000000001</v>
      </c>
    </row>
    <row r="8" spans="1:17" x14ac:dyDescent="0.25">
      <c r="A8" s="49">
        <v>4</v>
      </c>
      <c r="B8" s="87"/>
      <c r="C8" s="87"/>
      <c r="D8" s="87" t="s">
        <v>87</v>
      </c>
      <c r="E8" s="57">
        <v>42705</v>
      </c>
      <c r="F8" s="57">
        <v>42735</v>
      </c>
      <c r="G8" s="50">
        <f t="shared" si="1"/>
        <v>1</v>
      </c>
      <c r="H8" s="56">
        <v>415.72</v>
      </c>
      <c r="I8" s="51">
        <f t="shared" si="2"/>
        <v>627.73720000000003</v>
      </c>
      <c r="J8" s="56">
        <v>8.5</v>
      </c>
      <c r="K8" s="58" t="s">
        <v>18</v>
      </c>
      <c r="L8" s="52" t="str">
        <f t="shared" si="0"/>
        <v/>
      </c>
      <c r="M8" s="53" t="str">
        <f t="shared" si="3"/>
        <v/>
      </c>
      <c r="N8" s="59"/>
      <c r="O8" s="53">
        <f t="shared" si="4"/>
        <v>627.73720000000003</v>
      </c>
    </row>
    <row r="9" spans="1:17" x14ac:dyDescent="0.25">
      <c r="A9" s="49">
        <v>5</v>
      </c>
      <c r="B9" s="87"/>
      <c r="C9" s="87"/>
      <c r="D9" s="87" t="s">
        <v>87</v>
      </c>
      <c r="E9" s="57">
        <v>42736</v>
      </c>
      <c r="F9" s="57">
        <v>43100</v>
      </c>
      <c r="G9" s="50">
        <f t="shared" si="1"/>
        <v>12</v>
      </c>
      <c r="H9" s="56">
        <v>425</v>
      </c>
      <c r="I9" s="51">
        <f t="shared" si="2"/>
        <v>641.75</v>
      </c>
      <c r="J9" s="56">
        <v>8.5</v>
      </c>
      <c r="K9" s="58" t="s">
        <v>18</v>
      </c>
      <c r="L9" s="52" t="str">
        <f t="shared" si="0"/>
        <v/>
      </c>
      <c r="M9" s="53" t="str">
        <f t="shared" si="3"/>
        <v/>
      </c>
      <c r="N9" s="59"/>
      <c r="O9" s="53">
        <f t="shared" si="4"/>
        <v>7701</v>
      </c>
    </row>
    <row r="10" spans="1:17" x14ac:dyDescent="0.25">
      <c r="A10" s="49">
        <v>6</v>
      </c>
      <c r="B10" s="87"/>
      <c r="C10" s="87"/>
      <c r="D10" s="87" t="s">
        <v>87</v>
      </c>
      <c r="E10" s="57">
        <v>43101</v>
      </c>
      <c r="F10" s="57">
        <v>43373</v>
      </c>
      <c r="G10" s="50">
        <f t="shared" si="1"/>
        <v>9</v>
      </c>
      <c r="H10" s="56">
        <v>435</v>
      </c>
      <c r="I10" s="51">
        <f t="shared" si="2"/>
        <v>656.85</v>
      </c>
      <c r="J10" s="56">
        <v>8.5</v>
      </c>
      <c r="K10" s="58" t="s">
        <v>18</v>
      </c>
      <c r="L10" s="52" t="str">
        <f t="shared" si="0"/>
        <v/>
      </c>
      <c r="M10" s="53" t="str">
        <f t="shared" si="3"/>
        <v/>
      </c>
      <c r="N10" s="59"/>
      <c r="O10" s="53">
        <f t="shared" si="4"/>
        <v>5911.6500000000005</v>
      </c>
    </row>
    <row r="11" spans="1:17" x14ac:dyDescent="0.25">
      <c r="A11" s="49">
        <v>7</v>
      </c>
      <c r="B11" s="87"/>
      <c r="C11" s="87"/>
      <c r="D11" s="87" t="s">
        <v>70</v>
      </c>
      <c r="E11" s="57">
        <v>42705</v>
      </c>
      <c r="F11" s="57">
        <v>42735</v>
      </c>
      <c r="G11" s="50">
        <f t="shared" si="1"/>
        <v>1</v>
      </c>
      <c r="H11" s="56">
        <v>1348.25</v>
      </c>
      <c r="I11" s="51">
        <f t="shared" si="2"/>
        <v>2035.8575000000001</v>
      </c>
      <c r="J11" s="56">
        <v>20</v>
      </c>
      <c r="K11" s="58" t="s">
        <v>18</v>
      </c>
      <c r="L11" s="52" t="str">
        <f t="shared" si="0"/>
        <v/>
      </c>
      <c r="M11" s="53" t="str">
        <f t="shared" si="3"/>
        <v/>
      </c>
      <c r="N11" s="59"/>
      <c r="O11" s="53">
        <f t="shared" si="4"/>
        <v>2035.8575000000001</v>
      </c>
    </row>
    <row r="12" spans="1:17" x14ac:dyDescent="0.25">
      <c r="A12" s="49">
        <v>8</v>
      </c>
      <c r="B12" s="87"/>
      <c r="C12" s="87"/>
      <c r="D12" s="87" t="s">
        <v>70</v>
      </c>
      <c r="E12" s="57">
        <v>42736</v>
      </c>
      <c r="F12" s="57">
        <v>43100</v>
      </c>
      <c r="G12" s="50">
        <f t="shared" si="1"/>
        <v>12</v>
      </c>
      <c r="H12" s="56">
        <v>1416.51</v>
      </c>
      <c r="I12" s="51">
        <f t="shared" si="2"/>
        <v>2138.9301</v>
      </c>
      <c r="J12" s="56">
        <v>20</v>
      </c>
      <c r="K12" s="58" t="s">
        <v>18</v>
      </c>
      <c r="L12" s="52" t="str">
        <f t="shared" si="0"/>
        <v/>
      </c>
      <c r="M12" s="53" t="str">
        <f t="shared" si="3"/>
        <v/>
      </c>
      <c r="N12" s="59"/>
      <c r="O12" s="53">
        <f t="shared" si="4"/>
        <v>25667.161200000002</v>
      </c>
    </row>
    <row r="13" spans="1:17" x14ac:dyDescent="0.25">
      <c r="A13" s="49">
        <v>9</v>
      </c>
      <c r="B13" s="87"/>
      <c r="C13" s="87"/>
      <c r="D13" s="87" t="s">
        <v>70</v>
      </c>
      <c r="E13" s="57">
        <v>43101</v>
      </c>
      <c r="F13" s="57">
        <v>43159</v>
      </c>
      <c r="G13" s="50">
        <f t="shared" si="1"/>
        <v>2</v>
      </c>
      <c r="H13" s="56">
        <v>1416.51</v>
      </c>
      <c r="I13" s="51">
        <f t="shared" si="2"/>
        <v>2138.9301</v>
      </c>
      <c r="J13" s="56">
        <v>20</v>
      </c>
      <c r="K13" s="58" t="s">
        <v>18</v>
      </c>
      <c r="L13" s="52" t="str">
        <f t="shared" si="0"/>
        <v/>
      </c>
      <c r="M13" s="53" t="str">
        <f t="shared" si="3"/>
        <v/>
      </c>
      <c r="N13" s="59"/>
      <c r="O13" s="53">
        <f t="shared" si="4"/>
        <v>4277.8602000000001</v>
      </c>
    </row>
    <row r="14" spans="1:17" x14ac:dyDescent="0.25">
      <c r="A14" s="49">
        <v>10</v>
      </c>
      <c r="B14" s="87"/>
      <c r="C14" s="87"/>
      <c r="D14" s="87"/>
      <c r="E14" s="57"/>
      <c r="F14" s="57"/>
      <c r="G14" s="50">
        <f t="shared" si="1"/>
        <v>0</v>
      </c>
      <c r="H14" s="56"/>
      <c r="I14" s="51">
        <f t="shared" si="2"/>
        <v>0</v>
      </c>
      <c r="J14" s="56"/>
      <c r="K14" s="58" t="s">
        <v>18</v>
      </c>
      <c r="L14" s="52" t="str">
        <f t="shared" si="0"/>
        <v/>
      </c>
      <c r="M14" s="53" t="str">
        <f t="shared" si="3"/>
        <v/>
      </c>
      <c r="N14" s="59"/>
      <c r="O14" s="53">
        <f t="shared" si="4"/>
        <v>0</v>
      </c>
    </row>
    <row r="15" spans="1:17" x14ac:dyDescent="0.25">
      <c r="A15" s="49">
        <v>11</v>
      </c>
      <c r="B15" s="87"/>
      <c r="C15" s="87"/>
      <c r="D15" s="87"/>
      <c r="E15" s="57"/>
      <c r="F15" s="57"/>
      <c r="G15" s="50">
        <f t="shared" si="1"/>
        <v>0</v>
      </c>
      <c r="H15" s="56"/>
      <c r="I15" s="51">
        <f t="shared" si="2"/>
        <v>0</v>
      </c>
      <c r="J15" s="56"/>
      <c r="K15" s="58" t="s">
        <v>18</v>
      </c>
      <c r="L15" s="52" t="str">
        <f t="shared" si="0"/>
        <v/>
      </c>
      <c r="M15" s="53" t="str">
        <f t="shared" si="3"/>
        <v/>
      </c>
      <c r="N15" s="59"/>
      <c r="O15" s="53">
        <f t="shared" si="4"/>
        <v>0</v>
      </c>
    </row>
    <row r="16" spans="1:17" x14ac:dyDescent="0.25">
      <c r="A16" s="49">
        <v>12</v>
      </c>
      <c r="B16" s="87"/>
      <c r="C16" s="87"/>
      <c r="D16" s="87"/>
      <c r="E16" s="57"/>
      <c r="F16" s="57"/>
      <c r="G16" s="50">
        <f t="shared" si="1"/>
        <v>0</v>
      </c>
      <c r="H16" s="56"/>
      <c r="I16" s="51">
        <f t="shared" si="2"/>
        <v>0</v>
      </c>
      <c r="J16" s="56"/>
      <c r="K16" s="58" t="s">
        <v>18</v>
      </c>
      <c r="L16" s="52" t="str">
        <f t="shared" si="0"/>
        <v/>
      </c>
      <c r="M16" s="53" t="str">
        <f t="shared" si="3"/>
        <v/>
      </c>
      <c r="N16" s="59"/>
      <c r="O16" s="53">
        <f t="shared" si="4"/>
        <v>0</v>
      </c>
    </row>
    <row r="17" spans="1:15" x14ac:dyDescent="0.25">
      <c r="A17" s="49">
        <v>13</v>
      </c>
      <c r="B17" s="87"/>
      <c r="C17" s="87"/>
      <c r="D17" s="87"/>
      <c r="E17" s="57"/>
      <c r="F17" s="57"/>
      <c r="G17" s="50">
        <f t="shared" si="1"/>
        <v>0</v>
      </c>
      <c r="H17" s="56"/>
      <c r="I17" s="51">
        <f t="shared" si="2"/>
        <v>0</v>
      </c>
      <c r="J17" s="56"/>
      <c r="K17" s="58" t="s">
        <v>18</v>
      </c>
      <c r="L17" s="52" t="str">
        <f t="shared" si="0"/>
        <v/>
      </c>
      <c r="M17" s="53" t="str">
        <f t="shared" si="3"/>
        <v/>
      </c>
      <c r="N17" s="59"/>
      <c r="O17" s="53">
        <f t="shared" si="4"/>
        <v>0</v>
      </c>
    </row>
    <row r="18" spans="1:15" x14ac:dyDescent="0.25">
      <c r="A18" s="49">
        <v>14</v>
      </c>
      <c r="B18" s="87"/>
      <c r="C18" s="87"/>
      <c r="D18" s="87"/>
      <c r="E18" s="57"/>
      <c r="F18" s="57"/>
      <c r="G18" s="50">
        <f t="shared" si="1"/>
        <v>0</v>
      </c>
      <c r="H18" s="56"/>
      <c r="I18" s="51">
        <f t="shared" si="2"/>
        <v>0</v>
      </c>
      <c r="J18" s="56"/>
      <c r="K18" s="58" t="s">
        <v>18</v>
      </c>
      <c r="L18" s="52" t="str">
        <f t="shared" si="0"/>
        <v/>
      </c>
      <c r="M18" s="53" t="str">
        <f t="shared" si="3"/>
        <v/>
      </c>
      <c r="N18" s="59"/>
      <c r="O18" s="53">
        <f t="shared" si="4"/>
        <v>0</v>
      </c>
    </row>
    <row r="19" spans="1:15" x14ac:dyDescent="0.25">
      <c r="A19" s="49">
        <v>15</v>
      </c>
      <c r="B19" s="87"/>
      <c r="C19" s="87"/>
      <c r="D19" s="87"/>
      <c r="E19" s="57"/>
      <c r="F19" s="57"/>
      <c r="G19" s="50">
        <f t="shared" si="1"/>
        <v>0</v>
      </c>
      <c r="H19" s="56"/>
      <c r="I19" s="51">
        <f t="shared" si="2"/>
        <v>0</v>
      </c>
      <c r="J19" s="56"/>
      <c r="K19" s="58" t="s">
        <v>18</v>
      </c>
      <c r="L19" s="52" t="str">
        <f t="shared" si="0"/>
        <v/>
      </c>
      <c r="M19" s="53" t="str">
        <f t="shared" si="3"/>
        <v/>
      </c>
      <c r="N19" s="59"/>
      <c r="O19" s="53">
        <f t="shared" si="4"/>
        <v>0</v>
      </c>
    </row>
    <row r="20" spans="1:15" x14ac:dyDescent="0.25">
      <c r="A20" s="49">
        <v>16</v>
      </c>
      <c r="B20" s="87"/>
      <c r="C20" s="87"/>
      <c r="D20" s="87"/>
      <c r="E20" s="57"/>
      <c r="F20" s="57"/>
      <c r="G20" s="50">
        <f t="shared" si="1"/>
        <v>0</v>
      </c>
      <c r="H20" s="56"/>
      <c r="I20" s="51">
        <f t="shared" si="2"/>
        <v>0</v>
      </c>
      <c r="J20" s="56"/>
      <c r="K20" s="58" t="s">
        <v>18</v>
      </c>
      <c r="L20" s="52" t="str">
        <f t="shared" si="0"/>
        <v/>
      </c>
      <c r="M20" s="53" t="str">
        <f t="shared" si="3"/>
        <v/>
      </c>
      <c r="N20" s="59"/>
      <c r="O20" s="53">
        <f t="shared" si="4"/>
        <v>0</v>
      </c>
    </row>
    <row r="21" spans="1:15" x14ac:dyDescent="0.25">
      <c r="A21" s="49">
        <v>17</v>
      </c>
      <c r="B21" s="87"/>
      <c r="C21" s="87"/>
      <c r="D21" s="87"/>
      <c r="E21" s="57"/>
      <c r="F21" s="57"/>
      <c r="G21" s="50">
        <f t="shared" si="1"/>
        <v>0</v>
      </c>
      <c r="H21" s="56"/>
      <c r="I21" s="51">
        <f t="shared" si="2"/>
        <v>0</v>
      </c>
      <c r="J21" s="56"/>
      <c r="K21" s="58" t="s">
        <v>18</v>
      </c>
      <c r="L21" s="52" t="str">
        <f t="shared" si="0"/>
        <v/>
      </c>
      <c r="M21" s="53" t="str">
        <f t="shared" si="3"/>
        <v/>
      </c>
      <c r="N21" s="59"/>
      <c r="O21" s="53">
        <f t="shared" si="4"/>
        <v>0</v>
      </c>
    </row>
    <row r="22" spans="1:15" x14ac:dyDescent="0.25">
      <c r="A22" s="49">
        <v>18</v>
      </c>
      <c r="B22" s="87"/>
      <c r="C22" s="87"/>
      <c r="D22" s="87"/>
      <c r="E22" s="57"/>
      <c r="F22" s="57"/>
      <c r="G22" s="50">
        <f t="shared" si="1"/>
        <v>0</v>
      </c>
      <c r="H22" s="56"/>
      <c r="I22" s="51">
        <f t="shared" si="2"/>
        <v>0</v>
      </c>
      <c r="J22" s="56"/>
      <c r="K22" s="58" t="s">
        <v>18</v>
      </c>
      <c r="L22" s="52" t="str">
        <f t="shared" si="0"/>
        <v/>
      </c>
      <c r="M22" s="53" t="str">
        <f t="shared" si="3"/>
        <v/>
      </c>
      <c r="N22" s="59"/>
      <c r="O22" s="53">
        <f t="shared" si="4"/>
        <v>0</v>
      </c>
    </row>
    <row r="23" spans="1:15" x14ac:dyDescent="0.25">
      <c r="A23" s="49">
        <v>19</v>
      </c>
      <c r="B23" s="87"/>
      <c r="C23" s="87"/>
      <c r="D23" s="87"/>
      <c r="E23" s="57"/>
      <c r="F23" s="57"/>
      <c r="G23" s="50">
        <f t="shared" si="1"/>
        <v>0</v>
      </c>
      <c r="H23" s="56"/>
      <c r="I23" s="51">
        <f t="shared" si="2"/>
        <v>0</v>
      </c>
      <c r="J23" s="56"/>
      <c r="K23" s="58" t="s">
        <v>18</v>
      </c>
      <c r="L23" s="52" t="str">
        <f t="shared" si="0"/>
        <v/>
      </c>
      <c r="M23" s="53" t="str">
        <f t="shared" si="3"/>
        <v/>
      </c>
      <c r="N23" s="59"/>
      <c r="O23" s="53">
        <f t="shared" si="4"/>
        <v>0</v>
      </c>
    </row>
    <row r="24" spans="1:15" x14ac:dyDescent="0.25">
      <c r="A24" s="49">
        <v>20</v>
      </c>
      <c r="B24" s="87"/>
      <c r="C24" s="87"/>
      <c r="D24" s="87"/>
      <c r="E24" s="57"/>
      <c r="F24" s="57"/>
      <c r="G24" s="50">
        <f t="shared" si="1"/>
        <v>0</v>
      </c>
      <c r="H24" s="56"/>
      <c r="I24" s="51">
        <f t="shared" si="2"/>
        <v>0</v>
      </c>
      <c r="J24" s="56"/>
      <c r="K24" s="58" t="s">
        <v>18</v>
      </c>
      <c r="L24" s="52" t="str">
        <f t="shared" ref="L24:L54" si="5">IF(K24="nein",ROUND((42*J24/12),2),"")</f>
        <v/>
      </c>
      <c r="M24" s="53" t="str">
        <f t="shared" ref="M24:M54" si="6">IF(K24="nein",I24/L24,"")</f>
        <v/>
      </c>
      <c r="N24" s="59"/>
      <c r="O24" s="53">
        <f t="shared" ref="O24:O54" si="7">IF(K24="ja",I24*G24,M24*N24)</f>
        <v>0</v>
      </c>
    </row>
    <row r="25" spans="1:15" hidden="1" outlineLevel="1" x14ac:dyDescent="0.25">
      <c r="A25" s="49">
        <v>21</v>
      </c>
      <c r="B25" s="87"/>
      <c r="C25" s="87"/>
      <c r="D25" s="87"/>
      <c r="E25" s="57"/>
      <c r="F25" s="57"/>
      <c r="G25" s="50">
        <f t="shared" si="1"/>
        <v>0</v>
      </c>
      <c r="H25" s="56"/>
      <c r="I25" s="51">
        <f t="shared" si="2"/>
        <v>0</v>
      </c>
      <c r="J25" s="56"/>
      <c r="K25" s="58" t="s">
        <v>18</v>
      </c>
      <c r="L25" s="52" t="str">
        <f t="shared" si="5"/>
        <v/>
      </c>
      <c r="M25" s="53" t="str">
        <f t="shared" si="6"/>
        <v/>
      </c>
      <c r="N25" s="59"/>
      <c r="O25" s="53">
        <f t="shared" si="7"/>
        <v>0</v>
      </c>
    </row>
    <row r="26" spans="1:15" hidden="1" outlineLevel="1" x14ac:dyDescent="0.25">
      <c r="A26" s="49">
        <v>22</v>
      </c>
      <c r="B26" s="87"/>
      <c r="C26" s="87"/>
      <c r="D26" s="87"/>
      <c r="E26" s="57"/>
      <c r="F26" s="57"/>
      <c r="G26" s="50">
        <f t="shared" si="1"/>
        <v>0</v>
      </c>
      <c r="H26" s="56"/>
      <c r="I26" s="51">
        <f t="shared" si="2"/>
        <v>0</v>
      </c>
      <c r="J26" s="56"/>
      <c r="K26" s="58" t="s">
        <v>18</v>
      </c>
      <c r="L26" s="52" t="str">
        <f t="shared" si="5"/>
        <v/>
      </c>
      <c r="M26" s="53" t="str">
        <f t="shared" si="6"/>
        <v/>
      </c>
      <c r="N26" s="59"/>
      <c r="O26" s="53">
        <f t="shared" si="7"/>
        <v>0</v>
      </c>
    </row>
    <row r="27" spans="1:15" hidden="1" outlineLevel="1" x14ac:dyDescent="0.25">
      <c r="A27" s="49">
        <v>23</v>
      </c>
      <c r="B27" s="87"/>
      <c r="C27" s="87"/>
      <c r="D27" s="87"/>
      <c r="E27" s="57"/>
      <c r="F27" s="57"/>
      <c r="G27" s="50">
        <f t="shared" si="1"/>
        <v>0</v>
      </c>
      <c r="H27" s="56"/>
      <c r="I27" s="51">
        <f t="shared" si="2"/>
        <v>0</v>
      </c>
      <c r="J27" s="56"/>
      <c r="K27" s="58" t="s">
        <v>18</v>
      </c>
      <c r="L27" s="52" t="str">
        <f t="shared" si="5"/>
        <v/>
      </c>
      <c r="M27" s="53" t="str">
        <f t="shared" si="6"/>
        <v/>
      </c>
      <c r="N27" s="59"/>
      <c r="O27" s="53">
        <f t="shared" si="7"/>
        <v>0</v>
      </c>
    </row>
    <row r="28" spans="1:15" hidden="1" outlineLevel="1" x14ac:dyDescent="0.25">
      <c r="A28" s="49">
        <v>24</v>
      </c>
      <c r="B28" s="87"/>
      <c r="C28" s="87"/>
      <c r="D28" s="87"/>
      <c r="E28" s="57"/>
      <c r="F28" s="57"/>
      <c r="G28" s="50">
        <f t="shared" si="1"/>
        <v>0</v>
      </c>
      <c r="H28" s="56"/>
      <c r="I28" s="51">
        <f t="shared" si="2"/>
        <v>0</v>
      </c>
      <c r="J28" s="56"/>
      <c r="K28" s="58" t="s">
        <v>18</v>
      </c>
      <c r="L28" s="52" t="str">
        <f t="shared" si="5"/>
        <v/>
      </c>
      <c r="M28" s="53" t="str">
        <f t="shared" si="6"/>
        <v/>
      </c>
      <c r="N28" s="59"/>
      <c r="O28" s="53">
        <f t="shared" si="7"/>
        <v>0</v>
      </c>
    </row>
    <row r="29" spans="1:15" hidden="1" outlineLevel="1" x14ac:dyDescent="0.25">
      <c r="A29" s="49">
        <v>25</v>
      </c>
      <c r="B29" s="87"/>
      <c r="C29" s="87"/>
      <c r="D29" s="87"/>
      <c r="E29" s="57"/>
      <c r="F29" s="57"/>
      <c r="G29" s="50">
        <f t="shared" si="1"/>
        <v>0</v>
      </c>
      <c r="H29" s="56"/>
      <c r="I29" s="51">
        <f t="shared" si="2"/>
        <v>0</v>
      </c>
      <c r="J29" s="56"/>
      <c r="K29" s="58" t="s">
        <v>18</v>
      </c>
      <c r="L29" s="52" t="str">
        <f t="shared" si="5"/>
        <v/>
      </c>
      <c r="M29" s="53" t="str">
        <f t="shared" si="6"/>
        <v/>
      </c>
      <c r="N29" s="59"/>
      <c r="O29" s="53">
        <f t="shared" si="7"/>
        <v>0</v>
      </c>
    </row>
    <row r="30" spans="1:15" hidden="1" outlineLevel="1" x14ac:dyDescent="0.25">
      <c r="A30" s="49">
        <v>26</v>
      </c>
      <c r="B30" s="87"/>
      <c r="C30" s="87"/>
      <c r="D30" s="87"/>
      <c r="E30" s="57"/>
      <c r="F30" s="57"/>
      <c r="G30" s="50">
        <f t="shared" si="1"/>
        <v>0</v>
      </c>
      <c r="H30" s="56"/>
      <c r="I30" s="51">
        <f t="shared" si="2"/>
        <v>0</v>
      </c>
      <c r="J30" s="56"/>
      <c r="K30" s="58" t="s">
        <v>18</v>
      </c>
      <c r="L30" s="52" t="str">
        <f t="shared" si="5"/>
        <v/>
      </c>
      <c r="M30" s="53" t="str">
        <f t="shared" si="6"/>
        <v/>
      </c>
      <c r="N30" s="59"/>
      <c r="O30" s="53">
        <f t="shared" si="7"/>
        <v>0</v>
      </c>
    </row>
    <row r="31" spans="1:15" hidden="1" outlineLevel="1" x14ac:dyDescent="0.25">
      <c r="A31" s="49">
        <v>27</v>
      </c>
      <c r="B31" s="87"/>
      <c r="C31" s="87"/>
      <c r="D31" s="87"/>
      <c r="E31" s="57"/>
      <c r="F31" s="57"/>
      <c r="G31" s="50">
        <f t="shared" si="1"/>
        <v>0</v>
      </c>
      <c r="H31" s="56"/>
      <c r="I31" s="51">
        <f t="shared" si="2"/>
        <v>0</v>
      </c>
      <c r="J31" s="56"/>
      <c r="K31" s="58" t="s">
        <v>18</v>
      </c>
      <c r="L31" s="52" t="str">
        <f t="shared" si="5"/>
        <v/>
      </c>
      <c r="M31" s="53" t="str">
        <f t="shared" si="6"/>
        <v/>
      </c>
      <c r="N31" s="59"/>
      <c r="O31" s="53">
        <f t="shared" si="7"/>
        <v>0</v>
      </c>
    </row>
    <row r="32" spans="1:15" hidden="1" outlineLevel="1" x14ac:dyDescent="0.25">
      <c r="A32" s="49">
        <v>28</v>
      </c>
      <c r="B32" s="87"/>
      <c r="C32" s="87"/>
      <c r="D32" s="87"/>
      <c r="E32" s="57"/>
      <c r="F32" s="57"/>
      <c r="G32" s="50">
        <f t="shared" si="1"/>
        <v>0</v>
      </c>
      <c r="H32" s="56"/>
      <c r="I32" s="51">
        <f t="shared" si="2"/>
        <v>0</v>
      </c>
      <c r="J32" s="56"/>
      <c r="K32" s="58" t="s">
        <v>18</v>
      </c>
      <c r="L32" s="52" t="str">
        <f t="shared" si="5"/>
        <v/>
      </c>
      <c r="M32" s="53" t="str">
        <f t="shared" si="6"/>
        <v/>
      </c>
      <c r="N32" s="59"/>
      <c r="O32" s="53">
        <f t="shared" si="7"/>
        <v>0</v>
      </c>
    </row>
    <row r="33" spans="1:15" hidden="1" outlineLevel="1" x14ac:dyDescent="0.25">
      <c r="A33" s="49">
        <v>29</v>
      </c>
      <c r="B33" s="87"/>
      <c r="C33" s="87"/>
      <c r="D33" s="87"/>
      <c r="E33" s="57"/>
      <c r="F33" s="57"/>
      <c r="G33" s="50">
        <f t="shared" si="1"/>
        <v>0</v>
      </c>
      <c r="H33" s="56"/>
      <c r="I33" s="51">
        <f t="shared" si="2"/>
        <v>0</v>
      </c>
      <c r="J33" s="56"/>
      <c r="K33" s="58" t="s">
        <v>18</v>
      </c>
      <c r="L33" s="52" t="str">
        <f t="shared" si="5"/>
        <v/>
      </c>
      <c r="M33" s="53" t="str">
        <f t="shared" si="6"/>
        <v/>
      </c>
      <c r="N33" s="59"/>
      <c r="O33" s="53">
        <f t="shared" si="7"/>
        <v>0</v>
      </c>
    </row>
    <row r="34" spans="1:15" hidden="1" outlineLevel="1" x14ac:dyDescent="0.25">
      <c r="A34" s="49">
        <v>30</v>
      </c>
      <c r="B34" s="87"/>
      <c r="C34" s="87"/>
      <c r="D34" s="87"/>
      <c r="E34" s="57"/>
      <c r="F34" s="57"/>
      <c r="G34" s="50">
        <f t="shared" si="1"/>
        <v>0</v>
      </c>
      <c r="H34" s="56"/>
      <c r="I34" s="51">
        <f t="shared" si="2"/>
        <v>0</v>
      </c>
      <c r="J34" s="56"/>
      <c r="K34" s="58" t="s">
        <v>18</v>
      </c>
      <c r="L34" s="52" t="str">
        <f t="shared" si="5"/>
        <v/>
      </c>
      <c r="M34" s="53" t="str">
        <f t="shared" si="6"/>
        <v/>
      </c>
      <c r="N34" s="59"/>
      <c r="O34" s="53">
        <f t="shared" si="7"/>
        <v>0</v>
      </c>
    </row>
    <row r="35" spans="1:15" hidden="1" outlineLevel="1" x14ac:dyDescent="0.25">
      <c r="A35" s="49">
        <v>31</v>
      </c>
      <c r="B35" s="87"/>
      <c r="C35" s="87"/>
      <c r="D35" s="87"/>
      <c r="E35" s="57"/>
      <c r="F35" s="57"/>
      <c r="G35" s="50">
        <f t="shared" si="1"/>
        <v>0</v>
      </c>
      <c r="H35" s="56"/>
      <c r="I35" s="51">
        <f t="shared" si="2"/>
        <v>0</v>
      </c>
      <c r="J35" s="56"/>
      <c r="K35" s="58" t="s">
        <v>18</v>
      </c>
      <c r="L35" s="52" t="str">
        <f t="shared" si="5"/>
        <v/>
      </c>
      <c r="M35" s="53" t="str">
        <f t="shared" si="6"/>
        <v/>
      </c>
      <c r="N35" s="59"/>
      <c r="O35" s="53">
        <f t="shared" si="7"/>
        <v>0</v>
      </c>
    </row>
    <row r="36" spans="1:15" hidden="1" outlineLevel="1" x14ac:dyDescent="0.25">
      <c r="A36" s="49">
        <v>32</v>
      </c>
      <c r="B36" s="87"/>
      <c r="C36" s="87"/>
      <c r="D36" s="87"/>
      <c r="E36" s="57"/>
      <c r="F36" s="57"/>
      <c r="G36" s="50">
        <f t="shared" si="1"/>
        <v>0</v>
      </c>
      <c r="H36" s="56"/>
      <c r="I36" s="51">
        <f t="shared" si="2"/>
        <v>0</v>
      </c>
      <c r="J36" s="56"/>
      <c r="K36" s="58" t="s">
        <v>18</v>
      </c>
      <c r="L36" s="52" t="str">
        <f t="shared" si="5"/>
        <v/>
      </c>
      <c r="M36" s="53" t="str">
        <f t="shared" si="6"/>
        <v/>
      </c>
      <c r="N36" s="59"/>
      <c r="O36" s="53">
        <f t="shared" si="7"/>
        <v>0</v>
      </c>
    </row>
    <row r="37" spans="1:15" hidden="1" outlineLevel="1" x14ac:dyDescent="0.25">
      <c r="A37" s="49">
        <v>33</v>
      </c>
      <c r="B37" s="87"/>
      <c r="C37" s="87"/>
      <c r="D37" s="87"/>
      <c r="E37" s="57"/>
      <c r="F37" s="57"/>
      <c r="G37" s="50">
        <f t="shared" si="1"/>
        <v>0</v>
      </c>
      <c r="H37" s="56"/>
      <c r="I37" s="51">
        <f t="shared" si="2"/>
        <v>0</v>
      </c>
      <c r="J37" s="56"/>
      <c r="K37" s="58" t="s">
        <v>18</v>
      </c>
      <c r="L37" s="52" t="str">
        <f t="shared" si="5"/>
        <v/>
      </c>
      <c r="M37" s="53" t="str">
        <f t="shared" si="6"/>
        <v/>
      </c>
      <c r="N37" s="59"/>
      <c r="O37" s="53">
        <f t="shared" si="7"/>
        <v>0</v>
      </c>
    </row>
    <row r="38" spans="1:15" hidden="1" outlineLevel="1" x14ac:dyDescent="0.25">
      <c r="A38" s="49">
        <v>34</v>
      </c>
      <c r="B38" s="87"/>
      <c r="C38" s="87"/>
      <c r="D38" s="87"/>
      <c r="E38" s="57"/>
      <c r="F38" s="57"/>
      <c r="G38" s="50">
        <f t="shared" si="1"/>
        <v>0</v>
      </c>
      <c r="H38" s="56"/>
      <c r="I38" s="51">
        <f t="shared" si="2"/>
        <v>0</v>
      </c>
      <c r="J38" s="56"/>
      <c r="K38" s="58" t="s">
        <v>18</v>
      </c>
      <c r="L38" s="52" t="str">
        <f t="shared" si="5"/>
        <v/>
      </c>
      <c r="M38" s="53" t="str">
        <f t="shared" si="6"/>
        <v/>
      </c>
      <c r="N38" s="59"/>
      <c r="O38" s="53">
        <f t="shared" si="7"/>
        <v>0</v>
      </c>
    </row>
    <row r="39" spans="1:15" hidden="1" outlineLevel="1" x14ac:dyDescent="0.25">
      <c r="A39" s="49">
        <v>35</v>
      </c>
      <c r="B39" s="87"/>
      <c r="C39" s="87"/>
      <c r="D39" s="87"/>
      <c r="E39" s="57"/>
      <c r="F39" s="57"/>
      <c r="G39" s="50">
        <f t="shared" si="1"/>
        <v>0</v>
      </c>
      <c r="H39" s="56"/>
      <c r="I39" s="51">
        <f t="shared" si="2"/>
        <v>0</v>
      </c>
      <c r="J39" s="56"/>
      <c r="K39" s="58" t="s">
        <v>18</v>
      </c>
      <c r="L39" s="52" t="str">
        <f t="shared" si="5"/>
        <v/>
      </c>
      <c r="M39" s="53" t="str">
        <f t="shared" si="6"/>
        <v/>
      </c>
      <c r="N39" s="59"/>
      <c r="O39" s="53">
        <f t="shared" si="7"/>
        <v>0</v>
      </c>
    </row>
    <row r="40" spans="1:15" hidden="1" outlineLevel="1" x14ac:dyDescent="0.25">
      <c r="A40" s="49">
        <v>36</v>
      </c>
      <c r="B40" s="87"/>
      <c r="C40" s="87"/>
      <c r="D40" s="87"/>
      <c r="E40" s="57"/>
      <c r="F40" s="57"/>
      <c r="G40" s="50">
        <f t="shared" si="1"/>
        <v>0</v>
      </c>
      <c r="H40" s="56"/>
      <c r="I40" s="51">
        <f t="shared" si="2"/>
        <v>0</v>
      </c>
      <c r="J40" s="56"/>
      <c r="K40" s="58" t="s">
        <v>18</v>
      </c>
      <c r="L40" s="52" t="str">
        <f t="shared" si="5"/>
        <v/>
      </c>
      <c r="M40" s="53" t="str">
        <f t="shared" si="6"/>
        <v/>
      </c>
      <c r="N40" s="59"/>
      <c r="O40" s="53">
        <f t="shared" si="7"/>
        <v>0</v>
      </c>
    </row>
    <row r="41" spans="1:15" hidden="1" outlineLevel="1" x14ac:dyDescent="0.25">
      <c r="A41" s="49">
        <v>37</v>
      </c>
      <c r="B41" s="87"/>
      <c r="C41" s="87"/>
      <c r="D41" s="87"/>
      <c r="E41" s="57"/>
      <c r="F41" s="57"/>
      <c r="G41" s="50">
        <f t="shared" si="1"/>
        <v>0</v>
      </c>
      <c r="H41" s="56"/>
      <c r="I41" s="51">
        <f t="shared" si="2"/>
        <v>0</v>
      </c>
      <c r="J41" s="56"/>
      <c r="K41" s="58" t="s">
        <v>18</v>
      </c>
      <c r="L41" s="52" t="str">
        <f t="shared" si="5"/>
        <v/>
      </c>
      <c r="M41" s="53" t="str">
        <f t="shared" si="6"/>
        <v/>
      </c>
      <c r="N41" s="59"/>
      <c r="O41" s="53">
        <f t="shared" si="7"/>
        <v>0</v>
      </c>
    </row>
    <row r="42" spans="1:15" hidden="1" outlineLevel="1" x14ac:dyDescent="0.25">
      <c r="A42" s="49">
        <v>38</v>
      </c>
      <c r="B42" s="87"/>
      <c r="C42" s="87"/>
      <c r="D42" s="87"/>
      <c r="E42" s="57"/>
      <c r="F42" s="57"/>
      <c r="G42" s="50">
        <f t="shared" si="1"/>
        <v>0</v>
      </c>
      <c r="H42" s="56"/>
      <c r="I42" s="51">
        <f t="shared" si="2"/>
        <v>0</v>
      </c>
      <c r="J42" s="56"/>
      <c r="K42" s="58" t="s">
        <v>18</v>
      </c>
      <c r="L42" s="52" t="str">
        <f t="shared" si="5"/>
        <v/>
      </c>
      <c r="M42" s="53" t="str">
        <f t="shared" si="6"/>
        <v/>
      </c>
      <c r="N42" s="59"/>
      <c r="O42" s="53">
        <f t="shared" si="7"/>
        <v>0</v>
      </c>
    </row>
    <row r="43" spans="1:15" hidden="1" outlineLevel="1" x14ac:dyDescent="0.25">
      <c r="A43" s="49">
        <v>39</v>
      </c>
      <c r="B43" s="87"/>
      <c r="C43" s="87"/>
      <c r="D43" s="87"/>
      <c r="E43" s="57"/>
      <c r="F43" s="57"/>
      <c r="G43" s="50">
        <f t="shared" ref="G43:G52" si="8">IF(OR(E43="",F43=""),0,ROUND((DAYS360(E43,F43,TRUE)+IF(AND(DAY(F43)&gt;=28,MONTH(F43)=2),30-DAY((F43)),0)+1)/30,2))</f>
        <v>0</v>
      </c>
      <c r="H43" s="56"/>
      <c r="I43" s="51">
        <f t="shared" si="2"/>
        <v>0</v>
      </c>
      <c r="J43" s="56"/>
      <c r="K43" s="58" t="s">
        <v>18</v>
      </c>
      <c r="L43" s="52" t="str">
        <f t="shared" ref="L43:L52" si="9">IF(K43="nein",ROUND((42*J43/12),2),"")</f>
        <v/>
      </c>
      <c r="M43" s="53" t="str">
        <f t="shared" ref="M43:M52" si="10">IF(K43="nein",I43/L43,"")</f>
        <v/>
      </c>
      <c r="N43" s="59"/>
      <c r="O43" s="53">
        <f t="shared" ref="O43:O52" si="11">IF(K43="ja",I43*G43,M43*N43)</f>
        <v>0</v>
      </c>
    </row>
    <row r="44" spans="1:15" hidden="1" outlineLevel="1" x14ac:dyDescent="0.25">
      <c r="A44" s="49">
        <v>40</v>
      </c>
      <c r="B44" s="87"/>
      <c r="C44" s="87"/>
      <c r="D44" s="87"/>
      <c r="E44" s="57"/>
      <c r="F44" s="57"/>
      <c r="G44" s="50">
        <f t="shared" si="8"/>
        <v>0</v>
      </c>
      <c r="H44" s="56"/>
      <c r="I44" s="51">
        <f t="shared" si="2"/>
        <v>0</v>
      </c>
      <c r="J44" s="56"/>
      <c r="K44" s="58" t="s">
        <v>18</v>
      </c>
      <c r="L44" s="52" t="str">
        <f t="shared" si="9"/>
        <v/>
      </c>
      <c r="M44" s="53" t="str">
        <f t="shared" si="10"/>
        <v/>
      </c>
      <c r="N44" s="59"/>
      <c r="O44" s="53">
        <f t="shared" si="11"/>
        <v>0</v>
      </c>
    </row>
    <row r="45" spans="1:15" hidden="1" outlineLevel="1" x14ac:dyDescent="0.25">
      <c r="A45" s="49">
        <v>41</v>
      </c>
      <c r="B45" s="87"/>
      <c r="C45" s="87"/>
      <c r="D45" s="87"/>
      <c r="E45" s="57"/>
      <c r="F45" s="57"/>
      <c r="G45" s="50">
        <f t="shared" si="8"/>
        <v>0</v>
      </c>
      <c r="H45" s="56"/>
      <c r="I45" s="51">
        <f t="shared" si="2"/>
        <v>0</v>
      </c>
      <c r="J45" s="56"/>
      <c r="K45" s="58" t="s">
        <v>18</v>
      </c>
      <c r="L45" s="52" t="str">
        <f t="shared" si="9"/>
        <v/>
      </c>
      <c r="M45" s="53" t="str">
        <f t="shared" si="10"/>
        <v/>
      </c>
      <c r="N45" s="59"/>
      <c r="O45" s="53">
        <f t="shared" si="11"/>
        <v>0</v>
      </c>
    </row>
    <row r="46" spans="1:15" hidden="1" outlineLevel="1" x14ac:dyDescent="0.25">
      <c r="A46" s="49">
        <v>42</v>
      </c>
      <c r="B46" s="87"/>
      <c r="C46" s="87"/>
      <c r="D46" s="87"/>
      <c r="E46" s="57"/>
      <c r="F46" s="57"/>
      <c r="G46" s="50">
        <f t="shared" si="8"/>
        <v>0</v>
      </c>
      <c r="H46" s="56"/>
      <c r="I46" s="51">
        <f t="shared" si="2"/>
        <v>0</v>
      </c>
      <c r="J46" s="56"/>
      <c r="K46" s="58" t="s">
        <v>18</v>
      </c>
      <c r="L46" s="52" t="str">
        <f t="shared" si="9"/>
        <v/>
      </c>
      <c r="M46" s="53" t="str">
        <f t="shared" si="10"/>
        <v/>
      </c>
      <c r="N46" s="59"/>
      <c r="O46" s="53">
        <f t="shared" si="11"/>
        <v>0</v>
      </c>
    </row>
    <row r="47" spans="1:15" hidden="1" outlineLevel="1" x14ac:dyDescent="0.25">
      <c r="A47" s="49">
        <v>43</v>
      </c>
      <c r="B47" s="87"/>
      <c r="C47" s="87"/>
      <c r="D47" s="87"/>
      <c r="E47" s="57"/>
      <c r="F47" s="57"/>
      <c r="G47" s="50">
        <f t="shared" si="8"/>
        <v>0</v>
      </c>
      <c r="H47" s="56"/>
      <c r="I47" s="51">
        <f t="shared" si="2"/>
        <v>0</v>
      </c>
      <c r="J47" s="56"/>
      <c r="K47" s="58" t="s">
        <v>18</v>
      </c>
      <c r="L47" s="52" t="str">
        <f t="shared" si="9"/>
        <v/>
      </c>
      <c r="M47" s="53" t="str">
        <f t="shared" si="10"/>
        <v/>
      </c>
      <c r="N47" s="59"/>
      <c r="O47" s="53">
        <f t="shared" si="11"/>
        <v>0</v>
      </c>
    </row>
    <row r="48" spans="1:15" hidden="1" outlineLevel="1" x14ac:dyDescent="0.25">
      <c r="A48" s="49">
        <v>44</v>
      </c>
      <c r="B48" s="87"/>
      <c r="C48" s="87"/>
      <c r="D48" s="87"/>
      <c r="E48" s="57"/>
      <c r="F48" s="57"/>
      <c r="G48" s="50">
        <f t="shared" si="8"/>
        <v>0</v>
      </c>
      <c r="H48" s="56"/>
      <c r="I48" s="51">
        <f t="shared" si="2"/>
        <v>0</v>
      </c>
      <c r="J48" s="56"/>
      <c r="K48" s="58" t="s">
        <v>18</v>
      </c>
      <c r="L48" s="52" t="str">
        <f t="shared" si="9"/>
        <v/>
      </c>
      <c r="M48" s="53" t="str">
        <f t="shared" si="10"/>
        <v/>
      </c>
      <c r="N48" s="59"/>
      <c r="O48" s="53">
        <f t="shared" si="11"/>
        <v>0</v>
      </c>
    </row>
    <row r="49" spans="1:15" hidden="1" outlineLevel="1" x14ac:dyDescent="0.25">
      <c r="A49" s="49">
        <v>45</v>
      </c>
      <c r="B49" s="87"/>
      <c r="C49" s="87"/>
      <c r="D49" s="87"/>
      <c r="E49" s="57"/>
      <c r="F49" s="57"/>
      <c r="G49" s="50">
        <f t="shared" si="8"/>
        <v>0</v>
      </c>
      <c r="H49" s="56"/>
      <c r="I49" s="51">
        <f t="shared" si="2"/>
        <v>0</v>
      </c>
      <c r="J49" s="56"/>
      <c r="K49" s="58" t="s">
        <v>18</v>
      </c>
      <c r="L49" s="52" t="str">
        <f t="shared" si="9"/>
        <v/>
      </c>
      <c r="M49" s="53" t="str">
        <f t="shared" si="10"/>
        <v/>
      </c>
      <c r="N49" s="59"/>
      <c r="O49" s="53">
        <f t="shared" si="11"/>
        <v>0</v>
      </c>
    </row>
    <row r="50" spans="1:15" hidden="1" outlineLevel="1" x14ac:dyDescent="0.25">
      <c r="A50" s="49">
        <v>46</v>
      </c>
      <c r="B50" s="87"/>
      <c r="C50" s="87"/>
      <c r="D50" s="87"/>
      <c r="E50" s="57"/>
      <c r="F50" s="57"/>
      <c r="G50" s="50">
        <f t="shared" si="8"/>
        <v>0</v>
      </c>
      <c r="H50" s="56"/>
      <c r="I50" s="51">
        <f t="shared" si="2"/>
        <v>0</v>
      </c>
      <c r="J50" s="56"/>
      <c r="K50" s="58" t="s">
        <v>18</v>
      </c>
      <c r="L50" s="52" t="str">
        <f t="shared" si="9"/>
        <v/>
      </c>
      <c r="M50" s="53" t="str">
        <f t="shared" si="10"/>
        <v/>
      </c>
      <c r="N50" s="59"/>
      <c r="O50" s="53">
        <f t="shared" si="11"/>
        <v>0</v>
      </c>
    </row>
    <row r="51" spans="1:15" hidden="1" outlineLevel="1" x14ac:dyDescent="0.25">
      <c r="A51" s="49">
        <v>47</v>
      </c>
      <c r="B51" s="87"/>
      <c r="C51" s="87"/>
      <c r="D51" s="87"/>
      <c r="E51" s="57"/>
      <c r="F51" s="57"/>
      <c r="G51" s="50">
        <f t="shared" si="8"/>
        <v>0</v>
      </c>
      <c r="H51" s="56"/>
      <c r="I51" s="51">
        <f t="shared" si="2"/>
        <v>0</v>
      </c>
      <c r="J51" s="56"/>
      <c r="K51" s="58" t="s">
        <v>18</v>
      </c>
      <c r="L51" s="52" t="str">
        <f t="shared" si="9"/>
        <v/>
      </c>
      <c r="M51" s="53" t="str">
        <f t="shared" si="10"/>
        <v/>
      </c>
      <c r="N51" s="59"/>
      <c r="O51" s="53">
        <f t="shared" si="11"/>
        <v>0</v>
      </c>
    </row>
    <row r="52" spans="1:15" hidden="1" outlineLevel="1" x14ac:dyDescent="0.25">
      <c r="A52" s="49">
        <v>48</v>
      </c>
      <c r="B52" s="87"/>
      <c r="C52" s="87"/>
      <c r="D52" s="87"/>
      <c r="E52" s="57"/>
      <c r="F52" s="57"/>
      <c r="G52" s="50">
        <f t="shared" si="8"/>
        <v>0</v>
      </c>
      <c r="H52" s="56"/>
      <c r="I52" s="51">
        <f t="shared" si="2"/>
        <v>0</v>
      </c>
      <c r="J52" s="56"/>
      <c r="K52" s="58" t="s">
        <v>18</v>
      </c>
      <c r="L52" s="52" t="str">
        <f t="shared" si="9"/>
        <v/>
      </c>
      <c r="M52" s="53" t="str">
        <f t="shared" si="10"/>
        <v/>
      </c>
      <c r="N52" s="59"/>
      <c r="O52" s="53">
        <f t="shared" si="11"/>
        <v>0</v>
      </c>
    </row>
    <row r="53" spans="1:15" hidden="1" outlineLevel="1" x14ac:dyDescent="0.25">
      <c r="A53" s="49">
        <v>49</v>
      </c>
      <c r="B53" s="87"/>
      <c r="C53" s="87"/>
      <c r="D53" s="87"/>
      <c r="E53" s="57"/>
      <c r="F53" s="57"/>
      <c r="G53" s="50">
        <f t="shared" si="1"/>
        <v>0</v>
      </c>
      <c r="H53" s="56"/>
      <c r="I53" s="51">
        <f t="shared" si="2"/>
        <v>0</v>
      </c>
      <c r="J53" s="56"/>
      <c r="K53" s="58" t="s">
        <v>18</v>
      </c>
      <c r="L53" s="52" t="str">
        <f t="shared" si="5"/>
        <v/>
      </c>
      <c r="M53" s="53" t="str">
        <f t="shared" si="6"/>
        <v/>
      </c>
      <c r="N53" s="59"/>
      <c r="O53" s="53">
        <f t="shared" si="7"/>
        <v>0</v>
      </c>
    </row>
    <row r="54" spans="1:15" hidden="1" outlineLevel="1" x14ac:dyDescent="0.25">
      <c r="A54" s="49">
        <v>50</v>
      </c>
      <c r="B54" s="87"/>
      <c r="C54" s="87"/>
      <c r="D54" s="87"/>
      <c r="E54" s="57"/>
      <c r="F54" s="57"/>
      <c r="G54" s="50">
        <f t="shared" si="1"/>
        <v>0</v>
      </c>
      <c r="H54" s="56"/>
      <c r="I54" s="51">
        <f t="shared" si="2"/>
        <v>0</v>
      </c>
      <c r="J54" s="56"/>
      <c r="K54" s="58" t="s">
        <v>18</v>
      </c>
      <c r="L54" s="52" t="str">
        <f t="shared" si="5"/>
        <v/>
      </c>
      <c r="M54" s="53" t="str">
        <f t="shared" si="6"/>
        <v/>
      </c>
      <c r="N54" s="59"/>
      <c r="O54" s="53">
        <f t="shared" si="7"/>
        <v>0</v>
      </c>
    </row>
    <row r="55" spans="1:15" ht="14.45" collapsed="1" x14ac:dyDescent="0.3">
      <c r="O55" s="55">
        <f>SUM(O5:O54)</f>
        <v>78202.14499999999</v>
      </c>
    </row>
    <row r="56" spans="1:15" x14ac:dyDescent="0.25">
      <c r="A56" s="144" t="s">
        <v>107</v>
      </c>
      <c r="O56" s="55"/>
    </row>
    <row r="57" spans="1:15" x14ac:dyDescent="0.25">
      <c r="O57" s="55"/>
    </row>
    <row r="58" spans="1:15" customFormat="1" ht="14.45" x14ac:dyDescent="0.3">
      <c r="A58" s="193" t="s">
        <v>81</v>
      </c>
      <c r="B58" s="193"/>
      <c r="C58" s="193"/>
      <c r="D58" s="193"/>
      <c r="E58" s="193"/>
      <c r="F58" s="193"/>
      <c r="G58" s="193"/>
      <c r="H58" s="193"/>
      <c r="I58" s="193"/>
      <c r="J58" s="193"/>
      <c r="K58" s="193"/>
      <c r="L58" s="193"/>
      <c r="M58" s="193"/>
      <c r="N58" s="193"/>
      <c r="O58" s="193"/>
    </row>
    <row r="59" spans="1:15" customFormat="1" x14ac:dyDescent="0.25">
      <c r="A59" s="192" t="s">
        <v>82</v>
      </c>
      <c r="B59" s="192"/>
      <c r="C59" s="192"/>
      <c r="D59" s="192"/>
      <c r="E59" s="192"/>
      <c r="F59" s="192"/>
      <c r="G59" s="192"/>
      <c r="H59" s="192"/>
      <c r="I59" s="192"/>
      <c r="J59" s="192"/>
      <c r="K59" s="192"/>
      <c r="L59" s="192"/>
      <c r="M59" s="192"/>
      <c r="N59" s="192"/>
      <c r="O59" s="192"/>
    </row>
    <row r="60" spans="1:15" customFormat="1" ht="29.25" customHeight="1" x14ac:dyDescent="0.25">
      <c r="A60" s="192" t="s">
        <v>83</v>
      </c>
      <c r="B60" s="192"/>
      <c r="C60" s="192"/>
      <c r="D60" s="192"/>
      <c r="E60" s="192"/>
      <c r="F60" s="192"/>
      <c r="G60" s="192"/>
      <c r="H60" s="192"/>
      <c r="I60" s="192"/>
      <c r="J60" s="192"/>
      <c r="K60" s="192"/>
      <c r="L60" s="192"/>
      <c r="M60" s="192"/>
      <c r="N60" s="192"/>
      <c r="O60" s="192"/>
    </row>
    <row r="61" spans="1:15" customFormat="1" x14ac:dyDescent="0.25">
      <c r="A61" s="192" t="s">
        <v>84</v>
      </c>
      <c r="B61" s="192"/>
      <c r="C61" s="192"/>
      <c r="D61" s="192"/>
      <c r="E61" s="192"/>
      <c r="F61" s="192"/>
      <c r="G61" s="192"/>
      <c r="H61" s="192"/>
      <c r="I61" s="192"/>
      <c r="J61" s="192"/>
      <c r="K61" s="192"/>
      <c r="L61" s="192"/>
      <c r="M61" s="192"/>
      <c r="N61" s="192"/>
      <c r="O61" s="192"/>
    </row>
    <row r="62" spans="1:15" customFormat="1" ht="31.5" customHeight="1" x14ac:dyDescent="0.25">
      <c r="A62" s="192" t="s">
        <v>85</v>
      </c>
      <c r="B62" s="192" t="s">
        <v>68</v>
      </c>
      <c r="C62" s="192"/>
      <c r="D62" s="192"/>
      <c r="E62" s="192"/>
      <c r="F62" s="192"/>
      <c r="G62" s="192"/>
      <c r="H62" s="192"/>
      <c r="I62" s="192"/>
      <c r="J62" s="192"/>
      <c r="K62" s="192"/>
      <c r="L62" s="192"/>
      <c r="M62" s="192"/>
      <c r="N62" s="192"/>
      <c r="O62" s="192"/>
    </row>
    <row r="63" spans="1:15" customFormat="1" x14ac:dyDescent="0.25">
      <c r="A63" s="192" t="s">
        <v>86</v>
      </c>
      <c r="B63" s="192" t="s">
        <v>69</v>
      </c>
      <c r="C63" s="192"/>
      <c r="D63" s="192"/>
      <c r="E63" s="192"/>
      <c r="F63" s="192"/>
      <c r="G63" s="192"/>
      <c r="H63" s="192"/>
      <c r="I63" s="192"/>
      <c r="J63" s="192"/>
      <c r="K63" s="192"/>
      <c r="L63" s="192"/>
      <c r="M63" s="192"/>
      <c r="N63" s="192"/>
      <c r="O63" s="192"/>
    </row>
    <row r="64" spans="1:15" ht="14.45" x14ac:dyDescent="0.3">
      <c r="B64" s="34" t="s">
        <v>69</v>
      </c>
    </row>
    <row r="66" spans="2:2" x14ac:dyDescent="0.25">
      <c r="B66" s="30" t="s">
        <v>68</v>
      </c>
    </row>
    <row r="67" spans="2:2" x14ac:dyDescent="0.25">
      <c r="B67" s="30" t="s">
        <v>69</v>
      </c>
    </row>
    <row r="68" spans="2:2" x14ac:dyDescent="0.25">
      <c r="B68" s="30" t="s">
        <v>70</v>
      </c>
    </row>
    <row r="69" spans="2:2" x14ac:dyDescent="0.25">
      <c r="B69" s="30" t="s">
        <v>87</v>
      </c>
    </row>
    <row r="70" spans="2:2" x14ac:dyDescent="0.25">
      <c r="B70" s="30" t="s">
        <v>106</v>
      </c>
    </row>
  </sheetData>
  <sheetProtection password="C7EC" sheet="1" objects="1" scenarios="1" selectLockedCells="1"/>
  <mergeCells count="20">
    <mergeCell ref="A63:O63"/>
    <mergeCell ref="A58:O58"/>
    <mergeCell ref="A59:O59"/>
    <mergeCell ref="A60:O60"/>
    <mergeCell ref="A61:O61"/>
    <mergeCell ref="A62:O62"/>
    <mergeCell ref="A1:B1"/>
    <mergeCell ref="K3:K4"/>
    <mergeCell ref="L3:L4"/>
    <mergeCell ref="M3:M4"/>
    <mergeCell ref="N3:N4"/>
    <mergeCell ref="D3:D4"/>
    <mergeCell ref="O3:O4"/>
    <mergeCell ref="A3:A4"/>
    <mergeCell ref="B3:B4"/>
    <mergeCell ref="C3:C4"/>
    <mergeCell ref="E3:G3"/>
    <mergeCell ref="H3:H4"/>
    <mergeCell ref="I3:I4"/>
    <mergeCell ref="J3:J4"/>
  </mergeCells>
  <dataValidations count="4">
    <dataValidation type="list" showInputMessage="1" showErrorMessage="1" sqref="K5:K54">
      <formula1>$Q$5:$Q$6</formula1>
    </dataValidation>
    <dataValidation type="list" allowBlank="1" showInputMessage="1" showErrorMessage="1" sqref="B62:B63">
      <formula1>$B$62:$B$64</formula1>
    </dataValidation>
    <dataValidation type="list" allowBlank="1" showInputMessage="1" showErrorMessage="1" sqref="B64">
      <formula1>$B$63:$B$64</formula1>
    </dataValidation>
    <dataValidation type="list" allowBlank="1" showInputMessage="1" showErrorMessage="1" sqref="D5:D54">
      <formula1>$B$66:$B$70</formula1>
    </dataValidation>
  </dataValidations>
  <pageMargins left="0.70866141732283472" right="0.70866141732283472" top="0.78740157480314965" bottom="0.78740157480314965" header="0.31496062992125984" footer="0.31496062992125984"/>
  <pageSetup paperSize="9" scale="49" fitToHeight="0" orientation="landscape"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theme="6" tint="0.39997558519241921"/>
    <pageSetUpPr fitToPage="1"/>
  </sheetPr>
  <dimension ref="A1:T71"/>
  <sheetViews>
    <sheetView zoomScale="85" zoomScaleNormal="85" workbookViewId="0">
      <pane xSplit="2" ySplit="4" topLeftCell="C5" activePane="bottomRight" state="frozenSplit"/>
      <selection activeCell="B5" sqref="B5"/>
      <selection pane="topRight" activeCell="B5" sqref="B5"/>
      <selection pane="bottomLeft" activeCell="B5" sqref="B5"/>
      <selection pane="bottomRight" activeCell="C5" sqref="C5"/>
    </sheetView>
  </sheetViews>
  <sheetFormatPr baseColWidth="10" defaultRowHeight="15" outlineLevelRow="1" x14ac:dyDescent="0.25"/>
  <cols>
    <col min="1" max="1" width="8.7109375" customWidth="1"/>
    <col min="2" max="2" width="31" customWidth="1"/>
    <col min="3" max="3" width="34.7109375" customWidth="1"/>
    <col min="4" max="4" width="23.5703125" customWidth="1"/>
    <col min="8" max="10" width="14.42578125" customWidth="1"/>
    <col min="11" max="11" width="17.28515625" customWidth="1"/>
    <col min="12" max="13" width="14.42578125" customWidth="1"/>
    <col min="14" max="14" width="16.7109375" customWidth="1"/>
    <col min="15" max="17" width="15.5703125" customWidth="1"/>
    <col min="18" max="18" width="27.140625" customWidth="1"/>
    <col min="19" max="19" width="15.5703125" customWidth="1"/>
  </cols>
  <sheetData>
    <row r="1" spans="1:20" ht="18.75" customHeight="1" x14ac:dyDescent="0.35">
      <c r="A1" s="197" t="s">
        <v>59</v>
      </c>
      <c r="B1" s="197"/>
      <c r="C1" s="2"/>
      <c r="D1" s="2"/>
      <c r="E1" s="2"/>
      <c r="F1" s="2"/>
      <c r="G1" s="2"/>
      <c r="H1" s="2"/>
      <c r="I1" s="2"/>
      <c r="J1" s="2"/>
      <c r="K1" s="2"/>
      <c r="L1" s="2"/>
      <c r="M1" s="2"/>
      <c r="N1" s="2"/>
      <c r="O1" s="2"/>
      <c r="P1" s="2"/>
      <c r="Q1" s="2"/>
      <c r="R1" s="2"/>
      <c r="S1" s="2"/>
    </row>
    <row r="2" spans="1:20" ht="14.45" x14ac:dyDescent="0.3">
      <c r="T2" s="159" t="s">
        <v>18</v>
      </c>
    </row>
    <row r="3" spans="1:20" s="1" customFormat="1" ht="13.9" customHeight="1" x14ac:dyDescent="0.25">
      <c r="A3" s="198" t="s">
        <v>23</v>
      </c>
      <c r="B3" s="199" t="s">
        <v>8</v>
      </c>
      <c r="C3" s="199" t="s">
        <v>9</v>
      </c>
      <c r="D3" s="186" t="s">
        <v>88</v>
      </c>
      <c r="E3" s="201" t="s">
        <v>10</v>
      </c>
      <c r="F3" s="201"/>
      <c r="G3" s="201"/>
      <c r="H3" s="194" t="s">
        <v>56</v>
      </c>
      <c r="I3" s="194" t="s">
        <v>32</v>
      </c>
      <c r="J3" s="194" t="s">
        <v>16</v>
      </c>
      <c r="K3" s="194" t="s">
        <v>17</v>
      </c>
      <c r="L3" s="194" t="s">
        <v>14</v>
      </c>
      <c r="M3" s="194" t="s">
        <v>21</v>
      </c>
      <c r="N3" s="194" t="s">
        <v>72</v>
      </c>
      <c r="O3" s="194" t="s">
        <v>15</v>
      </c>
      <c r="P3" s="194" t="s">
        <v>115</v>
      </c>
      <c r="Q3" s="194" t="s">
        <v>116</v>
      </c>
      <c r="R3" s="194" t="s">
        <v>119</v>
      </c>
      <c r="S3" s="194" t="s">
        <v>120</v>
      </c>
      <c r="T3" s="159" t="s">
        <v>19</v>
      </c>
    </row>
    <row r="4" spans="1:20" s="1" customFormat="1" ht="12.75" x14ac:dyDescent="0.2">
      <c r="A4" s="198"/>
      <c r="B4" s="200"/>
      <c r="C4" s="200"/>
      <c r="D4" s="187"/>
      <c r="E4" s="3" t="s">
        <v>11</v>
      </c>
      <c r="F4" s="3" t="s">
        <v>12</v>
      </c>
      <c r="G4" s="3" t="s">
        <v>13</v>
      </c>
      <c r="H4" s="195"/>
      <c r="I4" s="195"/>
      <c r="J4" s="195"/>
      <c r="K4" s="195"/>
      <c r="L4" s="195"/>
      <c r="M4" s="195"/>
      <c r="N4" s="195"/>
      <c r="O4" s="195"/>
      <c r="P4" s="195"/>
      <c r="Q4" s="195"/>
      <c r="R4" s="195"/>
      <c r="S4" s="195"/>
    </row>
    <row r="5" spans="1:20" ht="14.45" x14ac:dyDescent="0.3">
      <c r="A5" s="7">
        <v>1</v>
      </c>
      <c r="B5" s="88"/>
      <c r="C5" s="88"/>
      <c r="D5" s="88"/>
      <c r="E5" s="61"/>
      <c r="F5" s="61"/>
      <c r="G5" s="6">
        <f t="shared" ref="G5:G42" si="0">IF(OR(E5="",F5=""),0,ROUND((DAYS360(E5,F5,TRUE)+IF(AND(DAY(F5)&gt;=28,MONTH(F5)=2),30-DAY((F5)),0)+1)/30,2))</f>
        <v>0</v>
      </c>
      <c r="H5" s="60"/>
      <c r="I5" s="5">
        <f>H5*1.51</f>
        <v>0</v>
      </c>
      <c r="J5" s="60"/>
      <c r="K5" s="62" t="s">
        <v>18</v>
      </c>
      <c r="L5" s="8" t="str">
        <f>IF(K5="nein",ROUND((42*J5/12),2),"")</f>
        <v/>
      </c>
      <c r="M5" s="9" t="str">
        <f>IF(K5="nein",I5/L5,"")</f>
        <v/>
      </c>
      <c r="N5" s="63"/>
      <c r="O5" s="9">
        <f t="shared" ref="O5:O13" si="1">IF(K5="ja",I5*G5,M5*N5)</f>
        <v>0</v>
      </c>
      <c r="P5" s="65"/>
      <c r="Q5" s="9">
        <f t="shared" ref="Q5:Q54" si="2">+P5-O5</f>
        <v>0</v>
      </c>
      <c r="R5" s="160"/>
      <c r="S5" s="161">
        <f>+O5</f>
        <v>0</v>
      </c>
    </row>
    <row r="6" spans="1:20" ht="14.45" x14ac:dyDescent="0.3">
      <c r="A6" s="7">
        <v>2</v>
      </c>
      <c r="B6" s="88"/>
      <c r="C6" s="88"/>
      <c r="D6" s="88"/>
      <c r="E6" s="61"/>
      <c r="F6" s="61"/>
      <c r="G6" s="6">
        <f t="shared" si="0"/>
        <v>0</v>
      </c>
      <c r="H6" s="60"/>
      <c r="I6" s="5">
        <f t="shared" ref="I6:I54" si="3">H6*1.51</f>
        <v>0</v>
      </c>
      <c r="J6" s="60"/>
      <c r="K6" s="62" t="s">
        <v>18</v>
      </c>
      <c r="L6" s="8" t="str">
        <f t="shared" ref="L6:L13" si="4">IF(K6="nein",ROUND((42*J6/12),2),"")</f>
        <v/>
      </c>
      <c r="M6" s="9" t="str">
        <f t="shared" ref="M6:M13" si="5">IF(K6="nein",I6/L6,"")</f>
        <v/>
      </c>
      <c r="N6" s="63"/>
      <c r="O6" s="9">
        <f t="shared" si="1"/>
        <v>0</v>
      </c>
      <c r="P6" s="65"/>
      <c r="Q6" s="9">
        <f t="shared" si="2"/>
        <v>0</v>
      </c>
      <c r="R6" s="161"/>
      <c r="S6" s="161">
        <f t="shared" ref="S6:S54" si="6">+O6</f>
        <v>0</v>
      </c>
    </row>
    <row r="7" spans="1:20" ht="15" customHeight="1" x14ac:dyDescent="0.3">
      <c r="A7" s="7">
        <v>3</v>
      </c>
      <c r="B7" s="88"/>
      <c r="C7" s="88"/>
      <c r="D7" s="88"/>
      <c r="E7" s="61"/>
      <c r="F7" s="61"/>
      <c r="G7" s="6">
        <f t="shared" si="0"/>
        <v>0</v>
      </c>
      <c r="H7" s="60"/>
      <c r="I7" s="5">
        <f t="shared" si="3"/>
        <v>0</v>
      </c>
      <c r="J7" s="60"/>
      <c r="K7" s="62" t="s">
        <v>18</v>
      </c>
      <c r="L7" s="8" t="str">
        <f t="shared" si="4"/>
        <v/>
      </c>
      <c r="M7" s="9" t="str">
        <f t="shared" si="5"/>
        <v/>
      </c>
      <c r="N7" s="63"/>
      <c r="O7" s="9">
        <f t="shared" si="1"/>
        <v>0</v>
      </c>
      <c r="P7" s="65"/>
      <c r="Q7" s="9">
        <f t="shared" si="2"/>
        <v>0</v>
      </c>
      <c r="R7" s="161"/>
      <c r="S7" s="161">
        <f t="shared" si="6"/>
        <v>0</v>
      </c>
    </row>
    <row r="8" spans="1:20" ht="15" customHeight="1" x14ac:dyDescent="0.3">
      <c r="A8" s="7">
        <v>4</v>
      </c>
      <c r="B8" s="88"/>
      <c r="C8" s="88"/>
      <c r="D8" s="88"/>
      <c r="E8" s="61"/>
      <c r="F8" s="61"/>
      <c r="G8" s="6">
        <f t="shared" si="0"/>
        <v>0</v>
      </c>
      <c r="H8" s="60"/>
      <c r="I8" s="5">
        <f t="shared" si="3"/>
        <v>0</v>
      </c>
      <c r="J8" s="60"/>
      <c r="K8" s="62" t="s">
        <v>18</v>
      </c>
      <c r="L8" s="8" t="str">
        <f t="shared" si="4"/>
        <v/>
      </c>
      <c r="M8" s="9" t="str">
        <f t="shared" si="5"/>
        <v/>
      </c>
      <c r="N8" s="63"/>
      <c r="O8" s="9">
        <f t="shared" si="1"/>
        <v>0</v>
      </c>
      <c r="P8" s="65"/>
      <c r="Q8" s="9">
        <f t="shared" si="2"/>
        <v>0</v>
      </c>
      <c r="R8" s="161"/>
      <c r="S8" s="161">
        <f t="shared" si="6"/>
        <v>0</v>
      </c>
    </row>
    <row r="9" spans="1:20" ht="15" customHeight="1" x14ac:dyDescent="0.3">
      <c r="A9" s="7">
        <v>5</v>
      </c>
      <c r="B9" s="88"/>
      <c r="C9" s="88"/>
      <c r="D9" s="88"/>
      <c r="E9" s="61"/>
      <c r="F9" s="61"/>
      <c r="G9" s="6">
        <f t="shared" si="0"/>
        <v>0</v>
      </c>
      <c r="H9" s="60"/>
      <c r="I9" s="5">
        <f t="shared" si="3"/>
        <v>0</v>
      </c>
      <c r="J9" s="60"/>
      <c r="K9" s="62" t="s">
        <v>18</v>
      </c>
      <c r="L9" s="8" t="str">
        <f t="shared" si="4"/>
        <v/>
      </c>
      <c r="M9" s="9" t="str">
        <f t="shared" si="5"/>
        <v/>
      </c>
      <c r="N9" s="63"/>
      <c r="O9" s="9">
        <f t="shared" si="1"/>
        <v>0</v>
      </c>
      <c r="P9" s="65"/>
      <c r="Q9" s="9">
        <f t="shared" si="2"/>
        <v>0</v>
      </c>
      <c r="R9" s="161"/>
      <c r="S9" s="161">
        <f t="shared" si="6"/>
        <v>0</v>
      </c>
    </row>
    <row r="10" spans="1:20" ht="15" customHeight="1" x14ac:dyDescent="0.3">
      <c r="A10" s="7">
        <v>6</v>
      </c>
      <c r="B10" s="88"/>
      <c r="C10" s="88"/>
      <c r="D10" s="88"/>
      <c r="E10" s="61"/>
      <c r="F10" s="61"/>
      <c r="G10" s="6">
        <f t="shared" si="0"/>
        <v>0</v>
      </c>
      <c r="H10" s="60"/>
      <c r="I10" s="5">
        <f t="shared" si="3"/>
        <v>0</v>
      </c>
      <c r="J10" s="60"/>
      <c r="K10" s="62" t="s">
        <v>18</v>
      </c>
      <c r="L10" s="8" t="str">
        <f t="shared" si="4"/>
        <v/>
      </c>
      <c r="M10" s="9" t="str">
        <f t="shared" si="5"/>
        <v/>
      </c>
      <c r="N10" s="63"/>
      <c r="O10" s="9">
        <f t="shared" si="1"/>
        <v>0</v>
      </c>
      <c r="P10" s="65"/>
      <c r="Q10" s="9">
        <f t="shared" si="2"/>
        <v>0</v>
      </c>
      <c r="R10" s="161"/>
      <c r="S10" s="161">
        <f t="shared" si="6"/>
        <v>0</v>
      </c>
    </row>
    <row r="11" spans="1:20" ht="15" customHeight="1" x14ac:dyDescent="0.3">
      <c r="A11" s="7">
        <v>7</v>
      </c>
      <c r="B11" s="88"/>
      <c r="C11" s="88"/>
      <c r="D11" s="88"/>
      <c r="E11" s="61"/>
      <c r="F11" s="61"/>
      <c r="G11" s="6">
        <f t="shared" si="0"/>
        <v>0</v>
      </c>
      <c r="H11" s="60"/>
      <c r="I11" s="5">
        <f t="shared" si="3"/>
        <v>0</v>
      </c>
      <c r="J11" s="60"/>
      <c r="K11" s="62" t="s">
        <v>18</v>
      </c>
      <c r="L11" s="8" t="str">
        <f t="shared" si="4"/>
        <v/>
      </c>
      <c r="M11" s="9" t="str">
        <f t="shared" si="5"/>
        <v/>
      </c>
      <c r="N11" s="63"/>
      <c r="O11" s="9">
        <f t="shared" si="1"/>
        <v>0</v>
      </c>
      <c r="P11" s="65"/>
      <c r="Q11" s="9">
        <f t="shared" si="2"/>
        <v>0</v>
      </c>
      <c r="R11" s="161"/>
      <c r="S11" s="161">
        <f t="shared" si="6"/>
        <v>0</v>
      </c>
    </row>
    <row r="12" spans="1:20" ht="15" customHeight="1" x14ac:dyDescent="0.3">
      <c r="A12" s="7">
        <v>8</v>
      </c>
      <c r="B12" s="88"/>
      <c r="C12" s="88"/>
      <c r="D12" s="88"/>
      <c r="E12" s="61"/>
      <c r="F12" s="61"/>
      <c r="G12" s="6">
        <f t="shared" si="0"/>
        <v>0</v>
      </c>
      <c r="H12" s="60"/>
      <c r="I12" s="5">
        <f t="shared" si="3"/>
        <v>0</v>
      </c>
      <c r="J12" s="60"/>
      <c r="K12" s="62" t="s">
        <v>18</v>
      </c>
      <c r="L12" s="8" t="str">
        <f t="shared" si="4"/>
        <v/>
      </c>
      <c r="M12" s="9" t="str">
        <f t="shared" si="5"/>
        <v/>
      </c>
      <c r="N12" s="63"/>
      <c r="O12" s="9">
        <f t="shared" si="1"/>
        <v>0</v>
      </c>
      <c r="P12" s="65"/>
      <c r="Q12" s="9">
        <f t="shared" si="2"/>
        <v>0</v>
      </c>
      <c r="R12" s="161"/>
      <c r="S12" s="161">
        <f t="shared" si="6"/>
        <v>0</v>
      </c>
    </row>
    <row r="13" spans="1:20" ht="15" customHeight="1" x14ac:dyDescent="0.3">
      <c r="A13" s="7">
        <v>9</v>
      </c>
      <c r="B13" s="88"/>
      <c r="C13" s="88"/>
      <c r="D13" s="88"/>
      <c r="E13" s="61"/>
      <c r="F13" s="61"/>
      <c r="G13" s="6">
        <f t="shared" si="0"/>
        <v>0</v>
      </c>
      <c r="H13" s="60"/>
      <c r="I13" s="5">
        <f t="shared" si="3"/>
        <v>0</v>
      </c>
      <c r="J13" s="60"/>
      <c r="K13" s="62" t="s">
        <v>18</v>
      </c>
      <c r="L13" s="8" t="str">
        <f t="shared" si="4"/>
        <v/>
      </c>
      <c r="M13" s="9" t="str">
        <f t="shared" si="5"/>
        <v/>
      </c>
      <c r="N13" s="63"/>
      <c r="O13" s="9">
        <f t="shared" si="1"/>
        <v>0</v>
      </c>
      <c r="P13" s="65"/>
      <c r="Q13" s="9">
        <f t="shared" si="2"/>
        <v>0</v>
      </c>
      <c r="R13" s="161"/>
      <c r="S13" s="161">
        <f t="shared" si="6"/>
        <v>0</v>
      </c>
    </row>
    <row r="14" spans="1:20" ht="15" customHeight="1" x14ac:dyDescent="0.3">
      <c r="A14" s="7">
        <v>10</v>
      </c>
      <c r="B14" s="88"/>
      <c r="C14" s="88"/>
      <c r="D14" s="88"/>
      <c r="E14" s="61"/>
      <c r="F14" s="61"/>
      <c r="G14" s="6">
        <f t="shared" ref="G14:G24" si="7">IF(OR(E14="",F14=""),0,ROUND((DAYS360(E14,F14,TRUE)+IF(AND(DAY(F14)&gt;=28,MONTH(F14)=2),30-DAY((F14)),0)+1)/30,2))</f>
        <v>0</v>
      </c>
      <c r="H14" s="60"/>
      <c r="I14" s="5">
        <f t="shared" ref="I14:I24" si="8">H14*1.51</f>
        <v>0</v>
      </c>
      <c r="J14" s="60"/>
      <c r="K14" s="62" t="s">
        <v>18</v>
      </c>
      <c r="L14" s="8" t="str">
        <f t="shared" ref="L14:L24" si="9">IF(K14="nein",ROUND((42*J14/12),2),"")</f>
        <v/>
      </c>
      <c r="M14" s="9" t="str">
        <f t="shared" ref="M14:M24" si="10">IF(K14="nein",I14/L14,"")</f>
        <v/>
      </c>
      <c r="N14" s="63"/>
      <c r="O14" s="9">
        <f t="shared" ref="O14:O24" si="11">IF(K14="ja",I14*G14,M14*N14)</f>
        <v>0</v>
      </c>
      <c r="P14" s="65"/>
      <c r="Q14" s="9">
        <f t="shared" si="2"/>
        <v>0</v>
      </c>
      <c r="R14" s="161"/>
      <c r="S14" s="161">
        <f t="shared" si="6"/>
        <v>0</v>
      </c>
    </row>
    <row r="15" spans="1:20" ht="15" customHeight="1" x14ac:dyDescent="0.3">
      <c r="A15" s="7">
        <v>11</v>
      </c>
      <c r="B15" s="88"/>
      <c r="C15" s="88"/>
      <c r="D15" s="88"/>
      <c r="E15" s="61"/>
      <c r="F15" s="61"/>
      <c r="G15" s="6">
        <f t="shared" si="7"/>
        <v>0</v>
      </c>
      <c r="H15" s="60"/>
      <c r="I15" s="5">
        <f t="shared" si="8"/>
        <v>0</v>
      </c>
      <c r="J15" s="60"/>
      <c r="K15" s="62" t="s">
        <v>18</v>
      </c>
      <c r="L15" s="8" t="str">
        <f t="shared" si="9"/>
        <v/>
      </c>
      <c r="M15" s="9" t="str">
        <f t="shared" si="10"/>
        <v/>
      </c>
      <c r="N15" s="63"/>
      <c r="O15" s="9">
        <f t="shared" si="11"/>
        <v>0</v>
      </c>
      <c r="P15" s="65"/>
      <c r="Q15" s="9">
        <f t="shared" si="2"/>
        <v>0</v>
      </c>
      <c r="R15" s="161"/>
      <c r="S15" s="161">
        <f t="shared" si="6"/>
        <v>0</v>
      </c>
    </row>
    <row r="16" spans="1:20" ht="15" customHeight="1" x14ac:dyDescent="0.3">
      <c r="A16" s="7">
        <v>12</v>
      </c>
      <c r="B16" s="88"/>
      <c r="C16" s="88"/>
      <c r="D16" s="88"/>
      <c r="E16" s="61"/>
      <c r="F16" s="61"/>
      <c r="G16" s="6">
        <f t="shared" si="7"/>
        <v>0</v>
      </c>
      <c r="H16" s="60"/>
      <c r="I16" s="5">
        <f t="shared" si="8"/>
        <v>0</v>
      </c>
      <c r="J16" s="60"/>
      <c r="K16" s="62" t="s">
        <v>18</v>
      </c>
      <c r="L16" s="8" t="str">
        <f t="shared" si="9"/>
        <v/>
      </c>
      <c r="M16" s="9" t="str">
        <f t="shared" si="10"/>
        <v/>
      </c>
      <c r="N16" s="63"/>
      <c r="O16" s="9">
        <f t="shared" si="11"/>
        <v>0</v>
      </c>
      <c r="P16" s="65"/>
      <c r="Q16" s="9">
        <f t="shared" si="2"/>
        <v>0</v>
      </c>
      <c r="R16" s="161"/>
      <c r="S16" s="161">
        <f t="shared" si="6"/>
        <v>0</v>
      </c>
    </row>
    <row r="17" spans="1:19" ht="15" customHeight="1" x14ac:dyDescent="0.3">
      <c r="A17" s="7">
        <v>13</v>
      </c>
      <c r="B17" s="88"/>
      <c r="C17" s="88"/>
      <c r="D17" s="88"/>
      <c r="E17" s="61"/>
      <c r="F17" s="61"/>
      <c r="G17" s="6">
        <f t="shared" si="7"/>
        <v>0</v>
      </c>
      <c r="H17" s="60"/>
      <c r="I17" s="5">
        <f t="shared" si="8"/>
        <v>0</v>
      </c>
      <c r="J17" s="60"/>
      <c r="K17" s="62" t="s">
        <v>18</v>
      </c>
      <c r="L17" s="8" t="str">
        <f t="shared" si="9"/>
        <v/>
      </c>
      <c r="M17" s="9" t="str">
        <f t="shared" si="10"/>
        <v/>
      </c>
      <c r="N17" s="63"/>
      <c r="O17" s="9">
        <f t="shared" si="11"/>
        <v>0</v>
      </c>
      <c r="P17" s="65"/>
      <c r="Q17" s="9">
        <f t="shared" si="2"/>
        <v>0</v>
      </c>
      <c r="R17" s="161"/>
      <c r="S17" s="161">
        <f t="shared" si="6"/>
        <v>0</v>
      </c>
    </row>
    <row r="18" spans="1:19" ht="15" customHeight="1" x14ac:dyDescent="0.3">
      <c r="A18" s="7">
        <v>14</v>
      </c>
      <c r="B18" s="88"/>
      <c r="C18" s="88"/>
      <c r="D18" s="88"/>
      <c r="E18" s="61"/>
      <c r="F18" s="61"/>
      <c r="G18" s="6">
        <f t="shared" si="7"/>
        <v>0</v>
      </c>
      <c r="H18" s="60"/>
      <c r="I18" s="5">
        <f t="shared" si="8"/>
        <v>0</v>
      </c>
      <c r="J18" s="60"/>
      <c r="K18" s="62" t="s">
        <v>18</v>
      </c>
      <c r="L18" s="8" t="str">
        <f t="shared" si="9"/>
        <v/>
      </c>
      <c r="M18" s="9" t="str">
        <f t="shared" si="10"/>
        <v/>
      </c>
      <c r="N18" s="63"/>
      <c r="O18" s="9">
        <f t="shared" si="11"/>
        <v>0</v>
      </c>
      <c r="P18" s="65"/>
      <c r="Q18" s="9">
        <f t="shared" si="2"/>
        <v>0</v>
      </c>
      <c r="R18" s="161"/>
      <c r="S18" s="161">
        <f t="shared" si="6"/>
        <v>0</v>
      </c>
    </row>
    <row r="19" spans="1:19" ht="15" customHeight="1" x14ac:dyDescent="0.3">
      <c r="A19" s="7">
        <v>15</v>
      </c>
      <c r="B19" s="88"/>
      <c r="C19" s="88"/>
      <c r="D19" s="88"/>
      <c r="E19" s="61"/>
      <c r="F19" s="61"/>
      <c r="G19" s="6">
        <f t="shared" si="7"/>
        <v>0</v>
      </c>
      <c r="H19" s="60"/>
      <c r="I19" s="5">
        <f t="shared" si="8"/>
        <v>0</v>
      </c>
      <c r="J19" s="60"/>
      <c r="K19" s="62" t="s">
        <v>18</v>
      </c>
      <c r="L19" s="8" t="str">
        <f t="shared" si="9"/>
        <v/>
      </c>
      <c r="M19" s="9" t="str">
        <f t="shared" si="10"/>
        <v/>
      </c>
      <c r="N19" s="63"/>
      <c r="O19" s="9">
        <f t="shared" si="11"/>
        <v>0</v>
      </c>
      <c r="P19" s="65"/>
      <c r="Q19" s="9">
        <f t="shared" si="2"/>
        <v>0</v>
      </c>
      <c r="R19" s="161"/>
      <c r="S19" s="161">
        <f t="shared" si="6"/>
        <v>0</v>
      </c>
    </row>
    <row r="20" spans="1:19" ht="15" customHeight="1" x14ac:dyDescent="0.3">
      <c r="A20" s="7">
        <v>16</v>
      </c>
      <c r="B20" s="88"/>
      <c r="C20" s="88"/>
      <c r="D20" s="88"/>
      <c r="E20" s="61"/>
      <c r="F20" s="61"/>
      <c r="G20" s="6">
        <f t="shared" si="7"/>
        <v>0</v>
      </c>
      <c r="H20" s="60"/>
      <c r="I20" s="5">
        <f t="shared" si="8"/>
        <v>0</v>
      </c>
      <c r="J20" s="60"/>
      <c r="K20" s="62" t="s">
        <v>18</v>
      </c>
      <c r="L20" s="8" t="str">
        <f t="shared" si="9"/>
        <v/>
      </c>
      <c r="M20" s="9" t="str">
        <f t="shared" si="10"/>
        <v/>
      </c>
      <c r="N20" s="63"/>
      <c r="O20" s="9">
        <f t="shared" si="11"/>
        <v>0</v>
      </c>
      <c r="P20" s="65"/>
      <c r="Q20" s="9">
        <f t="shared" si="2"/>
        <v>0</v>
      </c>
      <c r="R20" s="161"/>
      <c r="S20" s="161">
        <f t="shared" si="6"/>
        <v>0</v>
      </c>
    </row>
    <row r="21" spans="1:19" ht="15" customHeight="1" x14ac:dyDescent="0.3">
      <c r="A21" s="7">
        <v>17</v>
      </c>
      <c r="B21" s="88"/>
      <c r="C21" s="88"/>
      <c r="D21" s="88"/>
      <c r="E21" s="61"/>
      <c r="F21" s="61"/>
      <c r="G21" s="6">
        <f t="shared" si="7"/>
        <v>0</v>
      </c>
      <c r="H21" s="60"/>
      <c r="I21" s="5">
        <f t="shared" si="8"/>
        <v>0</v>
      </c>
      <c r="J21" s="60"/>
      <c r="K21" s="62" t="s">
        <v>18</v>
      </c>
      <c r="L21" s="8" t="str">
        <f t="shared" si="9"/>
        <v/>
      </c>
      <c r="M21" s="9" t="str">
        <f t="shared" si="10"/>
        <v/>
      </c>
      <c r="N21" s="63"/>
      <c r="O21" s="9">
        <f t="shared" si="11"/>
        <v>0</v>
      </c>
      <c r="P21" s="65"/>
      <c r="Q21" s="9">
        <f t="shared" si="2"/>
        <v>0</v>
      </c>
      <c r="R21" s="161"/>
      <c r="S21" s="161">
        <f t="shared" si="6"/>
        <v>0</v>
      </c>
    </row>
    <row r="22" spans="1:19" ht="15" customHeight="1" x14ac:dyDescent="0.3">
      <c r="A22" s="7">
        <v>18</v>
      </c>
      <c r="B22" s="88"/>
      <c r="C22" s="88"/>
      <c r="D22" s="88"/>
      <c r="E22" s="61"/>
      <c r="F22" s="61"/>
      <c r="G22" s="6">
        <f t="shared" si="7"/>
        <v>0</v>
      </c>
      <c r="H22" s="60"/>
      <c r="I22" s="5">
        <f t="shared" si="8"/>
        <v>0</v>
      </c>
      <c r="J22" s="60"/>
      <c r="K22" s="62" t="s">
        <v>18</v>
      </c>
      <c r="L22" s="8" t="str">
        <f t="shared" si="9"/>
        <v/>
      </c>
      <c r="M22" s="9" t="str">
        <f t="shared" si="10"/>
        <v/>
      </c>
      <c r="N22" s="63"/>
      <c r="O22" s="9">
        <f t="shared" si="11"/>
        <v>0</v>
      </c>
      <c r="P22" s="65"/>
      <c r="Q22" s="9">
        <f t="shared" si="2"/>
        <v>0</v>
      </c>
      <c r="R22" s="161"/>
      <c r="S22" s="161">
        <f t="shared" si="6"/>
        <v>0</v>
      </c>
    </row>
    <row r="23" spans="1:19" ht="15" customHeight="1" x14ac:dyDescent="0.3">
      <c r="A23" s="7">
        <v>19</v>
      </c>
      <c r="B23" s="88"/>
      <c r="C23" s="88"/>
      <c r="D23" s="88"/>
      <c r="E23" s="61"/>
      <c r="F23" s="61"/>
      <c r="G23" s="6">
        <f t="shared" si="7"/>
        <v>0</v>
      </c>
      <c r="H23" s="60"/>
      <c r="I23" s="5">
        <f t="shared" si="8"/>
        <v>0</v>
      </c>
      <c r="J23" s="60"/>
      <c r="K23" s="62" t="s">
        <v>18</v>
      </c>
      <c r="L23" s="8" t="str">
        <f t="shared" si="9"/>
        <v/>
      </c>
      <c r="M23" s="9" t="str">
        <f t="shared" si="10"/>
        <v/>
      </c>
      <c r="N23" s="63"/>
      <c r="O23" s="9">
        <f t="shared" si="11"/>
        <v>0</v>
      </c>
      <c r="P23" s="65"/>
      <c r="Q23" s="9">
        <f t="shared" si="2"/>
        <v>0</v>
      </c>
      <c r="R23" s="161"/>
      <c r="S23" s="161">
        <f t="shared" si="6"/>
        <v>0</v>
      </c>
    </row>
    <row r="24" spans="1:19" ht="15" customHeight="1" x14ac:dyDescent="0.3">
      <c r="A24" s="7">
        <v>20</v>
      </c>
      <c r="B24" s="88"/>
      <c r="C24" s="88"/>
      <c r="D24" s="88"/>
      <c r="E24" s="61"/>
      <c r="F24" s="61"/>
      <c r="G24" s="6">
        <f t="shared" si="7"/>
        <v>0</v>
      </c>
      <c r="H24" s="60"/>
      <c r="I24" s="5">
        <f t="shared" si="8"/>
        <v>0</v>
      </c>
      <c r="J24" s="60"/>
      <c r="K24" s="62" t="s">
        <v>18</v>
      </c>
      <c r="L24" s="8" t="str">
        <f t="shared" si="9"/>
        <v/>
      </c>
      <c r="M24" s="9" t="str">
        <f t="shared" si="10"/>
        <v/>
      </c>
      <c r="N24" s="63"/>
      <c r="O24" s="9">
        <f t="shared" si="11"/>
        <v>0</v>
      </c>
      <c r="P24" s="65"/>
      <c r="Q24" s="9">
        <f t="shared" si="2"/>
        <v>0</v>
      </c>
      <c r="R24" s="161"/>
      <c r="S24" s="161">
        <f t="shared" si="6"/>
        <v>0</v>
      </c>
    </row>
    <row r="25" spans="1:19" ht="15" hidden="1" customHeight="1" outlineLevel="1" x14ac:dyDescent="0.3">
      <c r="A25" s="7">
        <v>21</v>
      </c>
      <c r="B25" s="88"/>
      <c r="C25" s="88"/>
      <c r="D25" s="88"/>
      <c r="E25" s="61"/>
      <c r="F25" s="61"/>
      <c r="G25" s="6">
        <f t="shared" si="0"/>
        <v>0</v>
      </c>
      <c r="H25" s="60"/>
      <c r="I25" s="5">
        <f t="shared" si="3"/>
        <v>0</v>
      </c>
      <c r="J25" s="60"/>
      <c r="K25" s="62" t="s">
        <v>18</v>
      </c>
      <c r="L25" s="8" t="str">
        <f t="shared" ref="L25:L42" si="12">IF(K25="nein",ROUND((42*J25/12),2),"")</f>
        <v/>
      </c>
      <c r="M25" s="9" t="str">
        <f t="shared" ref="M25:M42" si="13">IF(K25="nein",I25/L25,"")</f>
        <v/>
      </c>
      <c r="N25" s="63"/>
      <c r="O25" s="9">
        <f t="shared" ref="O25:O42" si="14">IF(K25="ja",I25*G25,M25*N25)</f>
        <v>0</v>
      </c>
      <c r="P25" s="65"/>
      <c r="Q25" s="9">
        <f t="shared" si="2"/>
        <v>0</v>
      </c>
      <c r="R25" s="161"/>
      <c r="S25" s="161">
        <f t="shared" si="6"/>
        <v>0</v>
      </c>
    </row>
    <row r="26" spans="1:19" ht="15" hidden="1" customHeight="1" outlineLevel="1" x14ac:dyDescent="0.3">
      <c r="A26" s="7">
        <v>22</v>
      </c>
      <c r="B26" s="88"/>
      <c r="C26" s="88"/>
      <c r="D26" s="88"/>
      <c r="E26" s="61"/>
      <c r="F26" s="61"/>
      <c r="G26" s="6">
        <f t="shared" si="0"/>
        <v>0</v>
      </c>
      <c r="H26" s="60"/>
      <c r="I26" s="5">
        <f t="shared" si="3"/>
        <v>0</v>
      </c>
      <c r="J26" s="60"/>
      <c r="K26" s="62" t="s">
        <v>18</v>
      </c>
      <c r="L26" s="8" t="str">
        <f t="shared" si="12"/>
        <v/>
      </c>
      <c r="M26" s="9" t="str">
        <f t="shared" si="13"/>
        <v/>
      </c>
      <c r="N26" s="63"/>
      <c r="O26" s="9">
        <f t="shared" si="14"/>
        <v>0</v>
      </c>
      <c r="P26" s="65"/>
      <c r="Q26" s="9">
        <f t="shared" si="2"/>
        <v>0</v>
      </c>
      <c r="R26" s="161"/>
      <c r="S26" s="161">
        <f t="shared" si="6"/>
        <v>0</v>
      </c>
    </row>
    <row r="27" spans="1:19" ht="15" hidden="1" customHeight="1" outlineLevel="1" x14ac:dyDescent="0.3">
      <c r="A27" s="7">
        <v>23</v>
      </c>
      <c r="B27" s="88"/>
      <c r="C27" s="88"/>
      <c r="D27" s="88"/>
      <c r="E27" s="61"/>
      <c r="F27" s="61"/>
      <c r="G27" s="6">
        <f t="shared" si="0"/>
        <v>0</v>
      </c>
      <c r="H27" s="60"/>
      <c r="I27" s="5">
        <f t="shared" si="3"/>
        <v>0</v>
      </c>
      <c r="J27" s="60"/>
      <c r="K27" s="62" t="s">
        <v>18</v>
      </c>
      <c r="L27" s="8" t="str">
        <f t="shared" si="12"/>
        <v/>
      </c>
      <c r="M27" s="9" t="str">
        <f t="shared" si="13"/>
        <v/>
      </c>
      <c r="N27" s="63"/>
      <c r="O27" s="9">
        <f t="shared" si="14"/>
        <v>0</v>
      </c>
      <c r="P27" s="65"/>
      <c r="Q27" s="9">
        <f t="shared" si="2"/>
        <v>0</v>
      </c>
      <c r="R27" s="161"/>
      <c r="S27" s="161">
        <f t="shared" si="6"/>
        <v>0</v>
      </c>
    </row>
    <row r="28" spans="1:19" ht="15" hidden="1" customHeight="1" outlineLevel="1" x14ac:dyDescent="0.3">
      <c r="A28" s="7">
        <v>24</v>
      </c>
      <c r="B28" s="88"/>
      <c r="C28" s="88"/>
      <c r="D28" s="88"/>
      <c r="E28" s="61"/>
      <c r="F28" s="61"/>
      <c r="G28" s="6">
        <f t="shared" si="0"/>
        <v>0</v>
      </c>
      <c r="H28" s="60"/>
      <c r="I28" s="5">
        <f t="shared" si="3"/>
        <v>0</v>
      </c>
      <c r="J28" s="60"/>
      <c r="K28" s="62" t="s">
        <v>18</v>
      </c>
      <c r="L28" s="8" t="str">
        <f t="shared" si="12"/>
        <v/>
      </c>
      <c r="M28" s="9" t="str">
        <f t="shared" si="13"/>
        <v/>
      </c>
      <c r="N28" s="63"/>
      <c r="O28" s="9">
        <f t="shared" si="14"/>
        <v>0</v>
      </c>
      <c r="P28" s="65"/>
      <c r="Q28" s="9">
        <f t="shared" si="2"/>
        <v>0</v>
      </c>
      <c r="R28" s="161"/>
      <c r="S28" s="161">
        <f t="shared" si="6"/>
        <v>0</v>
      </c>
    </row>
    <row r="29" spans="1:19" ht="15" hidden="1" customHeight="1" outlineLevel="1" x14ac:dyDescent="0.3">
      <c r="A29" s="7">
        <v>25</v>
      </c>
      <c r="B29" s="88"/>
      <c r="C29" s="88"/>
      <c r="D29" s="88"/>
      <c r="E29" s="61"/>
      <c r="F29" s="61"/>
      <c r="G29" s="6">
        <f t="shared" si="0"/>
        <v>0</v>
      </c>
      <c r="H29" s="60"/>
      <c r="I29" s="5">
        <f t="shared" si="3"/>
        <v>0</v>
      </c>
      <c r="J29" s="60"/>
      <c r="K29" s="62" t="s">
        <v>18</v>
      </c>
      <c r="L29" s="8" t="str">
        <f t="shared" si="12"/>
        <v/>
      </c>
      <c r="M29" s="9" t="str">
        <f t="shared" si="13"/>
        <v/>
      </c>
      <c r="N29" s="63"/>
      <c r="O29" s="9">
        <f t="shared" si="14"/>
        <v>0</v>
      </c>
      <c r="P29" s="65"/>
      <c r="Q29" s="9">
        <f t="shared" si="2"/>
        <v>0</v>
      </c>
      <c r="R29" s="161"/>
      <c r="S29" s="161">
        <f t="shared" si="6"/>
        <v>0</v>
      </c>
    </row>
    <row r="30" spans="1:19" ht="15" hidden="1" customHeight="1" outlineLevel="1" x14ac:dyDescent="0.3">
      <c r="A30" s="7">
        <v>26</v>
      </c>
      <c r="B30" s="88"/>
      <c r="C30" s="88"/>
      <c r="D30" s="88"/>
      <c r="E30" s="61"/>
      <c r="F30" s="61"/>
      <c r="G30" s="6">
        <f t="shared" si="0"/>
        <v>0</v>
      </c>
      <c r="H30" s="60"/>
      <c r="I30" s="5">
        <f t="shared" si="3"/>
        <v>0</v>
      </c>
      <c r="J30" s="60"/>
      <c r="K30" s="62" t="s">
        <v>18</v>
      </c>
      <c r="L30" s="8" t="str">
        <f t="shared" si="12"/>
        <v/>
      </c>
      <c r="M30" s="9" t="str">
        <f t="shared" si="13"/>
        <v/>
      </c>
      <c r="N30" s="63"/>
      <c r="O30" s="9">
        <f t="shared" si="14"/>
        <v>0</v>
      </c>
      <c r="P30" s="65"/>
      <c r="Q30" s="9">
        <f t="shared" si="2"/>
        <v>0</v>
      </c>
      <c r="R30" s="161"/>
      <c r="S30" s="161">
        <f t="shared" si="6"/>
        <v>0</v>
      </c>
    </row>
    <row r="31" spans="1:19" ht="15" hidden="1" customHeight="1" outlineLevel="1" x14ac:dyDescent="0.3">
      <c r="A31" s="7">
        <v>27</v>
      </c>
      <c r="B31" s="88"/>
      <c r="C31" s="88"/>
      <c r="D31" s="88"/>
      <c r="E31" s="61"/>
      <c r="F31" s="61"/>
      <c r="G31" s="6">
        <f t="shared" si="0"/>
        <v>0</v>
      </c>
      <c r="H31" s="60"/>
      <c r="I31" s="5">
        <f t="shared" si="3"/>
        <v>0</v>
      </c>
      <c r="J31" s="60"/>
      <c r="K31" s="62" t="s">
        <v>18</v>
      </c>
      <c r="L31" s="8" t="str">
        <f t="shared" si="12"/>
        <v/>
      </c>
      <c r="M31" s="9" t="str">
        <f t="shared" si="13"/>
        <v/>
      </c>
      <c r="N31" s="63"/>
      <c r="O31" s="9">
        <f t="shared" si="14"/>
        <v>0</v>
      </c>
      <c r="P31" s="65"/>
      <c r="Q31" s="9">
        <f t="shared" si="2"/>
        <v>0</v>
      </c>
      <c r="R31" s="161"/>
      <c r="S31" s="161">
        <f t="shared" si="6"/>
        <v>0</v>
      </c>
    </row>
    <row r="32" spans="1:19" ht="15" hidden="1" customHeight="1" outlineLevel="1" x14ac:dyDescent="0.3">
      <c r="A32" s="7">
        <v>28</v>
      </c>
      <c r="B32" s="88"/>
      <c r="C32" s="88"/>
      <c r="D32" s="88"/>
      <c r="E32" s="61"/>
      <c r="F32" s="61"/>
      <c r="G32" s="6">
        <f t="shared" si="0"/>
        <v>0</v>
      </c>
      <c r="H32" s="60"/>
      <c r="I32" s="5">
        <f t="shared" si="3"/>
        <v>0</v>
      </c>
      <c r="J32" s="60"/>
      <c r="K32" s="62" t="s">
        <v>18</v>
      </c>
      <c r="L32" s="8" t="str">
        <f t="shared" si="12"/>
        <v/>
      </c>
      <c r="M32" s="9" t="str">
        <f t="shared" si="13"/>
        <v/>
      </c>
      <c r="N32" s="63"/>
      <c r="O32" s="9">
        <f t="shared" si="14"/>
        <v>0</v>
      </c>
      <c r="P32" s="65"/>
      <c r="Q32" s="9">
        <f t="shared" si="2"/>
        <v>0</v>
      </c>
      <c r="R32" s="161"/>
      <c r="S32" s="161">
        <f t="shared" si="6"/>
        <v>0</v>
      </c>
    </row>
    <row r="33" spans="1:19" ht="15" hidden="1" customHeight="1" outlineLevel="1" x14ac:dyDescent="0.3">
      <c r="A33" s="7">
        <v>29</v>
      </c>
      <c r="B33" s="88"/>
      <c r="C33" s="88"/>
      <c r="D33" s="88"/>
      <c r="E33" s="61"/>
      <c r="F33" s="61"/>
      <c r="G33" s="6">
        <f t="shared" si="0"/>
        <v>0</v>
      </c>
      <c r="H33" s="60"/>
      <c r="I33" s="5">
        <f t="shared" si="3"/>
        <v>0</v>
      </c>
      <c r="J33" s="60"/>
      <c r="K33" s="62" t="s">
        <v>18</v>
      </c>
      <c r="L33" s="8" t="str">
        <f t="shared" si="12"/>
        <v/>
      </c>
      <c r="M33" s="9" t="str">
        <f t="shared" si="13"/>
        <v/>
      </c>
      <c r="N33" s="63"/>
      <c r="O33" s="9">
        <f t="shared" si="14"/>
        <v>0</v>
      </c>
      <c r="P33" s="65"/>
      <c r="Q33" s="9">
        <f t="shared" si="2"/>
        <v>0</v>
      </c>
      <c r="R33" s="161"/>
      <c r="S33" s="161">
        <f t="shared" si="6"/>
        <v>0</v>
      </c>
    </row>
    <row r="34" spans="1:19" ht="15" hidden="1" customHeight="1" outlineLevel="1" x14ac:dyDescent="0.3">
      <c r="A34" s="7">
        <v>30</v>
      </c>
      <c r="B34" s="88"/>
      <c r="C34" s="88"/>
      <c r="D34" s="88"/>
      <c r="E34" s="61"/>
      <c r="F34" s="61"/>
      <c r="G34" s="6">
        <f t="shared" si="0"/>
        <v>0</v>
      </c>
      <c r="H34" s="60"/>
      <c r="I34" s="5">
        <f t="shared" si="3"/>
        <v>0</v>
      </c>
      <c r="J34" s="60"/>
      <c r="K34" s="62" t="s">
        <v>18</v>
      </c>
      <c r="L34" s="8" t="str">
        <f t="shared" si="12"/>
        <v/>
      </c>
      <c r="M34" s="9" t="str">
        <f t="shared" si="13"/>
        <v/>
      </c>
      <c r="N34" s="63"/>
      <c r="O34" s="9">
        <f t="shared" si="14"/>
        <v>0</v>
      </c>
      <c r="P34" s="65"/>
      <c r="Q34" s="9">
        <f t="shared" si="2"/>
        <v>0</v>
      </c>
      <c r="R34" s="161"/>
      <c r="S34" s="161">
        <f t="shared" si="6"/>
        <v>0</v>
      </c>
    </row>
    <row r="35" spans="1:19" ht="15" hidden="1" customHeight="1" outlineLevel="1" x14ac:dyDescent="0.3">
      <c r="A35" s="7">
        <v>31</v>
      </c>
      <c r="B35" s="88"/>
      <c r="C35" s="88"/>
      <c r="D35" s="88"/>
      <c r="E35" s="61"/>
      <c r="F35" s="61"/>
      <c r="G35" s="6">
        <f t="shared" si="0"/>
        <v>0</v>
      </c>
      <c r="H35" s="60"/>
      <c r="I35" s="5">
        <f t="shared" si="3"/>
        <v>0</v>
      </c>
      <c r="J35" s="60"/>
      <c r="K35" s="62" t="s">
        <v>18</v>
      </c>
      <c r="L35" s="8" t="str">
        <f t="shared" si="12"/>
        <v/>
      </c>
      <c r="M35" s="9" t="str">
        <f t="shared" si="13"/>
        <v/>
      </c>
      <c r="N35" s="63"/>
      <c r="O35" s="9">
        <f t="shared" si="14"/>
        <v>0</v>
      </c>
      <c r="P35" s="65"/>
      <c r="Q35" s="9">
        <f t="shared" si="2"/>
        <v>0</v>
      </c>
      <c r="R35" s="161"/>
      <c r="S35" s="161">
        <f t="shared" si="6"/>
        <v>0</v>
      </c>
    </row>
    <row r="36" spans="1:19" ht="15" hidden="1" customHeight="1" outlineLevel="1" x14ac:dyDescent="0.3">
      <c r="A36" s="7">
        <v>32</v>
      </c>
      <c r="B36" s="88"/>
      <c r="C36" s="88"/>
      <c r="D36" s="88"/>
      <c r="E36" s="61"/>
      <c r="F36" s="61"/>
      <c r="G36" s="6">
        <f t="shared" si="0"/>
        <v>0</v>
      </c>
      <c r="H36" s="60"/>
      <c r="I36" s="5">
        <f t="shared" si="3"/>
        <v>0</v>
      </c>
      <c r="J36" s="60"/>
      <c r="K36" s="62" t="s">
        <v>18</v>
      </c>
      <c r="L36" s="8" t="str">
        <f t="shared" si="12"/>
        <v/>
      </c>
      <c r="M36" s="9" t="str">
        <f t="shared" si="13"/>
        <v/>
      </c>
      <c r="N36" s="63"/>
      <c r="O36" s="9">
        <f t="shared" si="14"/>
        <v>0</v>
      </c>
      <c r="P36" s="65"/>
      <c r="Q36" s="9">
        <f t="shared" si="2"/>
        <v>0</v>
      </c>
      <c r="R36" s="161"/>
      <c r="S36" s="161">
        <f t="shared" si="6"/>
        <v>0</v>
      </c>
    </row>
    <row r="37" spans="1:19" ht="15" hidden="1" customHeight="1" outlineLevel="1" x14ac:dyDescent="0.3">
      <c r="A37" s="7">
        <v>33</v>
      </c>
      <c r="B37" s="88"/>
      <c r="C37" s="88"/>
      <c r="D37" s="88"/>
      <c r="E37" s="61"/>
      <c r="F37" s="61"/>
      <c r="G37" s="6">
        <f t="shared" si="0"/>
        <v>0</v>
      </c>
      <c r="H37" s="60"/>
      <c r="I37" s="5">
        <f t="shared" si="3"/>
        <v>0</v>
      </c>
      <c r="J37" s="60"/>
      <c r="K37" s="62" t="s">
        <v>18</v>
      </c>
      <c r="L37" s="8" t="str">
        <f t="shared" si="12"/>
        <v/>
      </c>
      <c r="M37" s="9" t="str">
        <f t="shared" si="13"/>
        <v/>
      </c>
      <c r="N37" s="63"/>
      <c r="O37" s="9">
        <f t="shared" si="14"/>
        <v>0</v>
      </c>
      <c r="P37" s="65"/>
      <c r="Q37" s="9">
        <f t="shared" si="2"/>
        <v>0</v>
      </c>
      <c r="R37" s="161"/>
      <c r="S37" s="161">
        <f t="shared" si="6"/>
        <v>0</v>
      </c>
    </row>
    <row r="38" spans="1:19" ht="15" hidden="1" customHeight="1" outlineLevel="1" x14ac:dyDescent="0.3">
      <c r="A38" s="7">
        <v>34</v>
      </c>
      <c r="B38" s="88"/>
      <c r="C38" s="88"/>
      <c r="D38" s="88"/>
      <c r="E38" s="61"/>
      <c r="F38" s="61"/>
      <c r="G38" s="6">
        <f t="shared" si="0"/>
        <v>0</v>
      </c>
      <c r="H38" s="60"/>
      <c r="I38" s="5">
        <f t="shared" si="3"/>
        <v>0</v>
      </c>
      <c r="J38" s="60"/>
      <c r="K38" s="62" t="s">
        <v>18</v>
      </c>
      <c r="L38" s="8" t="str">
        <f t="shared" si="12"/>
        <v/>
      </c>
      <c r="M38" s="9" t="str">
        <f t="shared" si="13"/>
        <v/>
      </c>
      <c r="N38" s="63"/>
      <c r="O38" s="9">
        <f t="shared" si="14"/>
        <v>0</v>
      </c>
      <c r="P38" s="65"/>
      <c r="Q38" s="9">
        <f t="shared" si="2"/>
        <v>0</v>
      </c>
      <c r="R38" s="161"/>
      <c r="S38" s="161">
        <f t="shared" si="6"/>
        <v>0</v>
      </c>
    </row>
    <row r="39" spans="1:19" ht="15" hidden="1" customHeight="1" outlineLevel="1" x14ac:dyDescent="0.3">
      <c r="A39" s="7">
        <v>35</v>
      </c>
      <c r="B39" s="88"/>
      <c r="C39" s="88"/>
      <c r="D39" s="88"/>
      <c r="E39" s="61"/>
      <c r="F39" s="61"/>
      <c r="G39" s="6">
        <f t="shared" si="0"/>
        <v>0</v>
      </c>
      <c r="H39" s="60"/>
      <c r="I39" s="5">
        <f t="shared" si="3"/>
        <v>0</v>
      </c>
      <c r="J39" s="60"/>
      <c r="K39" s="62" t="s">
        <v>18</v>
      </c>
      <c r="L39" s="8" t="str">
        <f t="shared" si="12"/>
        <v/>
      </c>
      <c r="M39" s="9" t="str">
        <f t="shared" si="13"/>
        <v/>
      </c>
      <c r="N39" s="63"/>
      <c r="O39" s="9">
        <f t="shared" si="14"/>
        <v>0</v>
      </c>
      <c r="P39" s="65"/>
      <c r="Q39" s="9">
        <f t="shared" si="2"/>
        <v>0</v>
      </c>
      <c r="R39" s="161"/>
      <c r="S39" s="161">
        <f t="shared" si="6"/>
        <v>0</v>
      </c>
    </row>
    <row r="40" spans="1:19" ht="15" hidden="1" customHeight="1" outlineLevel="1" x14ac:dyDescent="0.3">
      <c r="A40" s="7">
        <v>36</v>
      </c>
      <c r="B40" s="88"/>
      <c r="C40" s="88"/>
      <c r="D40" s="88"/>
      <c r="E40" s="61"/>
      <c r="F40" s="61"/>
      <c r="G40" s="6">
        <f t="shared" si="0"/>
        <v>0</v>
      </c>
      <c r="H40" s="60"/>
      <c r="I40" s="5">
        <f t="shared" si="3"/>
        <v>0</v>
      </c>
      <c r="J40" s="60"/>
      <c r="K40" s="62" t="s">
        <v>18</v>
      </c>
      <c r="L40" s="8" t="str">
        <f t="shared" si="12"/>
        <v/>
      </c>
      <c r="M40" s="9" t="str">
        <f t="shared" si="13"/>
        <v/>
      </c>
      <c r="N40" s="63"/>
      <c r="O40" s="9">
        <f t="shared" si="14"/>
        <v>0</v>
      </c>
      <c r="P40" s="65"/>
      <c r="Q40" s="9">
        <f t="shared" si="2"/>
        <v>0</v>
      </c>
      <c r="R40" s="161"/>
      <c r="S40" s="161">
        <f t="shared" si="6"/>
        <v>0</v>
      </c>
    </row>
    <row r="41" spans="1:19" ht="15" hidden="1" customHeight="1" outlineLevel="1" x14ac:dyDescent="0.3">
      <c r="A41" s="7">
        <v>37</v>
      </c>
      <c r="B41" s="88"/>
      <c r="C41" s="88"/>
      <c r="D41" s="88"/>
      <c r="E41" s="61"/>
      <c r="F41" s="61"/>
      <c r="G41" s="6">
        <f t="shared" si="0"/>
        <v>0</v>
      </c>
      <c r="H41" s="60"/>
      <c r="I41" s="5">
        <f t="shared" si="3"/>
        <v>0</v>
      </c>
      <c r="J41" s="60"/>
      <c r="K41" s="62" t="s">
        <v>18</v>
      </c>
      <c r="L41" s="8" t="str">
        <f t="shared" si="12"/>
        <v/>
      </c>
      <c r="M41" s="9" t="str">
        <f t="shared" si="13"/>
        <v/>
      </c>
      <c r="N41" s="63"/>
      <c r="O41" s="9">
        <f t="shared" si="14"/>
        <v>0</v>
      </c>
      <c r="P41" s="65"/>
      <c r="Q41" s="9">
        <f t="shared" si="2"/>
        <v>0</v>
      </c>
      <c r="R41" s="161"/>
      <c r="S41" s="161">
        <f t="shared" si="6"/>
        <v>0</v>
      </c>
    </row>
    <row r="42" spans="1:19" ht="15" hidden="1" customHeight="1" outlineLevel="1" x14ac:dyDescent="0.3">
      <c r="A42" s="7">
        <v>38</v>
      </c>
      <c r="B42" s="88"/>
      <c r="C42" s="88"/>
      <c r="D42" s="88"/>
      <c r="E42" s="61"/>
      <c r="F42" s="61"/>
      <c r="G42" s="6">
        <f t="shared" si="0"/>
        <v>0</v>
      </c>
      <c r="H42" s="60"/>
      <c r="I42" s="5">
        <f t="shared" si="3"/>
        <v>0</v>
      </c>
      <c r="J42" s="60"/>
      <c r="K42" s="62" t="s">
        <v>18</v>
      </c>
      <c r="L42" s="8" t="str">
        <f t="shared" si="12"/>
        <v/>
      </c>
      <c r="M42" s="9" t="str">
        <f t="shared" si="13"/>
        <v/>
      </c>
      <c r="N42" s="63"/>
      <c r="O42" s="9">
        <f t="shared" si="14"/>
        <v>0</v>
      </c>
      <c r="P42" s="65"/>
      <c r="Q42" s="9">
        <f t="shared" si="2"/>
        <v>0</v>
      </c>
      <c r="R42" s="161"/>
      <c r="S42" s="161">
        <f t="shared" si="6"/>
        <v>0</v>
      </c>
    </row>
    <row r="43" spans="1:19" ht="15" hidden="1" customHeight="1" outlineLevel="1" x14ac:dyDescent="0.3">
      <c r="A43" s="7">
        <v>39</v>
      </c>
      <c r="B43" s="88"/>
      <c r="C43" s="88"/>
      <c r="D43" s="88"/>
      <c r="E43" s="61"/>
      <c r="F43" s="61"/>
      <c r="G43" s="6">
        <f t="shared" ref="G43:G54" si="15">IF(OR(E43="",F43=""),0,ROUND((DAYS360(E43,F43,TRUE)+IF(AND(DAY(F43)&gt;=28,MONTH(F43)=2),30-DAY((F43)),0)+1)/30,2))</f>
        <v>0</v>
      </c>
      <c r="H43" s="60"/>
      <c r="I43" s="5">
        <f t="shared" si="3"/>
        <v>0</v>
      </c>
      <c r="J43" s="60"/>
      <c r="K43" s="62" t="s">
        <v>18</v>
      </c>
      <c r="L43" s="8" t="str">
        <f t="shared" ref="L43:L54" si="16">IF(K43="nein",ROUND((42*J43/12),2),"")</f>
        <v/>
      </c>
      <c r="M43" s="9" t="str">
        <f t="shared" ref="M43:M54" si="17">IF(K43="nein",I43/L43,"")</f>
        <v/>
      </c>
      <c r="N43" s="63"/>
      <c r="O43" s="9">
        <f t="shared" ref="O43:O54" si="18">IF(K43="ja",I43*G43,M43*N43)</f>
        <v>0</v>
      </c>
      <c r="P43" s="65"/>
      <c r="Q43" s="9">
        <f t="shared" si="2"/>
        <v>0</v>
      </c>
      <c r="R43" s="161"/>
      <c r="S43" s="161">
        <f t="shared" si="6"/>
        <v>0</v>
      </c>
    </row>
    <row r="44" spans="1:19" ht="15" hidden="1" customHeight="1" outlineLevel="1" x14ac:dyDescent="0.3">
      <c r="A44" s="7">
        <v>40</v>
      </c>
      <c r="B44" s="88"/>
      <c r="C44" s="88"/>
      <c r="D44" s="88"/>
      <c r="E44" s="61"/>
      <c r="F44" s="61"/>
      <c r="G44" s="6">
        <f t="shared" si="15"/>
        <v>0</v>
      </c>
      <c r="H44" s="60"/>
      <c r="I44" s="5">
        <f t="shared" si="3"/>
        <v>0</v>
      </c>
      <c r="J44" s="60"/>
      <c r="K44" s="62" t="s">
        <v>18</v>
      </c>
      <c r="L44" s="8" t="str">
        <f t="shared" si="16"/>
        <v/>
      </c>
      <c r="M44" s="9" t="str">
        <f t="shared" si="17"/>
        <v/>
      </c>
      <c r="N44" s="63"/>
      <c r="O44" s="9">
        <f t="shared" si="18"/>
        <v>0</v>
      </c>
      <c r="P44" s="65"/>
      <c r="Q44" s="9">
        <f t="shared" si="2"/>
        <v>0</v>
      </c>
      <c r="R44" s="161"/>
      <c r="S44" s="161">
        <f t="shared" si="6"/>
        <v>0</v>
      </c>
    </row>
    <row r="45" spans="1:19" ht="15" hidden="1" customHeight="1" outlineLevel="1" x14ac:dyDescent="0.3">
      <c r="A45" s="7">
        <v>41</v>
      </c>
      <c r="B45" s="88"/>
      <c r="C45" s="88"/>
      <c r="D45" s="88"/>
      <c r="E45" s="61"/>
      <c r="F45" s="61"/>
      <c r="G45" s="6">
        <f t="shared" si="15"/>
        <v>0</v>
      </c>
      <c r="H45" s="60"/>
      <c r="I45" s="5">
        <f t="shared" si="3"/>
        <v>0</v>
      </c>
      <c r="J45" s="60"/>
      <c r="K45" s="62" t="s">
        <v>18</v>
      </c>
      <c r="L45" s="8" t="str">
        <f t="shared" si="16"/>
        <v/>
      </c>
      <c r="M45" s="9" t="str">
        <f t="shared" si="17"/>
        <v/>
      </c>
      <c r="N45" s="63"/>
      <c r="O45" s="9">
        <f t="shared" si="18"/>
        <v>0</v>
      </c>
      <c r="P45" s="65"/>
      <c r="Q45" s="9">
        <f t="shared" si="2"/>
        <v>0</v>
      </c>
      <c r="R45" s="161"/>
      <c r="S45" s="161">
        <f t="shared" si="6"/>
        <v>0</v>
      </c>
    </row>
    <row r="46" spans="1:19" ht="15" hidden="1" customHeight="1" outlineLevel="1" x14ac:dyDescent="0.3">
      <c r="A46" s="7">
        <v>42</v>
      </c>
      <c r="B46" s="88"/>
      <c r="C46" s="88"/>
      <c r="D46" s="88"/>
      <c r="E46" s="61"/>
      <c r="F46" s="61"/>
      <c r="G46" s="6">
        <f t="shared" si="15"/>
        <v>0</v>
      </c>
      <c r="H46" s="60"/>
      <c r="I46" s="5">
        <f t="shared" si="3"/>
        <v>0</v>
      </c>
      <c r="J46" s="60"/>
      <c r="K46" s="62" t="s">
        <v>18</v>
      </c>
      <c r="L46" s="8" t="str">
        <f t="shared" si="16"/>
        <v/>
      </c>
      <c r="M46" s="9" t="str">
        <f t="shared" si="17"/>
        <v/>
      </c>
      <c r="N46" s="63"/>
      <c r="O46" s="9">
        <f t="shared" si="18"/>
        <v>0</v>
      </c>
      <c r="P46" s="65"/>
      <c r="Q46" s="9">
        <f t="shared" si="2"/>
        <v>0</v>
      </c>
      <c r="R46" s="161"/>
      <c r="S46" s="161">
        <f t="shared" si="6"/>
        <v>0</v>
      </c>
    </row>
    <row r="47" spans="1:19" ht="15" hidden="1" customHeight="1" outlineLevel="1" x14ac:dyDescent="0.3">
      <c r="A47" s="7">
        <v>43</v>
      </c>
      <c r="B47" s="88"/>
      <c r="C47" s="88"/>
      <c r="D47" s="88"/>
      <c r="E47" s="61"/>
      <c r="F47" s="61"/>
      <c r="G47" s="6">
        <f t="shared" si="15"/>
        <v>0</v>
      </c>
      <c r="H47" s="60"/>
      <c r="I47" s="5">
        <f t="shared" si="3"/>
        <v>0</v>
      </c>
      <c r="J47" s="60"/>
      <c r="K47" s="62" t="s">
        <v>18</v>
      </c>
      <c r="L47" s="8" t="str">
        <f t="shared" si="16"/>
        <v/>
      </c>
      <c r="M47" s="9" t="str">
        <f t="shared" si="17"/>
        <v/>
      </c>
      <c r="N47" s="63"/>
      <c r="O47" s="9">
        <f t="shared" si="18"/>
        <v>0</v>
      </c>
      <c r="P47" s="65"/>
      <c r="Q47" s="9">
        <f t="shared" si="2"/>
        <v>0</v>
      </c>
      <c r="R47" s="161"/>
      <c r="S47" s="161">
        <f t="shared" si="6"/>
        <v>0</v>
      </c>
    </row>
    <row r="48" spans="1:19" ht="15" hidden="1" customHeight="1" outlineLevel="1" x14ac:dyDescent="0.3">
      <c r="A48" s="7">
        <v>44</v>
      </c>
      <c r="B48" s="88"/>
      <c r="C48" s="88"/>
      <c r="D48" s="88"/>
      <c r="E48" s="61"/>
      <c r="F48" s="61"/>
      <c r="G48" s="6">
        <f t="shared" si="15"/>
        <v>0</v>
      </c>
      <c r="H48" s="60"/>
      <c r="I48" s="5">
        <f t="shared" si="3"/>
        <v>0</v>
      </c>
      <c r="J48" s="60"/>
      <c r="K48" s="62" t="s">
        <v>18</v>
      </c>
      <c r="L48" s="8" t="str">
        <f t="shared" si="16"/>
        <v/>
      </c>
      <c r="M48" s="9" t="str">
        <f t="shared" si="17"/>
        <v/>
      </c>
      <c r="N48" s="63"/>
      <c r="O48" s="9">
        <f t="shared" si="18"/>
        <v>0</v>
      </c>
      <c r="P48" s="65"/>
      <c r="Q48" s="9">
        <f t="shared" si="2"/>
        <v>0</v>
      </c>
      <c r="R48" s="161"/>
      <c r="S48" s="161">
        <f t="shared" si="6"/>
        <v>0</v>
      </c>
    </row>
    <row r="49" spans="1:19" ht="15" hidden="1" customHeight="1" outlineLevel="1" x14ac:dyDescent="0.3">
      <c r="A49" s="7">
        <v>45</v>
      </c>
      <c r="B49" s="88"/>
      <c r="C49" s="88"/>
      <c r="D49" s="88"/>
      <c r="E49" s="61"/>
      <c r="F49" s="61"/>
      <c r="G49" s="6">
        <f t="shared" si="15"/>
        <v>0</v>
      </c>
      <c r="H49" s="60"/>
      <c r="I49" s="5">
        <f t="shared" si="3"/>
        <v>0</v>
      </c>
      <c r="J49" s="60"/>
      <c r="K49" s="62" t="s">
        <v>18</v>
      </c>
      <c r="L49" s="8" t="str">
        <f t="shared" si="16"/>
        <v/>
      </c>
      <c r="M49" s="9" t="str">
        <f t="shared" si="17"/>
        <v/>
      </c>
      <c r="N49" s="63"/>
      <c r="O49" s="9">
        <f t="shared" si="18"/>
        <v>0</v>
      </c>
      <c r="P49" s="65"/>
      <c r="Q49" s="9">
        <f t="shared" si="2"/>
        <v>0</v>
      </c>
      <c r="R49" s="161"/>
      <c r="S49" s="161">
        <f t="shared" si="6"/>
        <v>0</v>
      </c>
    </row>
    <row r="50" spans="1:19" ht="15" hidden="1" customHeight="1" outlineLevel="1" x14ac:dyDescent="0.3">
      <c r="A50" s="7">
        <v>46</v>
      </c>
      <c r="B50" s="88"/>
      <c r="C50" s="88"/>
      <c r="D50" s="88"/>
      <c r="E50" s="61"/>
      <c r="F50" s="61"/>
      <c r="G50" s="6">
        <f t="shared" si="15"/>
        <v>0</v>
      </c>
      <c r="H50" s="60"/>
      <c r="I50" s="5">
        <f t="shared" si="3"/>
        <v>0</v>
      </c>
      <c r="J50" s="60"/>
      <c r="K50" s="62" t="s">
        <v>18</v>
      </c>
      <c r="L50" s="8" t="str">
        <f t="shared" si="16"/>
        <v/>
      </c>
      <c r="M50" s="9" t="str">
        <f t="shared" si="17"/>
        <v/>
      </c>
      <c r="N50" s="63"/>
      <c r="O50" s="9">
        <f t="shared" si="18"/>
        <v>0</v>
      </c>
      <c r="P50" s="65"/>
      <c r="Q50" s="9">
        <f t="shared" si="2"/>
        <v>0</v>
      </c>
      <c r="R50" s="161"/>
      <c r="S50" s="161">
        <f t="shared" si="6"/>
        <v>0</v>
      </c>
    </row>
    <row r="51" spans="1:19" ht="15" hidden="1" customHeight="1" outlineLevel="1" x14ac:dyDescent="0.3">
      <c r="A51" s="7">
        <v>47</v>
      </c>
      <c r="B51" s="88"/>
      <c r="C51" s="88"/>
      <c r="D51" s="88"/>
      <c r="E51" s="61"/>
      <c r="F51" s="61"/>
      <c r="G51" s="6">
        <f t="shared" si="15"/>
        <v>0</v>
      </c>
      <c r="H51" s="60"/>
      <c r="I51" s="5">
        <f t="shared" si="3"/>
        <v>0</v>
      </c>
      <c r="J51" s="60"/>
      <c r="K51" s="62" t="s">
        <v>18</v>
      </c>
      <c r="L51" s="8" t="str">
        <f t="shared" si="16"/>
        <v/>
      </c>
      <c r="M51" s="9" t="str">
        <f t="shared" si="17"/>
        <v/>
      </c>
      <c r="N51" s="63"/>
      <c r="O51" s="9">
        <f t="shared" si="18"/>
        <v>0</v>
      </c>
      <c r="P51" s="65"/>
      <c r="Q51" s="9">
        <f t="shared" si="2"/>
        <v>0</v>
      </c>
      <c r="R51" s="161"/>
      <c r="S51" s="161">
        <f t="shared" si="6"/>
        <v>0</v>
      </c>
    </row>
    <row r="52" spans="1:19" ht="15" hidden="1" customHeight="1" outlineLevel="1" x14ac:dyDescent="0.3">
      <c r="A52" s="7">
        <v>48</v>
      </c>
      <c r="B52" s="88"/>
      <c r="C52" s="88"/>
      <c r="D52" s="88"/>
      <c r="E52" s="61"/>
      <c r="F52" s="61"/>
      <c r="G52" s="6">
        <f t="shared" si="15"/>
        <v>0</v>
      </c>
      <c r="H52" s="60"/>
      <c r="I52" s="5">
        <f t="shared" si="3"/>
        <v>0</v>
      </c>
      <c r="J52" s="60"/>
      <c r="K52" s="62" t="s">
        <v>18</v>
      </c>
      <c r="L52" s="8" t="str">
        <f t="shared" si="16"/>
        <v/>
      </c>
      <c r="M52" s="9" t="str">
        <f t="shared" si="17"/>
        <v/>
      </c>
      <c r="N52" s="63"/>
      <c r="O52" s="9">
        <f t="shared" si="18"/>
        <v>0</v>
      </c>
      <c r="P52" s="65"/>
      <c r="Q52" s="9">
        <f t="shared" si="2"/>
        <v>0</v>
      </c>
      <c r="R52" s="161"/>
      <c r="S52" s="161">
        <f t="shared" si="6"/>
        <v>0</v>
      </c>
    </row>
    <row r="53" spans="1:19" ht="15" hidden="1" customHeight="1" outlineLevel="1" x14ac:dyDescent="0.3">
      <c r="A53" s="7">
        <v>49</v>
      </c>
      <c r="B53" s="88"/>
      <c r="C53" s="88"/>
      <c r="D53" s="88"/>
      <c r="E53" s="61"/>
      <c r="F53" s="61"/>
      <c r="G53" s="6">
        <f t="shared" si="15"/>
        <v>0</v>
      </c>
      <c r="H53" s="60"/>
      <c r="I53" s="5">
        <f t="shared" si="3"/>
        <v>0</v>
      </c>
      <c r="J53" s="60"/>
      <c r="K53" s="62" t="s">
        <v>18</v>
      </c>
      <c r="L53" s="8" t="str">
        <f t="shared" si="16"/>
        <v/>
      </c>
      <c r="M53" s="9" t="str">
        <f t="shared" si="17"/>
        <v/>
      </c>
      <c r="N53" s="63"/>
      <c r="O53" s="9">
        <f t="shared" si="18"/>
        <v>0</v>
      </c>
      <c r="P53" s="65"/>
      <c r="Q53" s="9">
        <f t="shared" si="2"/>
        <v>0</v>
      </c>
      <c r="R53" s="161"/>
      <c r="S53" s="161">
        <f t="shared" si="6"/>
        <v>0</v>
      </c>
    </row>
    <row r="54" spans="1:19" ht="15" hidden="1" customHeight="1" outlineLevel="1" x14ac:dyDescent="0.3">
      <c r="A54" s="7">
        <v>50</v>
      </c>
      <c r="B54" s="88"/>
      <c r="C54" s="88"/>
      <c r="D54" s="88"/>
      <c r="E54" s="61"/>
      <c r="F54" s="61"/>
      <c r="G54" s="6">
        <f t="shared" si="15"/>
        <v>0</v>
      </c>
      <c r="H54" s="60"/>
      <c r="I54" s="5">
        <f t="shared" si="3"/>
        <v>0</v>
      </c>
      <c r="J54" s="60"/>
      <c r="K54" s="62" t="s">
        <v>18</v>
      </c>
      <c r="L54" s="8" t="str">
        <f t="shared" si="16"/>
        <v/>
      </c>
      <c r="M54" s="9" t="str">
        <f t="shared" si="17"/>
        <v/>
      </c>
      <c r="N54" s="63"/>
      <c r="O54" s="9">
        <f t="shared" si="18"/>
        <v>0</v>
      </c>
      <c r="P54" s="65"/>
      <c r="Q54" s="9">
        <f t="shared" si="2"/>
        <v>0</v>
      </c>
      <c r="R54" s="161"/>
      <c r="S54" s="161">
        <f t="shared" si="6"/>
        <v>0</v>
      </c>
    </row>
    <row r="55" spans="1:19" ht="15" customHeight="1" collapsed="1" x14ac:dyDescent="0.3">
      <c r="O55" s="10">
        <f>SUM(O5:O54)</f>
        <v>0</v>
      </c>
      <c r="P55" s="10">
        <f>SUM(P5:P54)</f>
        <v>0</v>
      </c>
      <c r="Q55" s="10">
        <f>SUM(Q5:Q54)</f>
        <v>0</v>
      </c>
      <c r="R55" s="10"/>
      <c r="S55" s="10">
        <f>SUM(S5:S54)</f>
        <v>0</v>
      </c>
    </row>
    <row r="56" spans="1:19" x14ac:dyDescent="0.25">
      <c r="A56" s="144" t="s">
        <v>107</v>
      </c>
      <c r="O56" s="10"/>
      <c r="P56" s="10"/>
      <c r="Q56" s="10"/>
      <c r="R56" s="10"/>
      <c r="S56" s="10"/>
    </row>
    <row r="57" spans="1:19" ht="15" customHeight="1" x14ac:dyDescent="0.3">
      <c r="O57" s="10"/>
      <c r="P57" s="10"/>
      <c r="Q57" s="10"/>
      <c r="R57" s="10"/>
      <c r="S57" s="10"/>
    </row>
    <row r="58" spans="1:19" ht="15" customHeight="1" x14ac:dyDescent="0.3">
      <c r="A58" s="193" t="s">
        <v>81</v>
      </c>
      <c r="B58" s="193"/>
      <c r="C58" s="193"/>
      <c r="D58" s="193"/>
      <c r="E58" s="193"/>
      <c r="F58" s="193"/>
      <c r="G58" s="193"/>
      <c r="H58" s="193"/>
      <c r="I58" s="193"/>
      <c r="J58" s="193"/>
      <c r="K58" s="193"/>
      <c r="L58" s="193"/>
      <c r="M58" s="193"/>
      <c r="N58" s="193"/>
      <c r="O58" s="193"/>
    </row>
    <row r="59" spans="1:19" ht="30" customHeight="1" x14ac:dyDescent="0.25">
      <c r="A59" s="196" t="s">
        <v>117</v>
      </c>
      <c r="B59" s="196"/>
      <c r="C59" s="196"/>
      <c r="D59" s="196"/>
      <c r="E59" s="196"/>
      <c r="F59" s="196"/>
      <c r="G59" s="196"/>
      <c r="H59" s="196"/>
      <c r="I59" s="196"/>
      <c r="J59" s="196"/>
      <c r="K59" s="196"/>
      <c r="L59" s="196"/>
      <c r="M59" s="196"/>
      <c r="N59" s="196"/>
      <c r="O59" s="196"/>
    </row>
    <row r="60" spans="1:19" x14ac:dyDescent="0.25">
      <c r="A60" s="192" t="s">
        <v>82</v>
      </c>
      <c r="B60" s="192"/>
      <c r="C60" s="192"/>
      <c r="D60" s="192"/>
      <c r="E60" s="192"/>
      <c r="F60" s="192"/>
      <c r="G60" s="192"/>
      <c r="H60" s="192"/>
      <c r="I60" s="192"/>
      <c r="J60" s="192"/>
      <c r="K60" s="192"/>
      <c r="L60" s="192"/>
      <c r="M60" s="192"/>
      <c r="N60" s="192"/>
      <c r="O60" s="192"/>
    </row>
    <row r="61" spans="1:19" ht="29.25" customHeight="1" x14ac:dyDescent="0.25">
      <c r="A61" s="192" t="s">
        <v>83</v>
      </c>
      <c r="B61" s="192"/>
      <c r="C61" s="192"/>
      <c r="D61" s="192"/>
      <c r="E61" s="192"/>
      <c r="F61" s="192"/>
      <c r="G61" s="192"/>
      <c r="H61" s="192"/>
      <c r="I61" s="192"/>
      <c r="J61" s="192"/>
      <c r="K61" s="192"/>
      <c r="L61" s="192"/>
      <c r="M61" s="192"/>
      <c r="N61" s="192"/>
      <c r="O61" s="192"/>
    </row>
    <row r="62" spans="1:19" x14ac:dyDescent="0.25">
      <c r="A62" s="192" t="s">
        <v>84</v>
      </c>
      <c r="B62" s="192"/>
      <c r="C62" s="192"/>
      <c r="D62" s="192"/>
      <c r="E62" s="192"/>
      <c r="F62" s="192"/>
      <c r="G62" s="192"/>
      <c r="H62" s="192"/>
      <c r="I62" s="192"/>
      <c r="J62" s="192"/>
      <c r="K62" s="192"/>
      <c r="L62" s="192"/>
      <c r="M62" s="192"/>
      <c r="N62" s="192"/>
      <c r="O62" s="192"/>
    </row>
    <row r="63" spans="1:19" ht="31.5" customHeight="1" x14ac:dyDescent="0.25">
      <c r="A63" s="192" t="s">
        <v>85</v>
      </c>
      <c r="B63" s="192" t="s">
        <v>68</v>
      </c>
      <c r="C63" s="192"/>
      <c r="D63" s="192"/>
      <c r="E63" s="192"/>
      <c r="F63" s="192"/>
      <c r="G63" s="192"/>
      <c r="H63" s="192"/>
      <c r="I63" s="192"/>
      <c r="J63" s="192"/>
      <c r="K63" s="192"/>
      <c r="L63" s="192"/>
      <c r="M63" s="192"/>
      <c r="N63" s="192"/>
      <c r="O63" s="192"/>
    </row>
    <row r="64" spans="1:19" x14ac:dyDescent="0.25">
      <c r="A64" s="192" t="s">
        <v>86</v>
      </c>
      <c r="B64" s="192" t="s">
        <v>69</v>
      </c>
      <c r="C64" s="192"/>
      <c r="D64" s="192"/>
      <c r="E64" s="192"/>
      <c r="F64" s="192"/>
      <c r="G64" s="192"/>
      <c r="H64" s="192"/>
      <c r="I64" s="192"/>
      <c r="J64" s="192"/>
      <c r="K64" s="192"/>
      <c r="L64" s="192"/>
      <c r="M64" s="192"/>
      <c r="N64" s="192"/>
      <c r="O64" s="192"/>
    </row>
    <row r="65" spans="2:2" ht="15" customHeight="1" x14ac:dyDescent="0.3">
      <c r="B65" s="34" t="s">
        <v>70</v>
      </c>
    </row>
    <row r="66" spans="2:2" ht="15" customHeight="1" x14ac:dyDescent="0.3">
      <c r="B66" s="34" t="s">
        <v>71</v>
      </c>
    </row>
    <row r="67" spans="2:2" x14ac:dyDescent="0.25">
      <c r="B67" s="30" t="s">
        <v>68</v>
      </c>
    </row>
    <row r="68" spans="2:2" x14ac:dyDescent="0.25">
      <c r="B68" s="30" t="s">
        <v>69</v>
      </c>
    </row>
    <row r="69" spans="2:2" x14ac:dyDescent="0.25">
      <c r="B69" s="30" t="s">
        <v>70</v>
      </c>
    </row>
    <row r="70" spans="2:2" x14ac:dyDescent="0.25">
      <c r="B70" s="30" t="s">
        <v>87</v>
      </c>
    </row>
    <row r="71" spans="2:2" x14ac:dyDescent="0.25">
      <c r="B71" s="30" t="s">
        <v>106</v>
      </c>
    </row>
  </sheetData>
  <sheetProtection password="C7EC" sheet="1" objects="1" scenarios="1" selectLockedCells="1"/>
  <mergeCells count="25">
    <mergeCell ref="S3:S4"/>
    <mergeCell ref="A64:O64"/>
    <mergeCell ref="O3:O4"/>
    <mergeCell ref="I3:I4"/>
    <mergeCell ref="J3:J4"/>
    <mergeCell ref="K3:K4"/>
    <mergeCell ref="L3:L4"/>
    <mergeCell ref="M3:M4"/>
    <mergeCell ref="N3:N4"/>
    <mergeCell ref="H3:H4"/>
    <mergeCell ref="A58:O58"/>
    <mergeCell ref="A60:O60"/>
    <mergeCell ref="A61:O61"/>
    <mergeCell ref="A62:O62"/>
    <mergeCell ref="A63:O63"/>
    <mergeCell ref="R3:R4"/>
    <mergeCell ref="P3:P4"/>
    <mergeCell ref="A59:O59"/>
    <mergeCell ref="Q3:Q4"/>
    <mergeCell ref="A1:B1"/>
    <mergeCell ref="A3:A4"/>
    <mergeCell ref="B3:B4"/>
    <mergeCell ref="C3:C4"/>
    <mergeCell ref="E3:G3"/>
    <mergeCell ref="D3:D4"/>
  </mergeCells>
  <dataValidations count="4">
    <dataValidation type="list" allowBlank="1" showInputMessage="1" showErrorMessage="1" sqref="B63:B66">
      <formula1>$B$63:$B$66</formula1>
    </dataValidation>
    <dataValidation type="list" allowBlank="1" showInputMessage="1" showErrorMessage="1" sqref="D26:D54">
      <formula1>$B$67:$B$73</formula1>
    </dataValidation>
    <dataValidation type="list" allowBlank="1" showInputMessage="1" showErrorMessage="1" sqref="D5:D25">
      <formula1>$B$67:$B$70</formula1>
    </dataValidation>
    <dataValidation type="list" showInputMessage="1" showErrorMessage="1" sqref="K5:K54">
      <formula1>$T$2:$T$3</formula1>
    </dataValidation>
  </dataValidations>
  <pageMargins left="0.70866141732283472" right="0.70866141732283472" top="0.78740157480314965" bottom="0.78740157480314965" header="0.31496062992125984" footer="0.31496062992125984"/>
  <pageSetup paperSize="9" scale="3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tabColor rgb="FFFFFFCC"/>
    <pageSetUpPr fitToPage="1"/>
  </sheetPr>
  <dimension ref="A1:G208"/>
  <sheetViews>
    <sheetView zoomScaleNormal="100" workbookViewId="0">
      <pane ySplit="5" topLeftCell="A6" activePane="bottomLeft" state="frozenSplit"/>
      <selection activeCell="B5" sqref="B5"/>
      <selection pane="bottomLeft" activeCell="C6" sqref="C6"/>
    </sheetView>
  </sheetViews>
  <sheetFormatPr baseColWidth="10" defaultRowHeight="15" outlineLevelRow="1" x14ac:dyDescent="0.25"/>
  <cols>
    <col min="1" max="1" width="8.7109375" customWidth="1"/>
    <col min="2" max="2" width="34.7109375" customWidth="1"/>
    <col min="3" max="4" width="17.28515625" customWidth="1"/>
    <col min="5" max="5" width="11.42578125" style="145"/>
  </cols>
  <sheetData>
    <row r="1" spans="1:5" ht="18.75" x14ac:dyDescent="0.3">
      <c r="A1" s="203" t="s">
        <v>57</v>
      </c>
      <c r="B1" s="203"/>
      <c r="C1" s="12"/>
      <c r="D1" s="12"/>
    </row>
    <row r="2" spans="1:5" ht="15.75" thickBot="1" x14ac:dyDescent="0.3"/>
    <row r="3" spans="1:5" ht="15.75" thickBot="1" x14ac:dyDescent="0.3">
      <c r="A3" s="202" t="s">
        <v>22</v>
      </c>
      <c r="B3" s="202"/>
      <c r="C3" s="21" t="str">
        <f>Titelblatt!B12</f>
        <v>nein</v>
      </c>
    </row>
    <row r="5" spans="1:5" x14ac:dyDescent="0.25">
      <c r="A5" s="13" t="s">
        <v>23</v>
      </c>
      <c r="B5" s="11" t="s">
        <v>24</v>
      </c>
      <c r="C5" s="11" t="s">
        <v>25</v>
      </c>
      <c r="D5" s="11" t="s">
        <v>26</v>
      </c>
      <c r="E5" s="146" t="s">
        <v>109</v>
      </c>
    </row>
    <row r="6" spans="1:5" x14ac:dyDescent="0.25">
      <c r="A6" s="7">
        <v>1</v>
      </c>
      <c r="B6" s="56"/>
      <c r="C6" s="64">
        <v>5000</v>
      </c>
      <c r="D6" s="9" t="str">
        <f t="shared" ref="D6:D64" si="0">(IF($C$3="ja",C6/(1+E6),""))</f>
        <v/>
      </c>
      <c r="E6" s="148">
        <v>0</v>
      </c>
    </row>
    <row r="7" spans="1:5" x14ac:dyDescent="0.25">
      <c r="A7" s="7">
        <v>2</v>
      </c>
      <c r="B7" s="56"/>
      <c r="C7" s="64"/>
      <c r="D7" s="9" t="str">
        <f t="shared" si="0"/>
        <v/>
      </c>
      <c r="E7" s="148">
        <v>0.2</v>
      </c>
    </row>
    <row r="8" spans="1:5" ht="14.45" x14ac:dyDescent="0.3">
      <c r="A8" s="7">
        <v>3</v>
      </c>
      <c r="B8" s="56"/>
      <c r="C8" s="64"/>
      <c r="D8" s="9" t="str">
        <f t="shared" si="0"/>
        <v/>
      </c>
      <c r="E8" s="148">
        <v>0.2</v>
      </c>
    </row>
    <row r="9" spans="1:5" ht="15" customHeight="1" x14ac:dyDescent="0.3">
      <c r="A9" s="7">
        <v>4</v>
      </c>
      <c r="B9" s="56"/>
      <c r="C9" s="64"/>
      <c r="D9" s="9" t="str">
        <f t="shared" si="0"/>
        <v/>
      </c>
      <c r="E9" s="148">
        <v>0.2</v>
      </c>
    </row>
    <row r="10" spans="1:5" x14ac:dyDescent="0.25">
      <c r="A10" s="7">
        <v>5</v>
      </c>
      <c r="B10" s="56"/>
      <c r="C10" s="64"/>
      <c r="D10" s="9" t="str">
        <f t="shared" si="0"/>
        <v/>
      </c>
      <c r="E10" s="148">
        <v>0.2</v>
      </c>
    </row>
    <row r="11" spans="1:5" x14ac:dyDescent="0.25">
      <c r="A11" s="7">
        <v>6</v>
      </c>
      <c r="B11" s="56"/>
      <c r="C11" s="64"/>
      <c r="D11" s="9" t="str">
        <f t="shared" si="0"/>
        <v/>
      </c>
      <c r="E11" s="148">
        <v>0.2</v>
      </c>
    </row>
    <row r="12" spans="1:5" x14ac:dyDescent="0.25">
      <c r="A12" s="7">
        <v>7</v>
      </c>
      <c r="B12" s="56"/>
      <c r="C12" s="64"/>
      <c r="D12" s="9" t="str">
        <f t="shared" si="0"/>
        <v/>
      </c>
      <c r="E12" s="148">
        <v>0.2</v>
      </c>
    </row>
    <row r="13" spans="1:5" x14ac:dyDescent="0.25">
      <c r="A13" s="7">
        <v>8</v>
      </c>
      <c r="B13" s="56"/>
      <c r="C13" s="64"/>
      <c r="D13" s="9" t="str">
        <f t="shared" si="0"/>
        <v/>
      </c>
      <c r="E13" s="148">
        <v>0.2</v>
      </c>
    </row>
    <row r="14" spans="1:5" x14ac:dyDescent="0.25">
      <c r="A14" s="7">
        <v>9</v>
      </c>
      <c r="B14" s="56"/>
      <c r="C14" s="64"/>
      <c r="D14" s="9" t="str">
        <f t="shared" si="0"/>
        <v/>
      </c>
      <c r="E14" s="148">
        <v>0.2</v>
      </c>
    </row>
    <row r="15" spans="1:5" x14ac:dyDescent="0.25">
      <c r="A15" s="7">
        <v>10</v>
      </c>
      <c r="B15" s="56"/>
      <c r="C15" s="64"/>
      <c r="D15" s="9" t="str">
        <f t="shared" si="0"/>
        <v/>
      </c>
      <c r="E15" s="148">
        <v>0.2</v>
      </c>
    </row>
    <row r="16" spans="1:5" x14ac:dyDescent="0.25">
      <c r="A16" s="7">
        <v>11</v>
      </c>
      <c r="B16" s="56"/>
      <c r="C16" s="64"/>
      <c r="D16" s="9" t="str">
        <f t="shared" si="0"/>
        <v/>
      </c>
      <c r="E16" s="148">
        <v>0.2</v>
      </c>
    </row>
    <row r="17" spans="1:5" x14ac:dyDescent="0.25">
      <c r="A17" s="7">
        <v>12</v>
      </c>
      <c r="B17" s="56"/>
      <c r="C17" s="64"/>
      <c r="D17" s="9" t="str">
        <f t="shared" si="0"/>
        <v/>
      </c>
      <c r="E17" s="148">
        <v>0.2</v>
      </c>
    </row>
    <row r="18" spans="1:5" x14ac:dyDescent="0.25">
      <c r="A18" s="7">
        <v>13</v>
      </c>
      <c r="B18" s="56"/>
      <c r="C18" s="64"/>
      <c r="D18" s="9" t="str">
        <f t="shared" si="0"/>
        <v/>
      </c>
      <c r="E18" s="148">
        <v>0.2</v>
      </c>
    </row>
    <row r="19" spans="1:5" x14ac:dyDescent="0.25">
      <c r="A19" s="7">
        <v>14</v>
      </c>
      <c r="B19" s="56"/>
      <c r="C19" s="64"/>
      <c r="D19" s="9" t="str">
        <f t="shared" si="0"/>
        <v/>
      </c>
      <c r="E19" s="148">
        <v>0.2</v>
      </c>
    </row>
    <row r="20" spans="1:5" x14ac:dyDescent="0.25">
      <c r="A20" s="7">
        <v>15</v>
      </c>
      <c r="B20" s="56"/>
      <c r="C20" s="64"/>
      <c r="D20" s="9" t="str">
        <f t="shared" si="0"/>
        <v/>
      </c>
      <c r="E20" s="148">
        <v>0.2</v>
      </c>
    </row>
    <row r="21" spans="1:5" x14ac:dyDescent="0.25">
      <c r="A21" s="7">
        <v>16</v>
      </c>
      <c r="B21" s="56"/>
      <c r="C21" s="64"/>
      <c r="D21" s="9" t="str">
        <f t="shared" si="0"/>
        <v/>
      </c>
      <c r="E21" s="148">
        <v>0.2</v>
      </c>
    </row>
    <row r="22" spans="1:5" x14ac:dyDescent="0.25">
      <c r="A22" s="7">
        <v>17</v>
      </c>
      <c r="B22" s="56"/>
      <c r="C22" s="64"/>
      <c r="D22" s="9" t="str">
        <f t="shared" si="0"/>
        <v/>
      </c>
      <c r="E22" s="148">
        <v>0.2</v>
      </c>
    </row>
    <row r="23" spans="1:5" x14ac:dyDescent="0.25">
      <c r="A23" s="7">
        <v>18</v>
      </c>
      <c r="B23" s="56"/>
      <c r="C23" s="64"/>
      <c r="D23" s="9" t="str">
        <f t="shared" si="0"/>
        <v/>
      </c>
      <c r="E23" s="148">
        <v>0.2</v>
      </c>
    </row>
    <row r="24" spans="1:5" x14ac:dyDescent="0.25">
      <c r="A24" s="7">
        <v>19</v>
      </c>
      <c r="B24" s="56"/>
      <c r="C24" s="64"/>
      <c r="D24" s="9" t="str">
        <f t="shared" si="0"/>
        <v/>
      </c>
      <c r="E24" s="148">
        <v>0.2</v>
      </c>
    </row>
    <row r="25" spans="1:5" ht="14.45" x14ac:dyDescent="0.3">
      <c r="A25" s="7">
        <v>20</v>
      </c>
      <c r="B25" s="56"/>
      <c r="C25" s="64"/>
      <c r="D25" s="9" t="str">
        <f t="shared" si="0"/>
        <v/>
      </c>
      <c r="E25" s="148">
        <v>0.2</v>
      </c>
    </row>
    <row r="26" spans="1:5" ht="14.45" hidden="1" outlineLevel="1" x14ac:dyDescent="0.3">
      <c r="A26" s="7">
        <v>21</v>
      </c>
      <c r="B26" s="56"/>
      <c r="C26" s="64"/>
      <c r="D26" s="9" t="str">
        <f t="shared" si="0"/>
        <v/>
      </c>
      <c r="E26" s="148">
        <v>0.2</v>
      </c>
    </row>
    <row r="27" spans="1:5" ht="14.45" hidden="1" outlineLevel="1" x14ac:dyDescent="0.3">
      <c r="A27" s="7">
        <v>22</v>
      </c>
      <c r="B27" s="56"/>
      <c r="C27" s="64"/>
      <c r="D27" s="9" t="str">
        <f t="shared" si="0"/>
        <v/>
      </c>
      <c r="E27" s="148">
        <v>0.2</v>
      </c>
    </row>
    <row r="28" spans="1:5" ht="14.45" hidden="1" outlineLevel="1" x14ac:dyDescent="0.3">
      <c r="A28" s="7">
        <v>23</v>
      </c>
      <c r="B28" s="56"/>
      <c r="C28" s="64"/>
      <c r="D28" s="9" t="str">
        <f t="shared" si="0"/>
        <v/>
      </c>
      <c r="E28" s="148">
        <v>0.2</v>
      </c>
    </row>
    <row r="29" spans="1:5" ht="14.45" hidden="1" outlineLevel="1" x14ac:dyDescent="0.3">
      <c r="A29" s="7">
        <v>24</v>
      </c>
      <c r="B29" s="56"/>
      <c r="C29" s="64"/>
      <c r="D29" s="9" t="str">
        <f t="shared" si="0"/>
        <v/>
      </c>
      <c r="E29" s="148">
        <v>0.2</v>
      </c>
    </row>
    <row r="30" spans="1:5" ht="14.45" hidden="1" outlineLevel="1" x14ac:dyDescent="0.3">
      <c r="A30" s="7">
        <v>25</v>
      </c>
      <c r="B30" s="56"/>
      <c r="C30" s="64"/>
      <c r="D30" s="9" t="str">
        <f t="shared" si="0"/>
        <v/>
      </c>
      <c r="E30" s="148">
        <v>0.2</v>
      </c>
    </row>
    <row r="31" spans="1:5" ht="14.45" hidden="1" outlineLevel="1" x14ac:dyDescent="0.3">
      <c r="A31" s="7">
        <v>26</v>
      </c>
      <c r="B31" s="56"/>
      <c r="C31" s="64"/>
      <c r="D31" s="9" t="str">
        <f t="shared" si="0"/>
        <v/>
      </c>
      <c r="E31" s="148">
        <v>0.2</v>
      </c>
    </row>
    <row r="32" spans="1:5" ht="14.45" hidden="1" outlineLevel="1" x14ac:dyDescent="0.3">
      <c r="A32" s="7">
        <v>27</v>
      </c>
      <c r="B32" s="56"/>
      <c r="C32" s="64"/>
      <c r="D32" s="9" t="str">
        <f t="shared" si="0"/>
        <v/>
      </c>
      <c r="E32" s="148">
        <v>0.2</v>
      </c>
    </row>
    <row r="33" spans="1:5" ht="14.45" hidden="1" outlineLevel="1" x14ac:dyDescent="0.3">
      <c r="A33" s="7">
        <v>28</v>
      </c>
      <c r="B33" s="56"/>
      <c r="C33" s="64"/>
      <c r="D33" s="9" t="str">
        <f t="shared" si="0"/>
        <v/>
      </c>
      <c r="E33" s="148">
        <v>0.2</v>
      </c>
    </row>
    <row r="34" spans="1:5" ht="14.45" hidden="1" outlineLevel="1" x14ac:dyDescent="0.3">
      <c r="A34" s="7">
        <v>29</v>
      </c>
      <c r="B34" s="56"/>
      <c r="C34" s="64"/>
      <c r="D34" s="9" t="str">
        <f t="shared" si="0"/>
        <v/>
      </c>
      <c r="E34" s="148">
        <v>0.2</v>
      </c>
    </row>
    <row r="35" spans="1:5" ht="14.45" hidden="1" outlineLevel="1" x14ac:dyDescent="0.3">
      <c r="A35" s="7">
        <v>30</v>
      </c>
      <c r="B35" s="56"/>
      <c r="C35" s="64"/>
      <c r="D35" s="9" t="str">
        <f t="shared" si="0"/>
        <v/>
      </c>
      <c r="E35" s="148">
        <v>0.2</v>
      </c>
    </row>
    <row r="36" spans="1:5" ht="14.45" hidden="1" outlineLevel="1" x14ac:dyDescent="0.3">
      <c r="A36" s="7">
        <v>31</v>
      </c>
      <c r="B36" s="56"/>
      <c r="C36" s="64"/>
      <c r="D36" s="9" t="str">
        <f t="shared" si="0"/>
        <v/>
      </c>
      <c r="E36" s="148">
        <v>0.2</v>
      </c>
    </row>
    <row r="37" spans="1:5" ht="14.45" hidden="1" outlineLevel="1" x14ac:dyDescent="0.3">
      <c r="A37" s="7">
        <v>32</v>
      </c>
      <c r="B37" s="56"/>
      <c r="C37" s="64"/>
      <c r="D37" s="9" t="str">
        <f t="shared" si="0"/>
        <v/>
      </c>
      <c r="E37" s="148">
        <v>0.2</v>
      </c>
    </row>
    <row r="38" spans="1:5" ht="14.45" hidden="1" outlineLevel="1" x14ac:dyDescent="0.3">
      <c r="A38" s="7">
        <v>33</v>
      </c>
      <c r="B38" s="56"/>
      <c r="C38" s="64"/>
      <c r="D38" s="9" t="str">
        <f t="shared" si="0"/>
        <v/>
      </c>
      <c r="E38" s="148">
        <v>0.2</v>
      </c>
    </row>
    <row r="39" spans="1:5" ht="14.45" hidden="1" outlineLevel="1" x14ac:dyDescent="0.3">
      <c r="A39" s="7">
        <v>34</v>
      </c>
      <c r="B39" s="56"/>
      <c r="C39" s="64"/>
      <c r="D39" s="9" t="str">
        <f t="shared" si="0"/>
        <v/>
      </c>
      <c r="E39" s="148">
        <v>0.2</v>
      </c>
    </row>
    <row r="40" spans="1:5" ht="14.45" hidden="1" outlineLevel="1" x14ac:dyDescent="0.3">
      <c r="A40" s="7">
        <v>35</v>
      </c>
      <c r="B40" s="56"/>
      <c r="C40" s="64"/>
      <c r="D40" s="9" t="str">
        <f t="shared" si="0"/>
        <v/>
      </c>
      <c r="E40" s="148">
        <v>0.2</v>
      </c>
    </row>
    <row r="41" spans="1:5" ht="14.45" hidden="1" outlineLevel="1" x14ac:dyDescent="0.3">
      <c r="A41" s="7">
        <v>36</v>
      </c>
      <c r="B41" s="56"/>
      <c r="C41" s="64"/>
      <c r="D41" s="9" t="str">
        <f t="shared" si="0"/>
        <v/>
      </c>
      <c r="E41" s="148">
        <v>0.2</v>
      </c>
    </row>
    <row r="42" spans="1:5" ht="14.45" hidden="1" outlineLevel="1" x14ac:dyDescent="0.3">
      <c r="A42" s="7">
        <v>37</v>
      </c>
      <c r="B42" s="56"/>
      <c r="C42" s="64"/>
      <c r="D42" s="9" t="str">
        <f t="shared" si="0"/>
        <v/>
      </c>
      <c r="E42" s="148">
        <v>0.2</v>
      </c>
    </row>
    <row r="43" spans="1:5" ht="14.45" hidden="1" outlineLevel="1" x14ac:dyDescent="0.3">
      <c r="A43" s="7">
        <v>38</v>
      </c>
      <c r="B43" s="56"/>
      <c r="C43" s="64"/>
      <c r="D43" s="9" t="str">
        <f t="shared" si="0"/>
        <v/>
      </c>
      <c r="E43" s="148">
        <v>0.2</v>
      </c>
    </row>
    <row r="44" spans="1:5" ht="14.45" hidden="1" outlineLevel="1" x14ac:dyDescent="0.3">
      <c r="A44" s="7">
        <v>39</v>
      </c>
      <c r="B44" s="56"/>
      <c r="C44" s="64"/>
      <c r="D44" s="9" t="str">
        <f t="shared" si="0"/>
        <v/>
      </c>
      <c r="E44" s="148">
        <v>0.2</v>
      </c>
    </row>
    <row r="45" spans="1:5" ht="14.45" hidden="1" outlineLevel="1" x14ac:dyDescent="0.3">
      <c r="A45" s="7">
        <v>40</v>
      </c>
      <c r="B45" s="56"/>
      <c r="C45" s="64"/>
      <c r="D45" s="9" t="str">
        <f t="shared" si="0"/>
        <v/>
      </c>
      <c r="E45" s="148">
        <v>0.2</v>
      </c>
    </row>
    <row r="46" spans="1:5" ht="14.45" hidden="1" outlineLevel="1" x14ac:dyDescent="0.3">
      <c r="A46" s="7">
        <v>41</v>
      </c>
      <c r="B46" s="56"/>
      <c r="C46" s="64"/>
      <c r="D46" s="9" t="str">
        <f t="shared" si="0"/>
        <v/>
      </c>
      <c r="E46" s="148">
        <v>0.2</v>
      </c>
    </row>
    <row r="47" spans="1:5" ht="14.45" hidden="1" outlineLevel="1" x14ac:dyDescent="0.3">
      <c r="A47" s="7">
        <v>42</v>
      </c>
      <c r="B47" s="56"/>
      <c r="C47" s="64"/>
      <c r="D47" s="9" t="str">
        <f t="shared" si="0"/>
        <v/>
      </c>
      <c r="E47" s="148">
        <v>0.2</v>
      </c>
    </row>
    <row r="48" spans="1:5" ht="14.45" hidden="1" outlineLevel="1" x14ac:dyDescent="0.3">
      <c r="A48" s="7">
        <v>43</v>
      </c>
      <c r="B48" s="56"/>
      <c r="C48" s="64"/>
      <c r="D48" s="9" t="str">
        <f t="shared" si="0"/>
        <v/>
      </c>
      <c r="E48" s="148">
        <v>0.2</v>
      </c>
    </row>
    <row r="49" spans="1:5" ht="14.45" hidden="1" outlineLevel="1" x14ac:dyDescent="0.3">
      <c r="A49" s="7">
        <v>44</v>
      </c>
      <c r="B49" s="56"/>
      <c r="C49" s="64"/>
      <c r="D49" s="9" t="str">
        <f t="shared" si="0"/>
        <v/>
      </c>
      <c r="E49" s="148">
        <v>0.2</v>
      </c>
    </row>
    <row r="50" spans="1:5" ht="14.45" hidden="1" outlineLevel="1" x14ac:dyDescent="0.3">
      <c r="A50" s="7">
        <v>45</v>
      </c>
      <c r="B50" s="56"/>
      <c r="C50" s="64"/>
      <c r="D50" s="9" t="str">
        <f t="shared" si="0"/>
        <v/>
      </c>
      <c r="E50" s="148">
        <v>0.2</v>
      </c>
    </row>
    <row r="51" spans="1:5" ht="14.45" hidden="1" outlineLevel="1" x14ac:dyDescent="0.3">
      <c r="A51" s="7">
        <v>46</v>
      </c>
      <c r="B51" s="56"/>
      <c r="C51" s="64"/>
      <c r="D51" s="9" t="str">
        <f t="shared" si="0"/>
        <v/>
      </c>
      <c r="E51" s="148">
        <v>0.2</v>
      </c>
    </row>
    <row r="52" spans="1:5" ht="14.45" hidden="1" outlineLevel="1" x14ac:dyDescent="0.3">
      <c r="A52" s="7">
        <v>47</v>
      </c>
      <c r="B52" s="56"/>
      <c r="C52" s="64"/>
      <c r="D52" s="9" t="str">
        <f t="shared" si="0"/>
        <v/>
      </c>
      <c r="E52" s="148">
        <v>0.2</v>
      </c>
    </row>
    <row r="53" spans="1:5" ht="14.45" hidden="1" outlineLevel="1" x14ac:dyDescent="0.3">
      <c r="A53" s="7">
        <v>48</v>
      </c>
      <c r="B53" s="56"/>
      <c r="C53" s="64"/>
      <c r="D53" s="9" t="str">
        <f t="shared" si="0"/>
        <v/>
      </c>
      <c r="E53" s="148">
        <v>0.2</v>
      </c>
    </row>
    <row r="54" spans="1:5" ht="14.45" hidden="1" outlineLevel="1" x14ac:dyDescent="0.3">
      <c r="A54" s="7">
        <v>49</v>
      </c>
      <c r="B54" s="56"/>
      <c r="C54" s="64"/>
      <c r="D54" s="9" t="str">
        <f t="shared" si="0"/>
        <v/>
      </c>
      <c r="E54" s="148">
        <v>0.2</v>
      </c>
    </row>
    <row r="55" spans="1:5" ht="14.45" hidden="1" outlineLevel="1" x14ac:dyDescent="0.3">
      <c r="A55" s="7">
        <v>50</v>
      </c>
      <c r="B55" s="56"/>
      <c r="C55" s="64"/>
      <c r="D55" s="9" t="str">
        <f t="shared" si="0"/>
        <v/>
      </c>
      <c r="E55" s="148">
        <v>0.2</v>
      </c>
    </row>
    <row r="56" spans="1:5" ht="14.45" hidden="1" outlineLevel="1" x14ac:dyDescent="0.3">
      <c r="A56" s="7">
        <v>51</v>
      </c>
      <c r="B56" s="56"/>
      <c r="C56" s="64"/>
      <c r="D56" s="9" t="str">
        <f t="shared" si="0"/>
        <v/>
      </c>
      <c r="E56" s="148">
        <v>0.2</v>
      </c>
    </row>
    <row r="57" spans="1:5" ht="14.45" hidden="1" outlineLevel="1" x14ac:dyDescent="0.3">
      <c r="A57" s="7">
        <v>52</v>
      </c>
      <c r="B57" s="56"/>
      <c r="C57" s="64"/>
      <c r="D57" s="9" t="str">
        <f t="shared" si="0"/>
        <v/>
      </c>
      <c r="E57" s="148">
        <v>0.2</v>
      </c>
    </row>
    <row r="58" spans="1:5" ht="14.45" hidden="1" outlineLevel="1" x14ac:dyDescent="0.3">
      <c r="A58" s="7">
        <v>53</v>
      </c>
      <c r="B58" s="56"/>
      <c r="C58" s="64"/>
      <c r="D58" s="9" t="str">
        <f t="shared" si="0"/>
        <v/>
      </c>
      <c r="E58" s="148">
        <v>0.2</v>
      </c>
    </row>
    <row r="59" spans="1:5" ht="14.45" hidden="1" outlineLevel="1" x14ac:dyDescent="0.3">
      <c r="A59" s="7">
        <v>54</v>
      </c>
      <c r="B59" s="56"/>
      <c r="C59" s="64"/>
      <c r="D59" s="9" t="str">
        <f t="shared" si="0"/>
        <v/>
      </c>
      <c r="E59" s="148">
        <v>0.2</v>
      </c>
    </row>
    <row r="60" spans="1:5" ht="14.45" hidden="1" outlineLevel="1" x14ac:dyDescent="0.3">
      <c r="A60" s="7">
        <v>55</v>
      </c>
      <c r="B60" s="56"/>
      <c r="C60" s="64"/>
      <c r="D60" s="9" t="str">
        <f t="shared" si="0"/>
        <v/>
      </c>
      <c r="E60" s="148">
        <v>0.2</v>
      </c>
    </row>
    <row r="61" spans="1:5" ht="14.45" hidden="1" outlineLevel="1" x14ac:dyDescent="0.3">
      <c r="A61" s="7">
        <v>56</v>
      </c>
      <c r="B61" s="56"/>
      <c r="C61" s="64"/>
      <c r="D61" s="9" t="str">
        <f t="shared" si="0"/>
        <v/>
      </c>
      <c r="E61" s="148">
        <v>0.2</v>
      </c>
    </row>
    <row r="62" spans="1:5" ht="14.45" hidden="1" outlineLevel="1" x14ac:dyDescent="0.3">
      <c r="A62" s="7">
        <v>57</v>
      </c>
      <c r="B62" s="56"/>
      <c r="C62" s="64"/>
      <c r="D62" s="9" t="str">
        <f t="shared" si="0"/>
        <v/>
      </c>
      <c r="E62" s="148">
        <v>0.2</v>
      </c>
    </row>
    <row r="63" spans="1:5" ht="14.45" hidden="1" outlineLevel="1" x14ac:dyDescent="0.3">
      <c r="A63" s="7">
        <v>58</v>
      </c>
      <c r="B63" s="56"/>
      <c r="C63" s="64"/>
      <c r="D63" s="9" t="str">
        <f t="shared" si="0"/>
        <v/>
      </c>
      <c r="E63" s="148">
        <v>0.2</v>
      </c>
    </row>
    <row r="64" spans="1:5" ht="14.45" hidden="1" outlineLevel="1" x14ac:dyDescent="0.3">
      <c r="A64" s="7">
        <v>59</v>
      </c>
      <c r="B64" s="56"/>
      <c r="C64" s="64"/>
      <c r="D64" s="9" t="str">
        <f t="shared" si="0"/>
        <v/>
      </c>
      <c r="E64" s="148">
        <v>0.2</v>
      </c>
    </row>
    <row r="65" spans="1:7" ht="14.45" hidden="1" outlineLevel="1" x14ac:dyDescent="0.3">
      <c r="A65" s="7">
        <v>60</v>
      </c>
      <c r="B65" s="56"/>
      <c r="C65" s="64"/>
      <c r="D65" s="9" t="str">
        <f>(IF($C$3="ja",C65/(1+E65),""))</f>
        <v/>
      </c>
      <c r="E65" s="148">
        <v>0.2</v>
      </c>
    </row>
    <row r="66" spans="1:7" ht="14.45" hidden="1" outlineLevel="1" x14ac:dyDescent="0.3">
      <c r="A66" s="7">
        <v>61</v>
      </c>
      <c r="B66" s="56"/>
      <c r="C66" s="64"/>
      <c r="D66" s="9" t="str">
        <f t="shared" ref="D66:D205" si="1">(IF($C$3="ja",C66/(1+E66),""))</f>
        <v/>
      </c>
      <c r="E66" s="148">
        <v>0.2</v>
      </c>
      <c r="G66" s="147"/>
    </row>
    <row r="67" spans="1:7" ht="14.45" hidden="1" outlineLevel="1" x14ac:dyDescent="0.3">
      <c r="A67" s="7">
        <v>62</v>
      </c>
      <c r="B67" s="56"/>
      <c r="C67" s="64"/>
      <c r="D67" s="9" t="str">
        <f t="shared" si="1"/>
        <v/>
      </c>
      <c r="E67" s="148">
        <v>0.2</v>
      </c>
    </row>
    <row r="68" spans="1:7" ht="14.45" hidden="1" outlineLevel="1" x14ac:dyDescent="0.3">
      <c r="A68" s="7">
        <v>63</v>
      </c>
      <c r="B68" s="56"/>
      <c r="C68" s="64"/>
      <c r="D68" s="9" t="str">
        <f t="shared" si="1"/>
        <v/>
      </c>
      <c r="E68" s="148">
        <v>0.2</v>
      </c>
    </row>
    <row r="69" spans="1:7" ht="14.45" hidden="1" outlineLevel="1" x14ac:dyDescent="0.3">
      <c r="A69" s="7">
        <v>64</v>
      </c>
      <c r="B69" s="56"/>
      <c r="C69" s="64"/>
      <c r="D69" s="9" t="str">
        <f t="shared" si="1"/>
        <v/>
      </c>
      <c r="E69" s="148">
        <v>0.2</v>
      </c>
    </row>
    <row r="70" spans="1:7" ht="14.45" hidden="1" outlineLevel="1" x14ac:dyDescent="0.3">
      <c r="A70" s="7">
        <v>65</v>
      </c>
      <c r="B70" s="56"/>
      <c r="C70" s="64"/>
      <c r="D70" s="9" t="str">
        <f t="shared" si="1"/>
        <v/>
      </c>
      <c r="E70" s="148">
        <v>0.2</v>
      </c>
    </row>
    <row r="71" spans="1:7" ht="14.45" hidden="1" outlineLevel="1" x14ac:dyDescent="0.3">
      <c r="A71" s="7">
        <v>66</v>
      </c>
      <c r="B71" s="56"/>
      <c r="C71" s="64"/>
      <c r="D71" s="9" t="str">
        <f t="shared" si="1"/>
        <v/>
      </c>
      <c r="E71" s="148">
        <v>0.2</v>
      </c>
    </row>
    <row r="72" spans="1:7" ht="14.45" hidden="1" outlineLevel="1" x14ac:dyDescent="0.3">
      <c r="A72" s="7">
        <v>67</v>
      </c>
      <c r="B72" s="56"/>
      <c r="C72" s="64"/>
      <c r="D72" s="9" t="str">
        <f t="shared" si="1"/>
        <v/>
      </c>
      <c r="E72" s="148">
        <v>0.2</v>
      </c>
    </row>
    <row r="73" spans="1:7" ht="14.45" hidden="1" outlineLevel="1" x14ac:dyDescent="0.3">
      <c r="A73" s="7">
        <v>68</v>
      </c>
      <c r="B73" s="56"/>
      <c r="C73" s="64"/>
      <c r="D73" s="9" t="str">
        <f t="shared" si="1"/>
        <v/>
      </c>
      <c r="E73" s="148">
        <v>0.2</v>
      </c>
    </row>
    <row r="74" spans="1:7" ht="14.45" hidden="1" outlineLevel="1" x14ac:dyDescent="0.3">
      <c r="A74" s="7">
        <v>69</v>
      </c>
      <c r="B74" s="56"/>
      <c r="C74" s="64"/>
      <c r="D74" s="9" t="str">
        <f t="shared" si="1"/>
        <v/>
      </c>
      <c r="E74" s="148">
        <v>0.2</v>
      </c>
    </row>
    <row r="75" spans="1:7" ht="14.45" hidden="1" outlineLevel="1" x14ac:dyDescent="0.3">
      <c r="A75" s="7">
        <v>70</v>
      </c>
      <c r="B75" s="56"/>
      <c r="C75" s="64"/>
      <c r="D75" s="9" t="str">
        <f t="shared" si="1"/>
        <v/>
      </c>
      <c r="E75" s="148">
        <v>0.2</v>
      </c>
    </row>
    <row r="76" spans="1:7" ht="14.45" hidden="1" outlineLevel="1" x14ac:dyDescent="0.3">
      <c r="A76" s="7">
        <v>71</v>
      </c>
      <c r="B76" s="56"/>
      <c r="C76" s="64"/>
      <c r="D76" s="9" t="str">
        <f t="shared" si="1"/>
        <v/>
      </c>
      <c r="E76" s="148">
        <v>0.2</v>
      </c>
    </row>
    <row r="77" spans="1:7" ht="14.45" hidden="1" outlineLevel="1" x14ac:dyDescent="0.3">
      <c r="A77" s="7">
        <v>72</v>
      </c>
      <c r="B77" s="56"/>
      <c r="C77" s="64"/>
      <c r="D77" s="9" t="str">
        <f t="shared" si="1"/>
        <v/>
      </c>
      <c r="E77" s="148">
        <v>0.2</v>
      </c>
    </row>
    <row r="78" spans="1:7" ht="14.45" hidden="1" outlineLevel="1" x14ac:dyDescent="0.3">
      <c r="A78" s="7">
        <v>73</v>
      </c>
      <c r="B78" s="56"/>
      <c r="C78" s="64"/>
      <c r="D78" s="9" t="str">
        <f t="shared" si="1"/>
        <v/>
      </c>
      <c r="E78" s="148">
        <v>0.2</v>
      </c>
    </row>
    <row r="79" spans="1:7" ht="14.45" hidden="1" outlineLevel="1" x14ac:dyDescent="0.3">
      <c r="A79" s="7">
        <v>74</v>
      </c>
      <c r="B79" s="56"/>
      <c r="C79" s="64"/>
      <c r="D79" s="9" t="str">
        <f t="shared" si="1"/>
        <v/>
      </c>
      <c r="E79" s="148">
        <v>0.2</v>
      </c>
    </row>
    <row r="80" spans="1:7" ht="14.45" hidden="1" outlineLevel="1" x14ac:dyDescent="0.3">
      <c r="A80" s="7">
        <v>75</v>
      </c>
      <c r="B80" s="56"/>
      <c r="C80" s="64"/>
      <c r="D80" s="9" t="str">
        <f t="shared" si="1"/>
        <v/>
      </c>
      <c r="E80" s="148">
        <v>0.2</v>
      </c>
    </row>
    <row r="81" spans="1:5" ht="14.45" hidden="1" outlineLevel="1" x14ac:dyDescent="0.3">
      <c r="A81" s="7">
        <v>76</v>
      </c>
      <c r="B81" s="56"/>
      <c r="C81" s="64"/>
      <c r="D81" s="9" t="str">
        <f t="shared" si="1"/>
        <v/>
      </c>
      <c r="E81" s="148">
        <v>0.2</v>
      </c>
    </row>
    <row r="82" spans="1:5" ht="14.45" hidden="1" outlineLevel="1" x14ac:dyDescent="0.3">
      <c r="A82" s="7">
        <v>77</v>
      </c>
      <c r="B82" s="56"/>
      <c r="C82" s="64"/>
      <c r="D82" s="9" t="str">
        <f t="shared" si="1"/>
        <v/>
      </c>
      <c r="E82" s="148">
        <v>0.2</v>
      </c>
    </row>
    <row r="83" spans="1:5" ht="14.45" hidden="1" outlineLevel="1" x14ac:dyDescent="0.3">
      <c r="A83" s="7">
        <v>78</v>
      </c>
      <c r="B83" s="56"/>
      <c r="C83" s="64"/>
      <c r="D83" s="9" t="str">
        <f t="shared" si="1"/>
        <v/>
      </c>
      <c r="E83" s="148">
        <v>0.2</v>
      </c>
    </row>
    <row r="84" spans="1:5" ht="14.45" hidden="1" outlineLevel="1" x14ac:dyDescent="0.3">
      <c r="A84" s="7">
        <v>79</v>
      </c>
      <c r="B84" s="56"/>
      <c r="C84" s="64"/>
      <c r="D84" s="9" t="str">
        <f t="shared" si="1"/>
        <v/>
      </c>
      <c r="E84" s="148">
        <v>0.2</v>
      </c>
    </row>
    <row r="85" spans="1:5" ht="14.45" hidden="1" outlineLevel="1" x14ac:dyDescent="0.3">
      <c r="A85" s="7">
        <v>80</v>
      </c>
      <c r="B85" s="56"/>
      <c r="C85" s="64"/>
      <c r="D85" s="9" t="str">
        <f t="shared" si="1"/>
        <v/>
      </c>
      <c r="E85" s="148">
        <v>0.2</v>
      </c>
    </row>
    <row r="86" spans="1:5" ht="14.45" hidden="1" outlineLevel="1" x14ac:dyDescent="0.3">
      <c r="A86" s="7">
        <v>81</v>
      </c>
      <c r="B86" s="56"/>
      <c r="C86" s="64"/>
      <c r="D86" s="9" t="str">
        <f t="shared" si="1"/>
        <v/>
      </c>
      <c r="E86" s="148">
        <v>0.2</v>
      </c>
    </row>
    <row r="87" spans="1:5" ht="14.45" hidden="1" outlineLevel="1" x14ac:dyDescent="0.3">
      <c r="A87" s="7">
        <v>82</v>
      </c>
      <c r="B87" s="56"/>
      <c r="C87" s="64"/>
      <c r="D87" s="9" t="str">
        <f t="shared" si="1"/>
        <v/>
      </c>
      <c r="E87" s="148">
        <v>0.2</v>
      </c>
    </row>
    <row r="88" spans="1:5" ht="14.45" hidden="1" outlineLevel="1" x14ac:dyDescent="0.3">
      <c r="A88" s="7">
        <v>83</v>
      </c>
      <c r="B88" s="56"/>
      <c r="C88" s="64"/>
      <c r="D88" s="9" t="str">
        <f t="shared" si="1"/>
        <v/>
      </c>
      <c r="E88" s="148">
        <v>0.2</v>
      </c>
    </row>
    <row r="89" spans="1:5" ht="14.45" hidden="1" outlineLevel="1" x14ac:dyDescent="0.3">
      <c r="A89" s="7">
        <v>84</v>
      </c>
      <c r="B89" s="56"/>
      <c r="C89" s="64"/>
      <c r="D89" s="9" t="str">
        <f t="shared" si="1"/>
        <v/>
      </c>
      <c r="E89" s="148">
        <v>0.2</v>
      </c>
    </row>
    <row r="90" spans="1:5" ht="14.45" hidden="1" outlineLevel="1" x14ac:dyDescent="0.3">
      <c r="A90" s="7">
        <v>85</v>
      </c>
      <c r="B90" s="56"/>
      <c r="C90" s="64"/>
      <c r="D90" s="9" t="str">
        <f t="shared" si="1"/>
        <v/>
      </c>
      <c r="E90" s="148">
        <v>0.2</v>
      </c>
    </row>
    <row r="91" spans="1:5" ht="14.45" hidden="1" outlineLevel="1" x14ac:dyDescent="0.3">
      <c r="A91" s="7">
        <v>86</v>
      </c>
      <c r="B91" s="56"/>
      <c r="C91" s="64"/>
      <c r="D91" s="9" t="str">
        <f t="shared" si="1"/>
        <v/>
      </c>
      <c r="E91" s="148">
        <v>0.2</v>
      </c>
    </row>
    <row r="92" spans="1:5" ht="14.45" hidden="1" outlineLevel="1" x14ac:dyDescent="0.3">
      <c r="A92" s="7">
        <v>87</v>
      </c>
      <c r="B92" s="56"/>
      <c r="C92" s="64"/>
      <c r="D92" s="9" t="str">
        <f t="shared" si="1"/>
        <v/>
      </c>
      <c r="E92" s="148">
        <v>0.2</v>
      </c>
    </row>
    <row r="93" spans="1:5" ht="14.45" hidden="1" outlineLevel="1" x14ac:dyDescent="0.3">
      <c r="A93" s="7">
        <v>88</v>
      </c>
      <c r="B93" s="56"/>
      <c r="C93" s="64"/>
      <c r="D93" s="9" t="str">
        <f t="shared" si="1"/>
        <v/>
      </c>
      <c r="E93" s="148">
        <v>0.2</v>
      </c>
    </row>
    <row r="94" spans="1:5" ht="14.45" hidden="1" outlineLevel="1" x14ac:dyDescent="0.3">
      <c r="A94" s="7">
        <v>89</v>
      </c>
      <c r="B94" s="56"/>
      <c r="C94" s="64"/>
      <c r="D94" s="9" t="str">
        <f t="shared" si="1"/>
        <v/>
      </c>
      <c r="E94" s="148">
        <v>0.2</v>
      </c>
    </row>
    <row r="95" spans="1:5" ht="14.45" hidden="1" outlineLevel="1" x14ac:dyDescent="0.3">
      <c r="A95" s="7">
        <v>90</v>
      </c>
      <c r="B95" s="56"/>
      <c r="C95" s="64"/>
      <c r="D95" s="9" t="str">
        <f t="shared" si="1"/>
        <v/>
      </c>
      <c r="E95" s="148">
        <v>0.2</v>
      </c>
    </row>
    <row r="96" spans="1:5" ht="14.45" hidden="1" outlineLevel="1" x14ac:dyDescent="0.3">
      <c r="A96" s="7">
        <v>91</v>
      </c>
      <c r="B96" s="56"/>
      <c r="C96" s="64"/>
      <c r="D96" s="9" t="str">
        <f t="shared" si="1"/>
        <v/>
      </c>
      <c r="E96" s="148">
        <v>0.2</v>
      </c>
    </row>
    <row r="97" spans="1:5" ht="14.45" hidden="1" outlineLevel="1" x14ac:dyDescent="0.3">
      <c r="A97" s="7">
        <v>92</v>
      </c>
      <c r="B97" s="56"/>
      <c r="C97" s="64"/>
      <c r="D97" s="9" t="str">
        <f t="shared" si="1"/>
        <v/>
      </c>
      <c r="E97" s="148">
        <v>0.2</v>
      </c>
    </row>
    <row r="98" spans="1:5" ht="14.45" hidden="1" outlineLevel="1" x14ac:dyDescent="0.3">
      <c r="A98" s="7">
        <v>93</v>
      </c>
      <c r="B98" s="56"/>
      <c r="C98" s="64"/>
      <c r="D98" s="9" t="str">
        <f t="shared" si="1"/>
        <v/>
      </c>
      <c r="E98" s="148">
        <v>0.2</v>
      </c>
    </row>
    <row r="99" spans="1:5" ht="14.45" hidden="1" outlineLevel="1" x14ac:dyDescent="0.3">
      <c r="A99" s="7">
        <v>94</v>
      </c>
      <c r="B99" s="56"/>
      <c r="C99" s="64"/>
      <c r="D99" s="9" t="str">
        <f t="shared" si="1"/>
        <v/>
      </c>
      <c r="E99" s="148">
        <v>0.2</v>
      </c>
    </row>
    <row r="100" spans="1:5" ht="14.45" hidden="1" outlineLevel="1" x14ac:dyDescent="0.3">
      <c r="A100" s="7">
        <v>95</v>
      </c>
      <c r="B100" s="56"/>
      <c r="C100" s="64"/>
      <c r="D100" s="9" t="str">
        <f t="shared" si="1"/>
        <v/>
      </c>
      <c r="E100" s="148">
        <v>0.2</v>
      </c>
    </row>
    <row r="101" spans="1:5" ht="14.45" hidden="1" outlineLevel="1" x14ac:dyDescent="0.3">
      <c r="A101" s="7">
        <v>96</v>
      </c>
      <c r="B101" s="56"/>
      <c r="C101" s="64"/>
      <c r="D101" s="9" t="str">
        <f t="shared" si="1"/>
        <v/>
      </c>
      <c r="E101" s="148">
        <v>0.2</v>
      </c>
    </row>
    <row r="102" spans="1:5" ht="14.45" hidden="1" outlineLevel="1" x14ac:dyDescent="0.3">
      <c r="A102" s="7">
        <v>97</v>
      </c>
      <c r="B102" s="56"/>
      <c r="C102" s="64"/>
      <c r="D102" s="9" t="str">
        <f t="shared" si="1"/>
        <v/>
      </c>
      <c r="E102" s="148">
        <v>0.2</v>
      </c>
    </row>
    <row r="103" spans="1:5" ht="14.45" hidden="1" outlineLevel="1" x14ac:dyDescent="0.3">
      <c r="A103" s="7">
        <v>98</v>
      </c>
      <c r="B103" s="56"/>
      <c r="C103" s="64"/>
      <c r="D103" s="9" t="str">
        <f t="shared" si="1"/>
        <v/>
      </c>
      <c r="E103" s="148">
        <v>0.2</v>
      </c>
    </row>
    <row r="104" spans="1:5" ht="14.45" hidden="1" outlineLevel="1" x14ac:dyDescent="0.3">
      <c r="A104" s="7">
        <v>99</v>
      </c>
      <c r="B104" s="56"/>
      <c r="C104" s="64"/>
      <c r="D104" s="9" t="str">
        <f t="shared" si="1"/>
        <v/>
      </c>
      <c r="E104" s="148">
        <v>0.2</v>
      </c>
    </row>
    <row r="105" spans="1:5" ht="14.45" hidden="1" outlineLevel="1" x14ac:dyDescent="0.3">
      <c r="A105" s="7">
        <v>100</v>
      </c>
      <c r="B105" s="56"/>
      <c r="C105" s="64"/>
      <c r="D105" s="9" t="str">
        <f t="shared" ref="D105" si="2">(IF($C$3="ja",C105/(1+E105),""))</f>
        <v/>
      </c>
      <c r="E105" s="148">
        <v>0.2</v>
      </c>
    </row>
    <row r="106" spans="1:5" ht="14.45" hidden="1" outlineLevel="1" x14ac:dyDescent="0.3">
      <c r="A106" s="7">
        <v>101</v>
      </c>
      <c r="B106" s="56"/>
      <c r="C106" s="64"/>
      <c r="D106" s="9" t="str">
        <f t="shared" ref="D106:D169" si="3">(IF($C$3="ja",C106/(1+E106),""))</f>
        <v/>
      </c>
      <c r="E106" s="148">
        <v>0.2</v>
      </c>
    </row>
    <row r="107" spans="1:5" ht="14.45" hidden="1" outlineLevel="1" x14ac:dyDescent="0.3">
      <c r="A107" s="7">
        <v>102</v>
      </c>
      <c r="B107" s="56"/>
      <c r="C107" s="64"/>
      <c r="D107" s="9" t="str">
        <f t="shared" si="3"/>
        <v/>
      </c>
      <c r="E107" s="148">
        <v>0.2</v>
      </c>
    </row>
    <row r="108" spans="1:5" ht="14.45" hidden="1" outlineLevel="1" x14ac:dyDescent="0.3">
      <c r="A108" s="7">
        <v>103</v>
      </c>
      <c r="B108" s="56"/>
      <c r="C108" s="64"/>
      <c r="D108" s="9" t="str">
        <f t="shared" si="3"/>
        <v/>
      </c>
      <c r="E108" s="148">
        <v>0.2</v>
      </c>
    </row>
    <row r="109" spans="1:5" ht="14.45" hidden="1" outlineLevel="1" x14ac:dyDescent="0.3">
      <c r="A109" s="7">
        <v>104</v>
      </c>
      <c r="B109" s="56"/>
      <c r="C109" s="64"/>
      <c r="D109" s="9" t="str">
        <f t="shared" si="3"/>
        <v/>
      </c>
      <c r="E109" s="148">
        <v>0.2</v>
      </c>
    </row>
    <row r="110" spans="1:5" ht="14.45" hidden="1" outlineLevel="1" x14ac:dyDescent="0.3">
      <c r="A110" s="7">
        <v>105</v>
      </c>
      <c r="B110" s="56"/>
      <c r="C110" s="64"/>
      <c r="D110" s="9" t="str">
        <f t="shared" si="3"/>
        <v/>
      </c>
      <c r="E110" s="148">
        <v>0.2</v>
      </c>
    </row>
    <row r="111" spans="1:5" ht="14.45" hidden="1" outlineLevel="1" x14ac:dyDescent="0.3">
      <c r="A111" s="7">
        <v>106</v>
      </c>
      <c r="B111" s="56"/>
      <c r="C111" s="64"/>
      <c r="D111" s="9" t="str">
        <f t="shared" si="3"/>
        <v/>
      </c>
      <c r="E111" s="148">
        <v>0.2</v>
      </c>
    </row>
    <row r="112" spans="1:5" ht="14.45" hidden="1" outlineLevel="1" x14ac:dyDescent="0.3">
      <c r="A112" s="7">
        <v>107</v>
      </c>
      <c r="B112" s="56"/>
      <c r="C112" s="64"/>
      <c r="D112" s="9" t="str">
        <f t="shared" si="3"/>
        <v/>
      </c>
      <c r="E112" s="148">
        <v>0.2</v>
      </c>
    </row>
    <row r="113" spans="1:5" ht="14.45" hidden="1" outlineLevel="1" x14ac:dyDescent="0.3">
      <c r="A113" s="7">
        <v>108</v>
      </c>
      <c r="B113" s="56"/>
      <c r="C113" s="64"/>
      <c r="D113" s="9" t="str">
        <f t="shared" si="3"/>
        <v/>
      </c>
      <c r="E113" s="148">
        <v>0.2</v>
      </c>
    </row>
    <row r="114" spans="1:5" ht="14.45" hidden="1" outlineLevel="1" x14ac:dyDescent="0.3">
      <c r="A114" s="7">
        <v>109</v>
      </c>
      <c r="B114" s="56"/>
      <c r="C114" s="64"/>
      <c r="D114" s="9" t="str">
        <f t="shared" si="3"/>
        <v/>
      </c>
      <c r="E114" s="148">
        <v>0.2</v>
      </c>
    </row>
    <row r="115" spans="1:5" ht="14.45" hidden="1" outlineLevel="1" x14ac:dyDescent="0.3">
      <c r="A115" s="7">
        <v>110</v>
      </c>
      <c r="B115" s="56"/>
      <c r="C115" s="64"/>
      <c r="D115" s="9" t="str">
        <f t="shared" si="3"/>
        <v/>
      </c>
      <c r="E115" s="148">
        <v>0.2</v>
      </c>
    </row>
    <row r="116" spans="1:5" ht="14.45" hidden="1" outlineLevel="1" x14ac:dyDescent="0.3">
      <c r="A116" s="7">
        <v>111</v>
      </c>
      <c r="B116" s="56"/>
      <c r="C116" s="64"/>
      <c r="D116" s="9" t="str">
        <f t="shared" si="3"/>
        <v/>
      </c>
      <c r="E116" s="148">
        <v>0.2</v>
      </c>
    </row>
    <row r="117" spans="1:5" ht="14.45" hidden="1" outlineLevel="1" x14ac:dyDescent="0.3">
      <c r="A117" s="7">
        <v>112</v>
      </c>
      <c r="B117" s="56"/>
      <c r="C117" s="64"/>
      <c r="D117" s="9" t="str">
        <f t="shared" si="3"/>
        <v/>
      </c>
      <c r="E117" s="148">
        <v>0.2</v>
      </c>
    </row>
    <row r="118" spans="1:5" ht="14.45" hidden="1" outlineLevel="1" x14ac:dyDescent="0.3">
      <c r="A118" s="7">
        <v>113</v>
      </c>
      <c r="B118" s="56"/>
      <c r="C118" s="64"/>
      <c r="D118" s="9" t="str">
        <f t="shared" si="3"/>
        <v/>
      </c>
      <c r="E118" s="148">
        <v>0.2</v>
      </c>
    </row>
    <row r="119" spans="1:5" ht="14.45" hidden="1" outlineLevel="1" x14ac:dyDescent="0.3">
      <c r="A119" s="7">
        <v>114</v>
      </c>
      <c r="B119" s="56"/>
      <c r="C119" s="64"/>
      <c r="D119" s="9" t="str">
        <f t="shared" si="3"/>
        <v/>
      </c>
      <c r="E119" s="148">
        <v>0.2</v>
      </c>
    </row>
    <row r="120" spans="1:5" ht="14.45" hidden="1" outlineLevel="1" x14ac:dyDescent="0.3">
      <c r="A120" s="7">
        <v>115</v>
      </c>
      <c r="B120" s="56"/>
      <c r="C120" s="64"/>
      <c r="D120" s="9" t="str">
        <f t="shared" si="3"/>
        <v/>
      </c>
      <c r="E120" s="148">
        <v>0.2</v>
      </c>
    </row>
    <row r="121" spans="1:5" ht="14.45" hidden="1" outlineLevel="1" x14ac:dyDescent="0.3">
      <c r="A121" s="7">
        <v>116</v>
      </c>
      <c r="B121" s="56"/>
      <c r="C121" s="64"/>
      <c r="D121" s="9" t="str">
        <f t="shared" si="3"/>
        <v/>
      </c>
      <c r="E121" s="148">
        <v>0.2</v>
      </c>
    </row>
    <row r="122" spans="1:5" ht="14.45" hidden="1" outlineLevel="1" x14ac:dyDescent="0.3">
      <c r="A122" s="7">
        <v>117</v>
      </c>
      <c r="B122" s="56"/>
      <c r="C122" s="64"/>
      <c r="D122" s="9" t="str">
        <f t="shared" si="3"/>
        <v/>
      </c>
      <c r="E122" s="148">
        <v>0.2</v>
      </c>
    </row>
    <row r="123" spans="1:5" ht="14.45" hidden="1" outlineLevel="1" x14ac:dyDescent="0.3">
      <c r="A123" s="7">
        <v>118</v>
      </c>
      <c r="B123" s="56"/>
      <c r="C123" s="64"/>
      <c r="D123" s="9" t="str">
        <f t="shared" si="3"/>
        <v/>
      </c>
      <c r="E123" s="148">
        <v>0.2</v>
      </c>
    </row>
    <row r="124" spans="1:5" ht="14.45" hidden="1" outlineLevel="1" x14ac:dyDescent="0.3">
      <c r="A124" s="7">
        <v>119</v>
      </c>
      <c r="B124" s="56"/>
      <c r="C124" s="64"/>
      <c r="D124" s="9" t="str">
        <f t="shared" si="3"/>
        <v/>
      </c>
      <c r="E124" s="148">
        <v>0.2</v>
      </c>
    </row>
    <row r="125" spans="1:5" ht="14.45" hidden="1" outlineLevel="1" x14ac:dyDescent="0.3">
      <c r="A125" s="7">
        <v>120</v>
      </c>
      <c r="B125" s="56"/>
      <c r="C125" s="64"/>
      <c r="D125" s="9" t="str">
        <f t="shared" si="3"/>
        <v/>
      </c>
      <c r="E125" s="148">
        <v>0.2</v>
      </c>
    </row>
    <row r="126" spans="1:5" ht="14.45" hidden="1" outlineLevel="1" x14ac:dyDescent="0.3">
      <c r="A126" s="7">
        <v>121</v>
      </c>
      <c r="B126" s="56"/>
      <c r="C126" s="64"/>
      <c r="D126" s="9" t="str">
        <f t="shared" si="3"/>
        <v/>
      </c>
      <c r="E126" s="148">
        <v>0.2</v>
      </c>
    </row>
    <row r="127" spans="1:5" ht="14.45" hidden="1" outlineLevel="1" x14ac:dyDescent="0.3">
      <c r="A127" s="7">
        <v>122</v>
      </c>
      <c r="B127" s="56"/>
      <c r="C127" s="64"/>
      <c r="D127" s="9" t="str">
        <f t="shared" si="3"/>
        <v/>
      </c>
      <c r="E127" s="148">
        <v>0.2</v>
      </c>
    </row>
    <row r="128" spans="1:5" ht="14.45" hidden="1" outlineLevel="1" x14ac:dyDescent="0.3">
      <c r="A128" s="7">
        <v>123</v>
      </c>
      <c r="B128" s="56"/>
      <c r="C128" s="64"/>
      <c r="D128" s="9" t="str">
        <f t="shared" si="3"/>
        <v/>
      </c>
      <c r="E128" s="148">
        <v>0.2</v>
      </c>
    </row>
    <row r="129" spans="1:5" ht="14.45" hidden="1" outlineLevel="1" x14ac:dyDescent="0.3">
      <c r="A129" s="7">
        <v>124</v>
      </c>
      <c r="B129" s="56"/>
      <c r="C129" s="64"/>
      <c r="D129" s="9" t="str">
        <f t="shared" si="3"/>
        <v/>
      </c>
      <c r="E129" s="148">
        <v>0.2</v>
      </c>
    </row>
    <row r="130" spans="1:5" ht="14.45" hidden="1" outlineLevel="1" x14ac:dyDescent="0.3">
      <c r="A130" s="7">
        <v>125</v>
      </c>
      <c r="B130" s="56"/>
      <c r="C130" s="64"/>
      <c r="D130" s="9" t="str">
        <f t="shared" si="3"/>
        <v/>
      </c>
      <c r="E130" s="148">
        <v>0.2</v>
      </c>
    </row>
    <row r="131" spans="1:5" ht="14.45" hidden="1" outlineLevel="1" x14ac:dyDescent="0.3">
      <c r="A131" s="7">
        <v>126</v>
      </c>
      <c r="B131" s="56"/>
      <c r="C131" s="64"/>
      <c r="D131" s="9" t="str">
        <f t="shared" si="3"/>
        <v/>
      </c>
      <c r="E131" s="148">
        <v>0.2</v>
      </c>
    </row>
    <row r="132" spans="1:5" ht="14.45" hidden="1" outlineLevel="1" x14ac:dyDescent="0.3">
      <c r="A132" s="7">
        <v>127</v>
      </c>
      <c r="B132" s="56"/>
      <c r="C132" s="64"/>
      <c r="D132" s="9" t="str">
        <f t="shared" si="3"/>
        <v/>
      </c>
      <c r="E132" s="148">
        <v>0.2</v>
      </c>
    </row>
    <row r="133" spans="1:5" ht="14.45" hidden="1" outlineLevel="1" x14ac:dyDescent="0.3">
      <c r="A133" s="7">
        <v>128</v>
      </c>
      <c r="B133" s="56"/>
      <c r="C133" s="64"/>
      <c r="D133" s="9" t="str">
        <f t="shared" si="3"/>
        <v/>
      </c>
      <c r="E133" s="148">
        <v>0.2</v>
      </c>
    </row>
    <row r="134" spans="1:5" ht="14.45" hidden="1" outlineLevel="1" x14ac:dyDescent="0.3">
      <c r="A134" s="7">
        <v>129</v>
      </c>
      <c r="B134" s="56"/>
      <c r="C134" s="64"/>
      <c r="D134" s="9" t="str">
        <f t="shared" si="3"/>
        <v/>
      </c>
      <c r="E134" s="148">
        <v>0.2</v>
      </c>
    </row>
    <row r="135" spans="1:5" ht="14.45" hidden="1" outlineLevel="1" x14ac:dyDescent="0.3">
      <c r="A135" s="7">
        <v>130</v>
      </c>
      <c r="B135" s="56"/>
      <c r="C135" s="64"/>
      <c r="D135" s="9" t="str">
        <f t="shared" si="3"/>
        <v/>
      </c>
      <c r="E135" s="148">
        <v>0.2</v>
      </c>
    </row>
    <row r="136" spans="1:5" ht="14.45" hidden="1" outlineLevel="1" x14ac:dyDescent="0.3">
      <c r="A136" s="7">
        <v>131</v>
      </c>
      <c r="B136" s="56"/>
      <c r="C136" s="64"/>
      <c r="D136" s="9" t="str">
        <f t="shared" si="3"/>
        <v/>
      </c>
      <c r="E136" s="148">
        <v>0.2</v>
      </c>
    </row>
    <row r="137" spans="1:5" ht="14.45" hidden="1" outlineLevel="1" x14ac:dyDescent="0.3">
      <c r="A137" s="7">
        <v>132</v>
      </c>
      <c r="B137" s="56"/>
      <c r="C137" s="64"/>
      <c r="D137" s="9" t="str">
        <f t="shared" si="3"/>
        <v/>
      </c>
      <c r="E137" s="148">
        <v>0.2</v>
      </c>
    </row>
    <row r="138" spans="1:5" ht="14.45" hidden="1" outlineLevel="1" x14ac:dyDescent="0.3">
      <c r="A138" s="7">
        <v>133</v>
      </c>
      <c r="B138" s="56"/>
      <c r="C138" s="64"/>
      <c r="D138" s="9" t="str">
        <f t="shared" si="3"/>
        <v/>
      </c>
      <c r="E138" s="148">
        <v>0.2</v>
      </c>
    </row>
    <row r="139" spans="1:5" ht="14.45" hidden="1" outlineLevel="1" x14ac:dyDescent="0.3">
      <c r="A139" s="7">
        <v>134</v>
      </c>
      <c r="B139" s="56"/>
      <c r="C139" s="64"/>
      <c r="D139" s="9" t="str">
        <f t="shared" si="3"/>
        <v/>
      </c>
      <c r="E139" s="148">
        <v>0.2</v>
      </c>
    </row>
    <row r="140" spans="1:5" ht="14.45" hidden="1" outlineLevel="1" x14ac:dyDescent="0.3">
      <c r="A140" s="7">
        <v>135</v>
      </c>
      <c r="B140" s="56"/>
      <c r="C140" s="64"/>
      <c r="D140" s="9" t="str">
        <f t="shared" si="3"/>
        <v/>
      </c>
      <c r="E140" s="148">
        <v>0.2</v>
      </c>
    </row>
    <row r="141" spans="1:5" ht="14.45" hidden="1" outlineLevel="1" x14ac:dyDescent="0.3">
      <c r="A141" s="7">
        <v>136</v>
      </c>
      <c r="B141" s="56"/>
      <c r="C141" s="64"/>
      <c r="D141" s="9" t="str">
        <f t="shared" si="3"/>
        <v/>
      </c>
      <c r="E141" s="148">
        <v>0.2</v>
      </c>
    </row>
    <row r="142" spans="1:5" ht="14.45" hidden="1" outlineLevel="1" x14ac:dyDescent="0.3">
      <c r="A142" s="7">
        <v>137</v>
      </c>
      <c r="B142" s="56"/>
      <c r="C142" s="64"/>
      <c r="D142" s="9" t="str">
        <f t="shared" si="3"/>
        <v/>
      </c>
      <c r="E142" s="148">
        <v>0.2</v>
      </c>
    </row>
    <row r="143" spans="1:5" ht="14.45" hidden="1" outlineLevel="1" x14ac:dyDescent="0.3">
      <c r="A143" s="7">
        <v>138</v>
      </c>
      <c r="B143" s="56"/>
      <c r="C143" s="64"/>
      <c r="D143" s="9" t="str">
        <f t="shared" si="3"/>
        <v/>
      </c>
      <c r="E143" s="148">
        <v>0.2</v>
      </c>
    </row>
    <row r="144" spans="1:5" ht="14.45" hidden="1" outlineLevel="1" x14ac:dyDescent="0.3">
      <c r="A144" s="7">
        <v>139</v>
      </c>
      <c r="B144" s="56"/>
      <c r="C144" s="64"/>
      <c r="D144" s="9" t="str">
        <f t="shared" si="3"/>
        <v/>
      </c>
      <c r="E144" s="148">
        <v>0.2</v>
      </c>
    </row>
    <row r="145" spans="1:5" ht="14.45" hidden="1" outlineLevel="1" x14ac:dyDescent="0.3">
      <c r="A145" s="7">
        <v>140</v>
      </c>
      <c r="B145" s="56"/>
      <c r="C145" s="64"/>
      <c r="D145" s="9" t="str">
        <f t="shared" si="3"/>
        <v/>
      </c>
      <c r="E145" s="148">
        <v>0.2</v>
      </c>
    </row>
    <row r="146" spans="1:5" ht="14.45" hidden="1" outlineLevel="1" x14ac:dyDescent="0.3">
      <c r="A146" s="7">
        <v>141</v>
      </c>
      <c r="B146" s="56"/>
      <c r="C146" s="64"/>
      <c r="D146" s="9" t="str">
        <f t="shared" si="3"/>
        <v/>
      </c>
      <c r="E146" s="148">
        <v>0.2</v>
      </c>
    </row>
    <row r="147" spans="1:5" ht="14.45" hidden="1" outlineLevel="1" x14ac:dyDescent="0.3">
      <c r="A147" s="7">
        <v>142</v>
      </c>
      <c r="B147" s="56"/>
      <c r="C147" s="64"/>
      <c r="D147" s="9" t="str">
        <f t="shared" si="3"/>
        <v/>
      </c>
      <c r="E147" s="148">
        <v>0.2</v>
      </c>
    </row>
    <row r="148" spans="1:5" ht="14.45" hidden="1" outlineLevel="1" x14ac:dyDescent="0.3">
      <c r="A148" s="7">
        <v>143</v>
      </c>
      <c r="B148" s="56"/>
      <c r="C148" s="64"/>
      <c r="D148" s="9" t="str">
        <f t="shared" si="3"/>
        <v/>
      </c>
      <c r="E148" s="148">
        <v>0.2</v>
      </c>
    </row>
    <row r="149" spans="1:5" ht="14.45" hidden="1" outlineLevel="1" x14ac:dyDescent="0.3">
      <c r="A149" s="7">
        <v>144</v>
      </c>
      <c r="B149" s="56"/>
      <c r="C149" s="64"/>
      <c r="D149" s="9" t="str">
        <f t="shared" si="3"/>
        <v/>
      </c>
      <c r="E149" s="148">
        <v>0.2</v>
      </c>
    </row>
    <row r="150" spans="1:5" ht="14.45" hidden="1" outlineLevel="1" x14ac:dyDescent="0.3">
      <c r="A150" s="7">
        <v>145</v>
      </c>
      <c r="B150" s="56"/>
      <c r="C150" s="64"/>
      <c r="D150" s="9" t="str">
        <f t="shared" si="3"/>
        <v/>
      </c>
      <c r="E150" s="148">
        <v>0.2</v>
      </c>
    </row>
    <row r="151" spans="1:5" ht="14.45" hidden="1" outlineLevel="1" x14ac:dyDescent="0.3">
      <c r="A151" s="7">
        <v>146</v>
      </c>
      <c r="B151" s="56"/>
      <c r="C151" s="64"/>
      <c r="D151" s="9" t="str">
        <f t="shared" si="3"/>
        <v/>
      </c>
      <c r="E151" s="148">
        <v>0.2</v>
      </c>
    </row>
    <row r="152" spans="1:5" ht="14.45" hidden="1" outlineLevel="1" x14ac:dyDescent="0.3">
      <c r="A152" s="7">
        <v>147</v>
      </c>
      <c r="B152" s="56"/>
      <c r="C152" s="64"/>
      <c r="D152" s="9" t="str">
        <f t="shared" si="3"/>
        <v/>
      </c>
      <c r="E152" s="148">
        <v>0.2</v>
      </c>
    </row>
    <row r="153" spans="1:5" ht="14.45" hidden="1" outlineLevel="1" x14ac:dyDescent="0.3">
      <c r="A153" s="7">
        <v>148</v>
      </c>
      <c r="B153" s="56"/>
      <c r="C153" s="64"/>
      <c r="D153" s="9" t="str">
        <f t="shared" si="3"/>
        <v/>
      </c>
      <c r="E153" s="148">
        <v>0.2</v>
      </c>
    </row>
    <row r="154" spans="1:5" ht="14.45" hidden="1" outlineLevel="1" x14ac:dyDescent="0.3">
      <c r="A154" s="7">
        <v>149</v>
      </c>
      <c r="B154" s="56"/>
      <c r="C154" s="64"/>
      <c r="D154" s="9" t="str">
        <f t="shared" si="3"/>
        <v/>
      </c>
      <c r="E154" s="148">
        <v>0.2</v>
      </c>
    </row>
    <row r="155" spans="1:5" ht="14.45" hidden="1" outlineLevel="1" x14ac:dyDescent="0.3">
      <c r="A155" s="7">
        <v>150</v>
      </c>
      <c r="B155" s="56"/>
      <c r="C155" s="64"/>
      <c r="D155" s="9" t="str">
        <f t="shared" si="3"/>
        <v/>
      </c>
      <c r="E155" s="148">
        <v>0.2</v>
      </c>
    </row>
    <row r="156" spans="1:5" ht="14.45" hidden="1" outlineLevel="1" x14ac:dyDescent="0.3">
      <c r="A156" s="7">
        <v>151</v>
      </c>
      <c r="B156" s="56"/>
      <c r="C156" s="64"/>
      <c r="D156" s="9" t="str">
        <f t="shared" si="3"/>
        <v/>
      </c>
      <c r="E156" s="148">
        <v>0.2</v>
      </c>
    </row>
    <row r="157" spans="1:5" ht="14.45" hidden="1" outlineLevel="1" x14ac:dyDescent="0.3">
      <c r="A157" s="7">
        <v>152</v>
      </c>
      <c r="B157" s="56"/>
      <c r="C157" s="64"/>
      <c r="D157" s="9" t="str">
        <f t="shared" si="3"/>
        <v/>
      </c>
      <c r="E157" s="148">
        <v>0.2</v>
      </c>
    </row>
    <row r="158" spans="1:5" ht="14.45" hidden="1" outlineLevel="1" x14ac:dyDescent="0.3">
      <c r="A158" s="7">
        <v>153</v>
      </c>
      <c r="B158" s="56"/>
      <c r="C158" s="64"/>
      <c r="D158" s="9" t="str">
        <f t="shared" si="3"/>
        <v/>
      </c>
      <c r="E158" s="148">
        <v>0.2</v>
      </c>
    </row>
    <row r="159" spans="1:5" ht="14.45" hidden="1" outlineLevel="1" x14ac:dyDescent="0.3">
      <c r="A159" s="7">
        <v>154</v>
      </c>
      <c r="B159" s="56"/>
      <c r="C159" s="64"/>
      <c r="D159" s="9" t="str">
        <f t="shared" si="3"/>
        <v/>
      </c>
      <c r="E159" s="148">
        <v>0.2</v>
      </c>
    </row>
    <row r="160" spans="1:5" ht="14.45" hidden="1" outlineLevel="1" x14ac:dyDescent="0.3">
      <c r="A160" s="7">
        <v>155</v>
      </c>
      <c r="B160" s="56"/>
      <c r="C160" s="64"/>
      <c r="D160" s="9" t="str">
        <f t="shared" si="3"/>
        <v/>
      </c>
      <c r="E160" s="148">
        <v>0.2</v>
      </c>
    </row>
    <row r="161" spans="1:5" ht="14.45" hidden="1" outlineLevel="1" x14ac:dyDescent="0.3">
      <c r="A161" s="7">
        <v>156</v>
      </c>
      <c r="B161" s="56"/>
      <c r="C161" s="64"/>
      <c r="D161" s="9" t="str">
        <f t="shared" si="3"/>
        <v/>
      </c>
      <c r="E161" s="148">
        <v>0.2</v>
      </c>
    </row>
    <row r="162" spans="1:5" ht="14.45" hidden="1" outlineLevel="1" x14ac:dyDescent="0.3">
      <c r="A162" s="7">
        <v>157</v>
      </c>
      <c r="B162" s="56"/>
      <c r="C162" s="64"/>
      <c r="D162" s="9" t="str">
        <f t="shared" si="3"/>
        <v/>
      </c>
      <c r="E162" s="148">
        <v>0.2</v>
      </c>
    </row>
    <row r="163" spans="1:5" ht="14.45" hidden="1" outlineLevel="1" x14ac:dyDescent="0.3">
      <c r="A163" s="7">
        <v>158</v>
      </c>
      <c r="B163" s="56"/>
      <c r="C163" s="64"/>
      <c r="D163" s="9" t="str">
        <f t="shared" si="3"/>
        <v/>
      </c>
      <c r="E163" s="148">
        <v>0.2</v>
      </c>
    </row>
    <row r="164" spans="1:5" ht="14.45" hidden="1" outlineLevel="1" x14ac:dyDescent="0.3">
      <c r="A164" s="7">
        <v>159</v>
      </c>
      <c r="B164" s="56"/>
      <c r="C164" s="64"/>
      <c r="D164" s="9" t="str">
        <f t="shared" si="3"/>
        <v/>
      </c>
      <c r="E164" s="148">
        <v>0.2</v>
      </c>
    </row>
    <row r="165" spans="1:5" ht="14.45" hidden="1" outlineLevel="1" x14ac:dyDescent="0.3">
      <c r="A165" s="7">
        <v>160</v>
      </c>
      <c r="B165" s="56"/>
      <c r="C165" s="64"/>
      <c r="D165" s="9" t="str">
        <f t="shared" si="3"/>
        <v/>
      </c>
      <c r="E165" s="148">
        <v>0.2</v>
      </c>
    </row>
    <row r="166" spans="1:5" ht="14.45" hidden="1" outlineLevel="1" x14ac:dyDescent="0.3">
      <c r="A166" s="7">
        <v>161</v>
      </c>
      <c r="B166" s="56"/>
      <c r="C166" s="64"/>
      <c r="D166" s="9" t="str">
        <f t="shared" si="3"/>
        <v/>
      </c>
      <c r="E166" s="148">
        <v>0.2</v>
      </c>
    </row>
    <row r="167" spans="1:5" ht="14.45" hidden="1" outlineLevel="1" x14ac:dyDescent="0.3">
      <c r="A167" s="7">
        <v>162</v>
      </c>
      <c r="B167" s="56"/>
      <c r="C167" s="64"/>
      <c r="D167" s="9" t="str">
        <f t="shared" si="3"/>
        <v/>
      </c>
      <c r="E167" s="148">
        <v>0.2</v>
      </c>
    </row>
    <row r="168" spans="1:5" ht="14.45" hidden="1" outlineLevel="1" x14ac:dyDescent="0.3">
      <c r="A168" s="7">
        <v>163</v>
      </c>
      <c r="B168" s="56"/>
      <c r="C168" s="64"/>
      <c r="D168" s="9" t="str">
        <f t="shared" si="3"/>
        <v/>
      </c>
      <c r="E168" s="148">
        <v>0.2</v>
      </c>
    </row>
    <row r="169" spans="1:5" ht="14.45" hidden="1" outlineLevel="1" x14ac:dyDescent="0.3">
      <c r="A169" s="7">
        <v>164</v>
      </c>
      <c r="B169" s="56"/>
      <c r="C169" s="64"/>
      <c r="D169" s="9" t="str">
        <f t="shared" si="3"/>
        <v/>
      </c>
      <c r="E169" s="148">
        <v>0.2</v>
      </c>
    </row>
    <row r="170" spans="1:5" ht="14.45" hidden="1" outlineLevel="1" x14ac:dyDescent="0.3">
      <c r="A170" s="7">
        <v>165</v>
      </c>
      <c r="B170" s="56"/>
      <c r="C170" s="64"/>
      <c r="D170" s="9" t="str">
        <f t="shared" ref="D170:D204" si="4">(IF($C$3="ja",C170/(1+E170),""))</f>
        <v/>
      </c>
      <c r="E170" s="148">
        <v>0.2</v>
      </c>
    </row>
    <row r="171" spans="1:5" ht="14.45" hidden="1" outlineLevel="1" x14ac:dyDescent="0.3">
      <c r="A171" s="7">
        <v>166</v>
      </c>
      <c r="B171" s="56"/>
      <c r="C171" s="64"/>
      <c r="D171" s="9" t="str">
        <f t="shared" si="4"/>
        <v/>
      </c>
      <c r="E171" s="148">
        <v>0.2</v>
      </c>
    </row>
    <row r="172" spans="1:5" ht="14.45" hidden="1" outlineLevel="1" x14ac:dyDescent="0.3">
      <c r="A172" s="7">
        <v>167</v>
      </c>
      <c r="B172" s="56"/>
      <c r="C172" s="64"/>
      <c r="D172" s="9" t="str">
        <f t="shared" si="4"/>
        <v/>
      </c>
      <c r="E172" s="148">
        <v>0.2</v>
      </c>
    </row>
    <row r="173" spans="1:5" ht="14.45" hidden="1" outlineLevel="1" x14ac:dyDescent="0.3">
      <c r="A173" s="7">
        <v>168</v>
      </c>
      <c r="B173" s="56"/>
      <c r="C173" s="64"/>
      <c r="D173" s="9" t="str">
        <f t="shared" si="4"/>
        <v/>
      </c>
      <c r="E173" s="148">
        <v>0.2</v>
      </c>
    </row>
    <row r="174" spans="1:5" ht="14.45" hidden="1" outlineLevel="1" x14ac:dyDescent="0.3">
      <c r="A174" s="7">
        <v>169</v>
      </c>
      <c r="B174" s="56"/>
      <c r="C174" s="64"/>
      <c r="D174" s="9" t="str">
        <f t="shared" si="4"/>
        <v/>
      </c>
      <c r="E174" s="148">
        <v>0.2</v>
      </c>
    </row>
    <row r="175" spans="1:5" ht="14.45" hidden="1" outlineLevel="1" x14ac:dyDescent="0.3">
      <c r="A175" s="7">
        <v>170</v>
      </c>
      <c r="B175" s="56"/>
      <c r="C175" s="64"/>
      <c r="D175" s="9" t="str">
        <f t="shared" si="4"/>
        <v/>
      </c>
      <c r="E175" s="148">
        <v>0.2</v>
      </c>
    </row>
    <row r="176" spans="1:5" ht="14.45" hidden="1" outlineLevel="1" x14ac:dyDescent="0.3">
      <c r="A176" s="7">
        <v>171</v>
      </c>
      <c r="B176" s="56"/>
      <c r="C176" s="64"/>
      <c r="D176" s="9" t="str">
        <f t="shared" si="4"/>
        <v/>
      </c>
      <c r="E176" s="148">
        <v>0.2</v>
      </c>
    </row>
    <row r="177" spans="1:5" ht="14.45" hidden="1" outlineLevel="1" x14ac:dyDescent="0.3">
      <c r="A177" s="7">
        <v>172</v>
      </c>
      <c r="B177" s="56"/>
      <c r="C177" s="64"/>
      <c r="D177" s="9" t="str">
        <f t="shared" si="4"/>
        <v/>
      </c>
      <c r="E177" s="148">
        <v>0.2</v>
      </c>
    </row>
    <row r="178" spans="1:5" ht="14.45" hidden="1" outlineLevel="1" x14ac:dyDescent="0.3">
      <c r="A178" s="7">
        <v>173</v>
      </c>
      <c r="B178" s="56"/>
      <c r="C178" s="64"/>
      <c r="D178" s="9" t="str">
        <f t="shared" si="4"/>
        <v/>
      </c>
      <c r="E178" s="148">
        <v>0.2</v>
      </c>
    </row>
    <row r="179" spans="1:5" ht="14.45" hidden="1" outlineLevel="1" x14ac:dyDescent="0.3">
      <c r="A179" s="7">
        <v>174</v>
      </c>
      <c r="B179" s="56"/>
      <c r="C179" s="64"/>
      <c r="D179" s="9" t="str">
        <f t="shared" si="4"/>
        <v/>
      </c>
      <c r="E179" s="148">
        <v>0.2</v>
      </c>
    </row>
    <row r="180" spans="1:5" ht="14.45" hidden="1" outlineLevel="1" x14ac:dyDescent="0.3">
      <c r="A180" s="7">
        <v>175</v>
      </c>
      <c r="B180" s="56"/>
      <c r="C180" s="64"/>
      <c r="D180" s="9" t="str">
        <f t="shared" si="4"/>
        <v/>
      </c>
      <c r="E180" s="148">
        <v>0.2</v>
      </c>
    </row>
    <row r="181" spans="1:5" ht="14.45" hidden="1" outlineLevel="1" x14ac:dyDescent="0.3">
      <c r="A181" s="7">
        <v>176</v>
      </c>
      <c r="B181" s="56"/>
      <c r="C181" s="64"/>
      <c r="D181" s="9" t="str">
        <f t="shared" si="4"/>
        <v/>
      </c>
      <c r="E181" s="148">
        <v>0.2</v>
      </c>
    </row>
    <row r="182" spans="1:5" ht="14.45" hidden="1" outlineLevel="1" x14ac:dyDescent="0.3">
      <c r="A182" s="7">
        <v>177</v>
      </c>
      <c r="B182" s="56"/>
      <c r="C182" s="64"/>
      <c r="D182" s="9" t="str">
        <f t="shared" si="4"/>
        <v/>
      </c>
      <c r="E182" s="148">
        <v>0.2</v>
      </c>
    </row>
    <row r="183" spans="1:5" ht="14.45" hidden="1" outlineLevel="1" x14ac:dyDescent="0.3">
      <c r="A183" s="7">
        <v>178</v>
      </c>
      <c r="B183" s="56"/>
      <c r="C183" s="64"/>
      <c r="D183" s="9" t="str">
        <f t="shared" si="4"/>
        <v/>
      </c>
      <c r="E183" s="148">
        <v>0.2</v>
      </c>
    </row>
    <row r="184" spans="1:5" ht="14.45" hidden="1" outlineLevel="1" x14ac:dyDescent="0.3">
      <c r="A184" s="7">
        <v>179</v>
      </c>
      <c r="B184" s="56"/>
      <c r="C184" s="64"/>
      <c r="D184" s="9" t="str">
        <f t="shared" si="4"/>
        <v/>
      </c>
      <c r="E184" s="148">
        <v>0.2</v>
      </c>
    </row>
    <row r="185" spans="1:5" ht="14.45" hidden="1" outlineLevel="1" x14ac:dyDescent="0.3">
      <c r="A185" s="7">
        <v>180</v>
      </c>
      <c r="B185" s="56"/>
      <c r="C185" s="64"/>
      <c r="D185" s="9" t="str">
        <f t="shared" si="4"/>
        <v/>
      </c>
      <c r="E185" s="148">
        <v>0.2</v>
      </c>
    </row>
    <row r="186" spans="1:5" ht="14.45" hidden="1" outlineLevel="1" x14ac:dyDescent="0.3">
      <c r="A186" s="7">
        <v>181</v>
      </c>
      <c r="B186" s="56"/>
      <c r="C186" s="64"/>
      <c r="D186" s="9" t="str">
        <f t="shared" si="4"/>
        <v/>
      </c>
      <c r="E186" s="148">
        <v>0.2</v>
      </c>
    </row>
    <row r="187" spans="1:5" ht="14.45" hidden="1" outlineLevel="1" x14ac:dyDescent="0.3">
      <c r="A187" s="7">
        <v>182</v>
      </c>
      <c r="B187" s="56"/>
      <c r="C187" s="64"/>
      <c r="D187" s="9" t="str">
        <f t="shared" si="4"/>
        <v/>
      </c>
      <c r="E187" s="148">
        <v>0.2</v>
      </c>
    </row>
    <row r="188" spans="1:5" ht="14.45" hidden="1" outlineLevel="1" x14ac:dyDescent="0.3">
      <c r="A188" s="7">
        <v>183</v>
      </c>
      <c r="B188" s="56"/>
      <c r="C188" s="64"/>
      <c r="D188" s="9" t="str">
        <f t="shared" si="4"/>
        <v/>
      </c>
      <c r="E188" s="148">
        <v>0.2</v>
      </c>
    </row>
    <row r="189" spans="1:5" ht="14.45" hidden="1" outlineLevel="1" x14ac:dyDescent="0.3">
      <c r="A189" s="7">
        <v>184</v>
      </c>
      <c r="B189" s="56"/>
      <c r="C189" s="64"/>
      <c r="D189" s="9" t="str">
        <f t="shared" si="4"/>
        <v/>
      </c>
      <c r="E189" s="148">
        <v>0.2</v>
      </c>
    </row>
    <row r="190" spans="1:5" ht="14.45" hidden="1" outlineLevel="1" x14ac:dyDescent="0.3">
      <c r="A190" s="7">
        <v>185</v>
      </c>
      <c r="B190" s="56"/>
      <c r="C190" s="64"/>
      <c r="D190" s="9" t="str">
        <f t="shared" si="4"/>
        <v/>
      </c>
      <c r="E190" s="148">
        <v>0.2</v>
      </c>
    </row>
    <row r="191" spans="1:5" ht="14.45" hidden="1" outlineLevel="1" x14ac:dyDescent="0.3">
      <c r="A191" s="7">
        <v>186</v>
      </c>
      <c r="B191" s="56"/>
      <c r="C191" s="64"/>
      <c r="D191" s="9" t="str">
        <f t="shared" si="4"/>
        <v/>
      </c>
      <c r="E191" s="148">
        <v>0.2</v>
      </c>
    </row>
    <row r="192" spans="1:5" ht="14.45" hidden="1" outlineLevel="1" x14ac:dyDescent="0.3">
      <c r="A192" s="7">
        <v>187</v>
      </c>
      <c r="B192" s="56"/>
      <c r="C192" s="64"/>
      <c r="D192" s="9" t="str">
        <f t="shared" si="4"/>
        <v/>
      </c>
      <c r="E192" s="148">
        <v>0.2</v>
      </c>
    </row>
    <row r="193" spans="1:6" ht="14.45" hidden="1" outlineLevel="1" x14ac:dyDescent="0.3">
      <c r="A193" s="7">
        <v>188</v>
      </c>
      <c r="B193" s="56"/>
      <c r="C193" s="64"/>
      <c r="D193" s="9" t="str">
        <f t="shared" si="4"/>
        <v/>
      </c>
      <c r="E193" s="148">
        <v>0.2</v>
      </c>
    </row>
    <row r="194" spans="1:6" ht="14.45" hidden="1" outlineLevel="1" x14ac:dyDescent="0.3">
      <c r="A194" s="7">
        <v>189</v>
      </c>
      <c r="B194" s="56"/>
      <c r="C194" s="64"/>
      <c r="D194" s="9" t="str">
        <f t="shared" si="4"/>
        <v/>
      </c>
      <c r="E194" s="148">
        <v>0.2</v>
      </c>
    </row>
    <row r="195" spans="1:6" ht="14.45" hidden="1" outlineLevel="1" x14ac:dyDescent="0.3">
      <c r="A195" s="7">
        <v>190</v>
      </c>
      <c r="B195" s="56"/>
      <c r="C195" s="64"/>
      <c r="D195" s="9" t="str">
        <f t="shared" si="4"/>
        <v/>
      </c>
      <c r="E195" s="148">
        <v>0.2</v>
      </c>
    </row>
    <row r="196" spans="1:6" ht="14.45" hidden="1" outlineLevel="1" x14ac:dyDescent="0.3">
      <c r="A196" s="7">
        <v>191</v>
      </c>
      <c r="B196" s="56"/>
      <c r="C196" s="64"/>
      <c r="D196" s="9" t="str">
        <f t="shared" si="4"/>
        <v/>
      </c>
      <c r="E196" s="148">
        <v>0.2</v>
      </c>
    </row>
    <row r="197" spans="1:6" ht="14.45" hidden="1" outlineLevel="1" x14ac:dyDescent="0.3">
      <c r="A197" s="7">
        <v>192</v>
      </c>
      <c r="B197" s="56"/>
      <c r="C197" s="64"/>
      <c r="D197" s="9" t="str">
        <f t="shared" si="4"/>
        <v/>
      </c>
      <c r="E197" s="148">
        <v>0.2</v>
      </c>
    </row>
    <row r="198" spans="1:6" ht="14.45" hidden="1" outlineLevel="1" x14ac:dyDescent="0.3">
      <c r="A198" s="7">
        <v>193</v>
      </c>
      <c r="B198" s="56"/>
      <c r="C198" s="64"/>
      <c r="D198" s="9" t="str">
        <f t="shared" si="4"/>
        <v/>
      </c>
      <c r="E198" s="148">
        <v>0.2</v>
      </c>
    </row>
    <row r="199" spans="1:6" ht="14.45" hidden="1" outlineLevel="1" x14ac:dyDescent="0.3">
      <c r="A199" s="7">
        <v>194</v>
      </c>
      <c r="B199" s="56"/>
      <c r="C199" s="64"/>
      <c r="D199" s="9" t="str">
        <f t="shared" si="4"/>
        <v/>
      </c>
      <c r="E199" s="148">
        <v>0.2</v>
      </c>
    </row>
    <row r="200" spans="1:6" ht="14.45" hidden="1" outlineLevel="1" x14ac:dyDescent="0.3">
      <c r="A200" s="7">
        <v>195</v>
      </c>
      <c r="B200" s="56"/>
      <c r="C200" s="64"/>
      <c r="D200" s="9" t="str">
        <f t="shared" si="4"/>
        <v/>
      </c>
      <c r="E200" s="148">
        <v>0.2</v>
      </c>
    </row>
    <row r="201" spans="1:6" ht="14.45" hidden="1" outlineLevel="1" x14ac:dyDescent="0.3">
      <c r="A201" s="7">
        <v>196</v>
      </c>
      <c r="B201" s="56"/>
      <c r="C201" s="64"/>
      <c r="D201" s="9" t="str">
        <f t="shared" si="4"/>
        <v/>
      </c>
      <c r="E201" s="148">
        <v>0.2</v>
      </c>
    </row>
    <row r="202" spans="1:6" ht="14.45" hidden="1" outlineLevel="1" x14ac:dyDescent="0.3">
      <c r="A202" s="7">
        <v>197</v>
      </c>
      <c r="B202" s="56"/>
      <c r="C202" s="64"/>
      <c r="D202" s="9" t="str">
        <f t="shared" si="4"/>
        <v/>
      </c>
      <c r="E202" s="148">
        <v>0.2</v>
      </c>
    </row>
    <row r="203" spans="1:6" ht="14.45" hidden="1" outlineLevel="1" x14ac:dyDescent="0.3">
      <c r="A203" s="7">
        <v>198</v>
      </c>
      <c r="B203" s="56"/>
      <c r="C203" s="64"/>
      <c r="D203" s="9" t="str">
        <f t="shared" si="4"/>
        <v/>
      </c>
      <c r="E203" s="148">
        <v>0.2</v>
      </c>
    </row>
    <row r="204" spans="1:6" ht="14.45" hidden="1" outlineLevel="1" x14ac:dyDescent="0.3">
      <c r="A204" s="7">
        <v>199</v>
      </c>
      <c r="B204" s="56"/>
      <c r="C204" s="64"/>
      <c r="D204" s="9" t="str">
        <f t="shared" si="4"/>
        <v/>
      </c>
      <c r="E204" s="148">
        <v>0.2</v>
      </c>
    </row>
    <row r="205" spans="1:6" ht="14.45" hidden="1" outlineLevel="1" x14ac:dyDescent="0.3">
      <c r="A205" s="7">
        <v>200</v>
      </c>
      <c r="B205" s="56"/>
      <c r="C205" s="64"/>
      <c r="D205" s="9" t="str">
        <f t="shared" si="1"/>
        <v/>
      </c>
      <c r="E205" s="148">
        <v>0.2</v>
      </c>
    </row>
    <row r="206" spans="1:6" ht="14.45" collapsed="1" x14ac:dyDescent="0.3">
      <c r="D206" s="14">
        <f>IF(C3="ja",SUM(D6:D205),SUM(C6:C205))</f>
        <v>5000</v>
      </c>
    </row>
    <row r="208" spans="1:6" ht="31.5" customHeight="1" x14ac:dyDescent="0.25">
      <c r="A208" s="204" t="s">
        <v>107</v>
      </c>
      <c r="B208" s="204"/>
      <c r="C208" s="204"/>
      <c r="D208" s="204"/>
      <c r="E208" s="204"/>
      <c r="F208" s="204"/>
    </row>
  </sheetData>
  <sheetProtection password="C7EC" sheet="1" objects="1" scenarios="1" selectLockedCells="1"/>
  <mergeCells count="3">
    <mergeCell ref="A3:B3"/>
    <mergeCell ref="A1:B1"/>
    <mergeCell ref="A208:F208"/>
  </mergeCells>
  <pageMargins left="0.70866141732283472" right="0.70866141732283472" top="0.78740157480314965" bottom="0.78740157480314965" header="0.31496062992125984" footer="0.31496062992125984"/>
  <pageSetup paperSize="9" scale="97" fitToHeight="0" orientation="portrait" verticalDpi="4294967293"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tabColor theme="6" tint="0.39997558519241921"/>
    <pageSetUpPr fitToPage="1"/>
  </sheetPr>
  <dimension ref="A1:H208"/>
  <sheetViews>
    <sheetView zoomScale="85" zoomScaleNormal="85" workbookViewId="0">
      <pane ySplit="5" topLeftCell="A6" activePane="bottomLeft" state="frozenSplit"/>
      <selection activeCell="B5" sqref="B5"/>
      <selection pane="bottomLeft" activeCell="B6" sqref="B6"/>
    </sheetView>
  </sheetViews>
  <sheetFormatPr baseColWidth="10" defaultRowHeight="15" outlineLevelRow="1" x14ac:dyDescent="0.25"/>
  <cols>
    <col min="1" max="1" width="8.7109375" customWidth="1"/>
    <col min="2" max="2" width="34.7109375" customWidth="1"/>
    <col min="3" max="4" width="16.28515625" customWidth="1"/>
    <col min="5" max="6" width="17.28515625" customWidth="1"/>
    <col min="8" max="8" width="22.7109375" customWidth="1"/>
  </cols>
  <sheetData>
    <row r="1" spans="1:8" ht="18" x14ac:dyDescent="0.35">
      <c r="A1" s="203" t="s">
        <v>60</v>
      </c>
      <c r="B1" s="203"/>
      <c r="C1" s="27"/>
      <c r="D1" s="27"/>
      <c r="E1" s="12"/>
      <c r="F1" s="12"/>
    </row>
    <row r="2" spans="1:8" thickBot="1" x14ac:dyDescent="0.35"/>
    <row r="3" spans="1:8" thickBot="1" x14ac:dyDescent="0.35">
      <c r="A3" s="202" t="s">
        <v>22</v>
      </c>
      <c r="B3" s="202"/>
      <c r="C3" s="26"/>
      <c r="D3" s="26"/>
      <c r="E3" s="21" t="str">
        <f>Titelblatt!B12</f>
        <v>nein</v>
      </c>
    </row>
    <row r="5" spans="1:8" s="70" customFormat="1" ht="30" x14ac:dyDescent="0.25">
      <c r="A5" s="68" t="s">
        <v>23</v>
      </c>
      <c r="B5" s="69" t="s">
        <v>24</v>
      </c>
      <c r="C5" s="69" t="s">
        <v>41</v>
      </c>
      <c r="D5" s="69" t="s">
        <v>42</v>
      </c>
      <c r="E5" s="69" t="s">
        <v>73</v>
      </c>
      <c r="F5" s="69" t="s">
        <v>74</v>
      </c>
      <c r="G5" s="146" t="s">
        <v>109</v>
      </c>
      <c r="H5" s="70" t="s">
        <v>118</v>
      </c>
    </row>
    <row r="6" spans="1:8" ht="14.45" x14ac:dyDescent="0.3">
      <c r="A6" s="7">
        <v>1</v>
      </c>
      <c r="B6" s="60"/>
      <c r="C6" s="61"/>
      <c r="D6" s="61"/>
      <c r="E6" s="65"/>
      <c r="F6" s="9" t="str">
        <f>(IF($E$3="ja",E6/(1+G6),""))</f>
        <v/>
      </c>
      <c r="G6" s="149">
        <v>0.2</v>
      </c>
      <c r="H6" s="5"/>
    </row>
    <row r="7" spans="1:8" ht="14.45" x14ac:dyDescent="0.3">
      <c r="A7" s="7">
        <v>2</v>
      </c>
      <c r="B7" s="60"/>
      <c r="C7" s="61"/>
      <c r="D7" s="61"/>
      <c r="E7" s="65"/>
      <c r="F7" s="9" t="str">
        <f t="shared" ref="F7:F70" si="0">(IF($E$3="ja",E7/(1+G7),""))</f>
        <v/>
      </c>
      <c r="G7" s="149">
        <v>0.2</v>
      </c>
      <c r="H7" s="5"/>
    </row>
    <row r="8" spans="1:8" ht="14.45" x14ac:dyDescent="0.3">
      <c r="A8" s="7">
        <v>3</v>
      </c>
      <c r="B8" s="60"/>
      <c r="C8" s="61"/>
      <c r="D8" s="61"/>
      <c r="E8" s="65"/>
      <c r="F8" s="9" t="str">
        <f t="shared" si="0"/>
        <v/>
      </c>
      <c r="G8" s="149">
        <v>0.2</v>
      </c>
      <c r="H8" s="5"/>
    </row>
    <row r="9" spans="1:8" ht="14.45" x14ac:dyDescent="0.3">
      <c r="A9" s="7">
        <v>4</v>
      </c>
      <c r="B9" s="60"/>
      <c r="C9" s="61"/>
      <c r="D9" s="61"/>
      <c r="E9" s="65"/>
      <c r="F9" s="9" t="str">
        <f t="shared" si="0"/>
        <v/>
      </c>
      <c r="G9" s="149">
        <v>0.2</v>
      </c>
      <c r="H9" s="5"/>
    </row>
    <row r="10" spans="1:8" ht="14.45" x14ac:dyDescent="0.3">
      <c r="A10" s="7">
        <v>5</v>
      </c>
      <c r="B10" s="60"/>
      <c r="C10" s="61"/>
      <c r="D10" s="61"/>
      <c r="E10" s="65"/>
      <c r="F10" s="9" t="str">
        <f t="shared" si="0"/>
        <v/>
      </c>
      <c r="G10" s="149">
        <v>0.2</v>
      </c>
      <c r="H10" s="5"/>
    </row>
    <row r="11" spans="1:8" ht="14.45" x14ac:dyDescent="0.3">
      <c r="A11" s="7">
        <v>6</v>
      </c>
      <c r="B11" s="60"/>
      <c r="C11" s="61"/>
      <c r="D11" s="61"/>
      <c r="E11" s="65"/>
      <c r="F11" s="9" t="str">
        <f t="shared" si="0"/>
        <v/>
      </c>
      <c r="G11" s="149">
        <v>0.2</v>
      </c>
      <c r="H11" s="5"/>
    </row>
    <row r="12" spans="1:8" ht="14.45" x14ac:dyDescent="0.3">
      <c r="A12" s="7">
        <v>7</v>
      </c>
      <c r="B12" s="60"/>
      <c r="C12" s="61"/>
      <c r="D12" s="61"/>
      <c r="E12" s="65"/>
      <c r="F12" s="9" t="str">
        <f t="shared" si="0"/>
        <v/>
      </c>
      <c r="G12" s="149">
        <v>0.2</v>
      </c>
      <c r="H12" s="5"/>
    </row>
    <row r="13" spans="1:8" ht="14.45" x14ac:dyDescent="0.3">
      <c r="A13" s="7">
        <v>8</v>
      </c>
      <c r="B13" s="60"/>
      <c r="C13" s="61"/>
      <c r="D13" s="61"/>
      <c r="E13" s="65"/>
      <c r="F13" s="9" t="str">
        <f t="shared" si="0"/>
        <v/>
      </c>
      <c r="G13" s="149">
        <v>0.2</v>
      </c>
      <c r="H13" s="5"/>
    </row>
    <row r="14" spans="1:8" ht="14.45" x14ac:dyDescent="0.3">
      <c r="A14" s="7">
        <v>9</v>
      </c>
      <c r="B14" s="60"/>
      <c r="C14" s="61"/>
      <c r="D14" s="61"/>
      <c r="E14" s="65"/>
      <c r="F14" s="9" t="str">
        <f t="shared" si="0"/>
        <v/>
      </c>
      <c r="G14" s="149">
        <v>0.2</v>
      </c>
      <c r="H14" s="5"/>
    </row>
    <row r="15" spans="1:8" ht="14.45" x14ac:dyDescent="0.3">
      <c r="A15" s="7">
        <v>10</v>
      </c>
      <c r="B15" s="60"/>
      <c r="C15" s="61"/>
      <c r="D15" s="61"/>
      <c r="E15" s="65"/>
      <c r="F15" s="9" t="str">
        <f t="shared" si="0"/>
        <v/>
      </c>
      <c r="G15" s="149">
        <v>0.2</v>
      </c>
      <c r="H15" s="5"/>
    </row>
    <row r="16" spans="1:8" ht="14.45" x14ac:dyDescent="0.3">
      <c r="A16" s="7">
        <v>11</v>
      </c>
      <c r="B16" s="60"/>
      <c r="C16" s="61"/>
      <c r="D16" s="61"/>
      <c r="E16" s="65"/>
      <c r="F16" s="9" t="str">
        <f t="shared" si="0"/>
        <v/>
      </c>
      <c r="G16" s="149">
        <v>0.2</v>
      </c>
      <c r="H16" s="5"/>
    </row>
    <row r="17" spans="1:8" ht="14.45" x14ac:dyDescent="0.3">
      <c r="A17" s="7">
        <v>12</v>
      </c>
      <c r="B17" s="60"/>
      <c r="C17" s="61"/>
      <c r="D17" s="61"/>
      <c r="E17" s="65"/>
      <c r="F17" s="9" t="str">
        <f t="shared" si="0"/>
        <v/>
      </c>
      <c r="G17" s="149">
        <v>0.2</v>
      </c>
      <c r="H17" s="5"/>
    </row>
    <row r="18" spans="1:8" ht="14.45" x14ac:dyDescent="0.3">
      <c r="A18" s="7">
        <v>13</v>
      </c>
      <c r="B18" s="60"/>
      <c r="C18" s="61"/>
      <c r="D18" s="61"/>
      <c r="E18" s="65"/>
      <c r="F18" s="9" t="str">
        <f t="shared" si="0"/>
        <v/>
      </c>
      <c r="G18" s="149">
        <v>0.2</v>
      </c>
      <c r="H18" s="5"/>
    </row>
    <row r="19" spans="1:8" ht="14.45" x14ac:dyDescent="0.3">
      <c r="A19" s="7">
        <v>14</v>
      </c>
      <c r="B19" s="60"/>
      <c r="C19" s="61"/>
      <c r="D19" s="61"/>
      <c r="E19" s="65"/>
      <c r="F19" s="9" t="str">
        <f t="shared" si="0"/>
        <v/>
      </c>
      <c r="G19" s="149">
        <v>0.2</v>
      </c>
      <c r="H19" s="5"/>
    </row>
    <row r="20" spans="1:8" ht="14.45" x14ac:dyDescent="0.3">
      <c r="A20" s="7">
        <v>15</v>
      </c>
      <c r="B20" s="60"/>
      <c r="C20" s="61"/>
      <c r="D20" s="61"/>
      <c r="E20" s="65"/>
      <c r="F20" s="9" t="str">
        <f t="shared" si="0"/>
        <v/>
      </c>
      <c r="G20" s="149">
        <v>0.2</v>
      </c>
      <c r="H20" s="5"/>
    </row>
    <row r="21" spans="1:8" ht="14.45" x14ac:dyDescent="0.3">
      <c r="A21" s="7">
        <v>16</v>
      </c>
      <c r="B21" s="60"/>
      <c r="C21" s="61"/>
      <c r="D21" s="61"/>
      <c r="E21" s="65"/>
      <c r="F21" s="9" t="str">
        <f t="shared" si="0"/>
        <v/>
      </c>
      <c r="G21" s="149">
        <v>0.2</v>
      </c>
      <c r="H21" s="5"/>
    </row>
    <row r="22" spans="1:8" ht="14.45" x14ac:dyDescent="0.3">
      <c r="A22" s="7">
        <v>17</v>
      </c>
      <c r="B22" s="60"/>
      <c r="C22" s="61"/>
      <c r="D22" s="61"/>
      <c r="E22" s="65"/>
      <c r="F22" s="9" t="str">
        <f t="shared" si="0"/>
        <v/>
      </c>
      <c r="G22" s="149">
        <v>0.2</v>
      </c>
      <c r="H22" s="5"/>
    </row>
    <row r="23" spans="1:8" ht="14.45" x14ac:dyDescent="0.3">
      <c r="A23" s="7">
        <v>18</v>
      </c>
      <c r="B23" s="60"/>
      <c r="C23" s="61"/>
      <c r="D23" s="61"/>
      <c r="E23" s="65"/>
      <c r="F23" s="9" t="str">
        <f t="shared" si="0"/>
        <v/>
      </c>
      <c r="G23" s="149">
        <v>0.2</v>
      </c>
      <c r="H23" s="5"/>
    </row>
    <row r="24" spans="1:8" ht="14.45" x14ac:dyDescent="0.3">
      <c r="A24" s="7">
        <v>19</v>
      </c>
      <c r="B24" s="60"/>
      <c r="C24" s="61"/>
      <c r="D24" s="61"/>
      <c r="E24" s="65"/>
      <c r="F24" s="9" t="str">
        <f t="shared" si="0"/>
        <v/>
      </c>
      <c r="G24" s="149">
        <v>0.2</v>
      </c>
      <c r="H24" s="5"/>
    </row>
    <row r="25" spans="1:8" ht="14.45" x14ac:dyDescent="0.3">
      <c r="A25" s="7">
        <v>20</v>
      </c>
      <c r="B25" s="60"/>
      <c r="C25" s="61"/>
      <c r="D25" s="61"/>
      <c r="E25" s="65"/>
      <c r="F25" s="9" t="str">
        <f t="shared" si="0"/>
        <v/>
      </c>
      <c r="G25" s="149">
        <v>0.2</v>
      </c>
      <c r="H25" s="5"/>
    </row>
    <row r="26" spans="1:8" ht="14.45" x14ac:dyDescent="0.3">
      <c r="A26" s="7">
        <v>21</v>
      </c>
      <c r="B26" s="60"/>
      <c r="C26" s="61"/>
      <c r="D26" s="61"/>
      <c r="E26" s="65"/>
      <c r="F26" s="9" t="str">
        <f t="shared" si="0"/>
        <v/>
      </c>
      <c r="G26" s="149">
        <v>0.2</v>
      </c>
      <c r="H26" s="5"/>
    </row>
    <row r="27" spans="1:8" ht="14.45" x14ac:dyDescent="0.3">
      <c r="A27" s="7">
        <v>22</v>
      </c>
      <c r="B27" s="60"/>
      <c r="C27" s="61"/>
      <c r="D27" s="61"/>
      <c r="E27" s="65"/>
      <c r="F27" s="9" t="str">
        <f t="shared" si="0"/>
        <v/>
      </c>
      <c r="G27" s="149">
        <v>0.2</v>
      </c>
      <c r="H27" s="5"/>
    </row>
    <row r="28" spans="1:8" ht="14.45" x14ac:dyDescent="0.3">
      <c r="A28" s="7">
        <v>23</v>
      </c>
      <c r="B28" s="60"/>
      <c r="C28" s="61"/>
      <c r="D28" s="61"/>
      <c r="E28" s="65"/>
      <c r="F28" s="9" t="str">
        <f t="shared" si="0"/>
        <v/>
      </c>
      <c r="G28" s="149">
        <v>0.2</v>
      </c>
      <c r="H28" s="5"/>
    </row>
    <row r="29" spans="1:8" ht="14.45" x14ac:dyDescent="0.3">
      <c r="A29" s="7">
        <v>24</v>
      </c>
      <c r="B29" s="60"/>
      <c r="C29" s="61"/>
      <c r="D29" s="61"/>
      <c r="E29" s="65"/>
      <c r="F29" s="9" t="str">
        <f t="shared" si="0"/>
        <v/>
      </c>
      <c r="G29" s="149">
        <v>0.2</v>
      </c>
      <c r="H29" s="5"/>
    </row>
    <row r="30" spans="1:8" ht="14.45" x14ac:dyDescent="0.3">
      <c r="A30" s="7">
        <v>25</v>
      </c>
      <c r="B30" s="60"/>
      <c r="C30" s="61"/>
      <c r="D30" s="61"/>
      <c r="E30" s="65"/>
      <c r="F30" s="9" t="str">
        <f t="shared" si="0"/>
        <v/>
      </c>
      <c r="G30" s="149">
        <v>0.2</v>
      </c>
      <c r="H30" s="5"/>
    </row>
    <row r="31" spans="1:8" ht="14.45" x14ac:dyDescent="0.3">
      <c r="A31" s="7">
        <v>26</v>
      </c>
      <c r="B31" s="60"/>
      <c r="C31" s="61"/>
      <c r="D31" s="61"/>
      <c r="E31" s="65"/>
      <c r="F31" s="9" t="str">
        <f t="shared" si="0"/>
        <v/>
      </c>
      <c r="G31" s="149">
        <v>0.2</v>
      </c>
      <c r="H31" s="5"/>
    </row>
    <row r="32" spans="1:8" ht="14.45" x14ac:dyDescent="0.3">
      <c r="A32" s="7">
        <v>27</v>
      </c>
      <c r="B32" s="60"/>
      <c r="C32" s="61"/>
      <c r="D32" s="61"/>
      <c r="E32" s="65"/>
      <c r="F32" s="9" t="str">
        <f t="shared" si="0"/>
        <v/>
      </c>
      <c r="G32" s="149">
        <v>0.2</v>
      </c>
      <c r="H32" s="5"/>
    </row>
    <row r="33" spans="1:8" ht="14.45" x14ac:dyDescent="0.3">
      <c r="A33" s="7">
        <v>28</v>
      </c>
      <c r="B33" s="60"/>
      <c r="C33" s="61"/>
      <c r="D33" s="61"/>
      <c r="E33" s="65"/>
      <c r="F33" s="9" t="str">
        <f t="shared" si="0"/>
        <v/>
      </c>
      <c r="G33" s="149">
        <v>0.2</v>
      </c>
      <c r="H33" s="5"/>
    </row>
    <row r="34" spans="1:8" ht="14.45" x14ac:dyDescent="0.3">
      <c r="A34" s="7">
        <v>29</v>
      </c>
      <c r="B34" s="60"/>
      <c r="C34" s="61"/>
      <c r="D34" s="61"/>
      <c r="E34" s="65"/>
      <c r="F34" s="9" t="str">
        <f t="shared" si="0"/>
        <v/>
      </c>
      <c r="G34" s="149">
        <v>0.2</v>
      </c>
      <c r="H34" s="5"/>
    </row>
    <row r="35" spans="1:8" ht="14.45" x14ac:dyDescent="0.3">
      <c r="A35" s="7">
        <v>30</v>
      </c>
      <c r="B35" s="60"/>
      <c r="C35" s="61"/>
      <c r="D35" s="61"/>
      <c r="E35" s="65"/>
      <c r="F35" s="9" t="str">
        <f t="shared" si="0"/>
        <v/>
      </c>
      <c r="G35" s="149">
        <v>0.2</v>
      </c>
      <c r="H35" s="5"/>
    </row>
    <row r="36" spans="1:8" ht="14.45" hidden="1" outlineLevel="1" x14ac:dyDescent="0.3">
      <c r="A36" s="7">
        <v>31</v>
      </c>
      <c r="B36" s="60"/>
      <c r="C36" s="61"/>
      <c r="D36" s="61"/>
      <c r="E36" s="65"/>
      <c r="F36" s="9" t="str">
        <f t="shared" si="0"/>
        <v/>
      </c>
      <c r="G36" s="149">
        <v>0.2</v>
      </c>
      <c r="H36" s="5"/>
    </row>
    <row r="37" spans="1:8" ht="14.45" hidden="1" outlineLevel="1" x14ac:dyDescent="0.3">
      <c r="A37" s="7">
        <v>32</v>
      </c>
      <c r="B37" s="60"/>
      <c r="C37" s="61"/>
      <c r="D37" s="61"/>
      <c r="E37" s="65"/>
      <c r="F37" s="9" t="str">
        <f t="shared" si="0"/>
        <v/>
      </c>
      <c r="G37" s="149">
        <v>0.2</v>
      </c>
      <c r="H37" s="5"/>
    </row>
    <row r="38" spans="1:8" ht="14.45" hidden="1" outlineLevel="1" x14ac:dyDescent="0.3">
      <c r="A38" s="7">
        <v>33</v>
      </c>
      <c r="B38" s="60"/>
      <c r="C38" s="61"/>
      <c r="D38" s="61"/>
      <c r="E38" s="65"/>
      <c r="F38" s="9" t="str">
        <f t="shared" si="0"/>
        <v/>
      </c>
      <c r="G38" s="149">
        <v>0.2</v>
      </c>
      <c r="H38" s="5"/>
    </row>
    <row r="39" spans="1:8" ht="14.45" hidden="1" outlineLevel="1" x14ac:dyDescent="0.3">
      <c r="A39" s="7">
        <v>34</v>
      </c>
      <c r="B39" s="60"/>
      <c r="C39" s="61"/>
      <c r="D39" s="61"/>
      <c r="E39" s="65"/>
      <c r="F39" s="9" t="str">
        <f t="shared" si="0"/>
        <v/>
      </c>
      <c r="G39" s="149">
        <v>0.2</v>
      </c>
      <c r="H39" s="5"/>
    </row>
    <row r="40" spans="1:8" ht="14.45" hidden="1" outlineLevel="1" x14ac:dyDescent="0.3">
      <c r="A40" s="7">
        <v>35</v>
      </c>
      <c r="B40" s="60"/>
      <c r="C40" s="61"/>
      <c r="D40" s="61"/>
      <c r="E40" s="65"/>
      <c r="F40" s="9" t="str">
        <f t="shared" si="0"/>
        <v/>
      </c>
      <c r="G40" s="149">
        <v>0.2</v>
      </c>
      <c r="H40" s="5"/>
    </row>
    <row r="41" spans="1:8" ht="14.45" hidden="1" outlineLevel="1" x14ac:dyDescent="0.3">
      <c r="A41" s="7">
        <v>36</v>
      </c>
      <c r="B41" s="60"/>
      <c r="C41" s="61"/>
      <c r="D41" s="61"/>
      <c r="E41" s="65"/>
      <c r="F41" s="9" t="str">
        <f t="shared" si="0"/>
        <v/>
      </c>
      <c r="G41" s="149">
        <v>0.2</v>
      </c>
      <c r="H41" s="5"/>
    </row>
    <row r="42" spans="1:8" ht="14.45" hidden="1" outlineLevel="1" x14ac:dyDescent="0.3">
      <c r="A42" s="7">
        <v>37</v>
      </c>
      <c r="B42" s="60"/>
      <c r="C42" s="61"/>
      <c r="D42" s="61"/>
      <c r="E42" s="65"/>
      <c r="F42" s="9" t="str">
        <f t="shared" si="0"/>
        <v/>
      </c>
      <c r="G42" s="149">
        <v>0.2</v>
      </c>
      <c r="H42" s="5"/>
    </row>
    <row r="43" spans="1:8" ht="14.45" hidden="1" outlineLevel="1" x14ac:dyDescent="0.3">
      <c r="A43" s="7">
        <v>38</v>
      </c>
      <c r="B43" s="60"/>
      <c r="C43" s="61"/>
      <c r="D43" s="61"/>
      <c r="E43" s="65"/>
      <c r="F43" s="9" t="str">
        <f t="shared" si="0"/>
        <v/>
      </c>
      <c r="G43" s="149">
        <v>0.2</v>
      </c>
      <c r="H43" s="5"/>
    </row>
    <row r="44" spans="1:8" ht="14.45" hidden="1" outlineLevel="1" x14ac:dyDescent="0.3">
      <c r="A44" s="7">
        <v>39</v>
      </c>
      <c r="B44" s="60"/>
      <c r="C44" s="61"/>
      <c r="D44" s="61"/>
      <c r="E44" s="65"/>
      <c r="F44" s="9" t="str">
        <f t="shared" si="0"/>
        <v/>
      </c>
      <c r="G44" s="149">
        <v>0.2</v>
      </c>
      <c r="H44" s="5"/>
    </row>
    <row r="45" spans="1:8" ht="14.45" hidden="1" outlineLevel="1" x14ac:dyDescent="0.3">
      <c r="A45" s="7">
        <v>40</v>
      </c>
      <c r="B45" s="60"/>
      <c r="C45" s="61"/>
      <c r="D45" s="61"/>
      <c r="E45" s="65"/>
      <c r="F45" s="9" t="str">
        <f t="shared" si="0"/>
        <v/>
      </c>
      <c r="G45" s="149">
        <v>0.2</v>
      </c>
      <c r="H45" s="5"/>
    </row>
    <row r="46" spans="1:8" ht="14.45" hidden="1" outlineLevel="1" x14ac:dyDescent="0.3">
      <c r="A46" s="7">
        <v>41</v>
      </c>
      <c r="B46" s="60"/>
      <c r="C46" s="61"/>
      <c r="D46" s="61"/>
      <c r="E46" s="65"/>
      <c r="F46" s="9" t="str">
        <f t="shared" si="0"/>
        <v/>
      </c>
      <c r="G46" s="149">
        <v>0.2</v>
      </c>
      <c r="H46" s="5"/>
    </row>
    <row r="47" spans="1:8" ht="14.45" hidden="1" outlineLevel="1" x14ac:dyDescent="0.3">
      <c r="A47" s="7">
        <v>42</v>
      </c>
      <c r="B47" s="60"/>
      <c r="C47" s="61"/>
      <c r="D47" s="61"/>
      <c r="E47" s="65"/>
      <c r="F47" s="9" t="str">
        <f t="shared" si="0"/>
        <v/>
      </c>
      <c r="G47" s="149">
        <v>0.2</v>
      </c>
      <c r="H47" s="5"/>
    </row>
    <row r="48" spans="1:8" ht="14.45" hidden="1" outlineLevel="1" x14ac:dyDescent="0.3">
      <c r="A48" s="7">
        <v>43</v>
      </c>
      <c r="B48" s="60"/>
      <c r="C48" s="61"/>
      <c r="D48" s="61"/>
      <c r="E48" s="65"/>
      <c r="F48" s="9" t="str">
        <f t="shared" si="0"/>
        <v/>
      </c>
      <c r="G48" s="149">
        <v>0.2</v>
      </c>
      <c r="H48" s="5"/>
    </row>
    <row r="49" spans="1:8" ht="14.45" hidden="1" outlineLevel="1" x14ac:dyDescent="0.3">
      <c r="A49" s="7">
        <v>44</v>
      </c>
      <c r="B49" s="60"/>
      <c r="C49" s="61"/>
      <c r="D49" s="61"/>
      <c r="E49" s="65"/>
      <c r="F49" s="9" t="str">
        <f t="shared" si="0"/>
        <v/>
      </c>
      <c r="G49" s="149">
        <v>0.2</v>
      </c>
      <c r="H49" s="5"/>
    </row>
    <row r="50" spans="1:8" ht="14.45" hidden="1" outlineLevel="1" x14ac:dyDescent="0.3">
      <c r="A50" s="7">
        <v>45</v>
      </c>
      <c r="B50" s="60"/>
      <c r="C50" s="61"/>
      <c r="D50" s="61"/>
      <c r="E50" s="65"/>
      <c r="F50" s="9" t="str">
        <f t="shared" si="0"/>
        <v/>
      </c>
      <c r="G50" s="149">
        <v>0.2</v>
      </c>
      <c r="H50" s="5"/>
    </row>
    <row r="51" spans="1:8" ht="14.45" hidden="1" outlineLevel="1" x14ac:dyDescent="0.3">
      <c r="A51" s="7">
        <v>46</v>
      </c>
      <c r="B51" s="60"/>
      <c r="C51" s="61"/>
      <c r="D51" s="61"/>
      <c r="E51" s="65"/>
      <c r="F51" s="9" t="str">
        <f t="shared" si="0"/>
        <v/>
      </c>
      <c r="G51" s="149">
        <v>0.2</v>
      </c>
      <c r="H51" s="5"/>
    </row>
    <row r="52" spans="1:8" ht="14.45" hidden="1" outlineLevel="1" x14ac:dyDescent="0.3">
      <c r="A52" s="7">
        <v>47</v>
      </c>
      <c r="B52" s="60"/>
      <c r="C52" s="61"/>
      <c r="D52" s="61"/>
      <c r="E52" s="65"/>
      <c r="F52" s="9" t="str">
        <f t="shared" si="0"/>
        <v/>
      </c>
      <c r="G52" s="149">
        <v>0.2</v>
      </c>
      <c r="H52" s="5"/>
    </row>
    <row r="53" spans="1:8" ht="14.45" hidden="1" outlineLevel="1" x14ac:dyDescent="0.3">
      <c r="A53" s="7">
        <v>48</v>
      </c>
      <c r="B53" s="60"/>
      <c r="C53" s="61"/>
      <c r="D53" s="61"/>
      <c r="E53" s="65"/>
      <c r="F53" s="9" t="str">
        <f t="shared" si="0"/>
        <v/>
      </c>
      <c r="G53" s="149">
        <v>0.2</v>
      </c>
      <c r="H53" s="5"/>
    </row>
    <row r="54" spans="1:8" ht="14.45" hidden="1" outlineLevel="1" x14ac:dyDescent="0.3">
      <c r="A54" s="7">
        <v>49</v>
      </c>
      <c r="B54" s="60"/>
      <c r="C54" s="61"/>
      <c r="D54" s="61"/>
      <c r="E54" s="65"/>
      <c r="F54" s="9" t="str">
        <f t="shared" si="0"/>
        <v/>
      </c>
      <c r="G54" s="149">
        <v>0.2</v>
      </c>
      <c r="H54" s="5"/>
    </row>
    <row r="55" spans="1:8" ht="14.45" hidden="1" outlineLevel="1" x14ac:dyDescent="0.3">
      <c r="A55" s="7">
        <v>50</v>
      </c>
      <c r="B55" s="60"/>
      <c r="C55" s="61"/>
      <c r="D55" s="61"/>
      <c r="E55" s="65"/>
      <c r="F55" s="9" t="str">
        <f t="shared" si="0"/>
        <v/>
      </c>
      <c r="G55" s="149">
        <v>0.2</v>
      </c>
      <c r="H55" s="5"/>
    </row>
    <row r="56" spans="1:8" ht="14.45" hidden="1" outlineLevel="1" x14ac:dyDescent="0.3">
      <c r="A56" s="7">
        <v>51</v>
      </c>
      <c r="B56" s="60"/>
      <c r="C56" s="61"/>
      <c r="D56" s="61"/>
      <c r="E56" s="65"/>
      <c r="F56" s="9" t="str">
        <f t="shared" si="0"/>
        <v/>
      </c>
      <c r="G56" s="149">
        <v>0.2</v>
      </c>
      <c r="H56" s="5"/>
    </row>
    <row r="57" spans="1:8" ht="14.45" hidden="1" outlineLevel="1" x14ac:dyDescent="0.3">
      <c r="A57" s="7">
        <v>52</v>
      </c>
      <c r="B57" s="60"/>
      <c r="C57" s="61"/>
      <c r="D57" s="61"/>
      <c r="E57" s="65"/>
      <c r="F57" s="9" t="str">
        <f t="shared" si="0"/>
        <v/>
      </c>
      <c r="G57" s="149">
        <v>0.2</v>
      </c>
      <c r="H57" s="5"/>
    </row>
    <row r="58" spans="1:8" ht="14.45" hidden="1" outlineLevel="1" x14ac:dyDescent="0.3">
      <c r="A58" s="7">
        <v>53</v>
      </c>
      <c r="B58" s="60"/>
      <c r="C58" s="61"/>
      <c r="D58" s="61"/>
      <c r="E58" s="65"/>
      <c r="F58" s="9" t="str">
        <f t="shared" si="0"/>
        <v/>
      </c>
      <c r="G58" s="149">
        <v>0.2</v>
      </c>
      <c r="H58" s="5"/>
    </row>
    <row r="59" spans="1:8" ht="14.45" hidden="1" outlineLevel="1" x14ac:dyDescent="0.3">
      <c r="A59" s="7">
        <v>54</v>
      </c>
      <c r="B59" s="60"/>
      <c r="C59" s="61"/>
      <c r="D59" s="61"/>
      <c r="E59" s="65"/>
      <c r="F59" s="9" t="str">
        <f t="shared" si="0"/>
        <v/>
      </c>
      <c r="G59" s="149">
        <v>0.2</v>
      </c>
      <c r="H59" s="5"/>
    </row>
    <row r="60" spans="1:8" ht="14.45" hidden="1" outlineLevel="1" x14ac:dyDescent="0.3">
      <c r="A60" s="7">
        <v>55</v>
      </c>
      <c r="B60" s="60"/>
      <c r="C60" s="61"/>
      <c r="D60" s="61"/>
      <c r="E60" s="65"/>
      <c r="F60" s="9" t="str">
        <f t="shared" si="0"/>
        <v/>
      </c>
      <c r="G60" s="149">
        <v>0.2</v>
      </c>
      <c r="H60" s="5"/>
    </row>
    <row r="61" spans="1:8" ht="14.45" hidden="1" outlineLevel="1" x14ac:dyDescent="0.3">
      <c r="A61" s="7">
        <v>56</v>
      </c>
      <c r="B61" s="60"/>
      <c r="C61" s="61"/>
      <c r="D61" s="61"/>
      <c r="E61" s="65"/>
      <c r="F61" s="9" t="str">
        <f t="shared" si="0"/>
        <v/>
      </c>
      <c r="G61" s="149">
        <v>0.2</v>
      </c>
      <c r="H61" s="5"/>
    </row>
    <row r="62" spans="1:8" ht="14.45" hidden="1" outlineLevel="1" x14ac:dyDescent="0.3">
      <c r="A62" s="7">
        <v>57</v>
      </c>
      <c r="B62" s="60"/>
      <c r="C62" s="61"/>
      <c r="D62" s="61"/>
      <c r="E62" s="65"/>
      <c r="F62" s="9" t="str">
        <f t="shared" si="0"/>
        <v/>
      </c>
      <c r="G62" s="149">
        <v>0.2</v>
      </c>
      <c r="H62" s="5"/>
    </row>
    <row r="63" spans="1:8" ht="14.45" hidden="1" outlineLevel="1" x14ac:dyDescent="0.3">
      <c r="A63" s="7">
        <v>58</v>
      </c>
      <c r="B63" s="60"/>
      <c r="C63" s="61"/>
      <c r="D63" s="61"/>
      <c r="E63" s="65"/>
      <c r="F63" s="9" t="str">
        <f t="shared" si="0"/>
        <v/>
      </c>
      <c r="G63" s="149">
        <v>0.2</v>
      </c>
      <c r="H63" s="5"/>
    </row>
    <row r="64" spans="1:8" ht="14.45" hidden="1" outlineLevel="1" x14ac:dyDescent="0.3">
      <c r="A64" s="7">
        <v>59</v>
      </c>
      <c r="B64" s="60"/>
      <c r="C64" s="61"/>
      <c r="D64" s="61"/>
      <c r="E64" s="65"/>
      <c r="F64" s="9" t="str">
        <f t="shared" si="0"/>
        <v/>
      </c>
      <c r="G64" s="149">
        <v>0.2</v>
      </c>
      <c r="H64" s="5"/>
    </row>
    <row r="65" spans="1:8" ht="14.45" hidden="1" outlineLevel="1" x14ac:dyDescent="0.3">
      <c r="A65" s="7">
        <v>60</v>
      </c>
      <c r="B65" s="60"/>
      <c r="C65" s="61"/>
      <c r="D65" s="61"/>
      <c r="E65" s="65"/>
      <c r="F65" s="9" t="str">
        <f t="shared" si="0"/>
        <v/>
      </c>
      <c r="G65" s="149">
        <v>0.2</v>
      </c>
      <c r="H65" s="5"/>
    </row>
    <row r="66" spans="1:8" ht="14.45" hidden="1" outlineLevel="1" x14ac:dyDescent="0.3">
      <c r="A66" s="7">
        <v>61</v>
      </c>
      <c r="B66" s="60"/>
      <c r="C66" s="61"/>
      <c r="D66" s="61"/>
      <c r="E66" s="65"/>
      <c r="F66" s="9" t="str">
        <f t="shared" si="0"/>
        <v/>
      </c>
      <c r="G66" s="149">
        <v>0.2</v>
      </c>
      <c r="H66" s="5"/>
    </row>
    <row r="67" spans="1:8" ht="14.45" hidden="1" outlineLevel="1" x14ac:dyDescent="0.3">
      <c r="A67" s="7">
        <v>62</v>
      </c>
      <c r="B67" s="60"/>
      <c r="C67" s="61"/>
      <c r="D67" s="61"/>
      <c r="E67" s="65"/>
      <c r="F67" s="9" t="str">
        <f t="shared" si="0"/>
        <v/>
      </c>
      <c r="G67" s="149">
        <v>0.2</v>
      </c>
      <c r="H67" s="5"/>
    </row>
    <row r="68" spans="1:8" ht="14.45" hidden="1" outlineLevel="1" x14ac:dyDescent="0.3">
      <c r="A68" s="7">
        <v>63</v>
      </c>
      <c r="B68" s="60"/>
      <c r="C68" s="61"/>
      <c r="D68" s="61"/>
      <c r="E68" s="65"/>
      <c r="F68" s="9" t="str">
        <f t="shared" si="0"/>
        <v/>
      </c>
      <c r="G68" s="149">
        <v>0.2</v>
      </c>
      <c r="H68" s="5"/>
    </row>
    <row r="69" spans="1:8" ht="14.45" hidden="1" outlineLevel="1" x14ac:dyDescent="0.3">
      <c r="A69" s="7">
        <v>64</v>
      </c>
      <c r="B69" s="60"/>
      <c r="C69" s="61"/>
      <c r="D69" s="61"/>
      <c r="E69" s="65"/>
      <c r="F69" s="9" t="str">
        <f t="shared" si="0"/>
        <v/>
      </c>
      <c r="G69" s="149">
        <v>0.2</v>
      </c>
      <c r="H69" s="5"/>
    </row>
    <row r="70" spans="1:8" ht="14.45" hidden="1" outlineLevel="1" x14ac:dyDescent="0.3">
      <c r="A70" s="7">
        <v>65</v>
      </c>
      <c r="B70" s="60"/>
      <c r="C70" s="61"/>
      <c r="D70" s="61"/>
      <c r="E70" s="65"/>
      <c r="F70" s="9" t="str">
        <f t="shared" si="0"/>
        <v/>
      </c>
      <c r="G70" s="149">
        <v>0.2</v>
      </c>
      <c r="H70" s="5"/>
    </row>
    <row r="71" spans="1:8" ht="14.45" hidden="1" outlineLevel="1" x14ac:dyDescent="0.3">
      <c r="A71" s="7">
        <v>66</v>
      </c>
      <c r="B71" s="60"/>
      <c r="C71" s="61"/>
      <c r="D71" s="61"/>
      <c r="E71" s="65"/>
      <c r="F71" s="9" t="str">
        <f t="shared" ref="F71:F205" si="1">(IF($E$3="ja",E71/(1+G71),""))</f>
        <v/>
      </c>
      <c r="G71" s="149">
        <v>0.2</v>
      </c>
      <c r="H71" s="5"/>
    </row>
    <row r="72" spans="1:8" ht="14.45" hidden="1" outlineLevel="1" x14ac:dyDescent="0.3">
      <c r="A72" s="7">
        <v>67</v>
      </c>
      <c r="B72" s="60"/>
      <c r="C72" s="61"/>
      <c r="D72" s="61"/>
      <c r="E72" s="65"/>
      <c r="F72" s="9" t="str">
        <f t="shared" si="1"/>
        <v/>
      </c>
      <c r="G72" s="149">
        <v>0.2</v>
      </c>
      <c r="H72" s="5"/>
    </row>
    <row r="73" spans="1:8" ht="14.45" hidden="1" outlineLevel="1" x14ac:dyDescent="0.3">
      <c r="A73" s="7">
        <v>68</v>
      </c>
      <c r="B73" s="60"/>
      <c r="C73" s="61"/>
      <c r="D73" s="61"/>
      <c r="E73" s="65"/>
      <c r="F73" s="9" t="str">
        <f t="shared" si="1"/>
        <v/>
      </c>
      <c r="G73" s="149">
        <v>0.2</v>
      </c>
      <c r="H73" s="5"/>
    </row>
    <row r="74" spans="1:8" ht="14.45" hidden="1" outlineLevel="1" x14ac:dyDescent="0.3">
      <c r="A74" s="7">
        <v>69</v>
      </c>
      <c r="B74" s="60"/>
      <c r="C74" s="61"/>
      <c r="D74" s="61"/>
      <c r="E74" s="65"/>
      <c r="F74" s="9" t="str">
        <f t="shared" si="1"/>
        <v/>
      </c>
      <c r="G74" s="149">
        <v>0.2</v>
      </c>
      <c r="H74" s="5"/>
    </row>
    <row r="75" spans="1:8" ht="14.45" hidden="1" outlineLevel="1" x14ac:dyDescent="0.3">
      <c r="A75" s="7">
        <v>70</v>
      </c>
      <c r="B75" s="60"/>
      <c r="C75" s="61"/>
      <c r="D75" s="61"/>
      <c r="E75" s="65"/>
      <c r="F75" s="9" t="str">
        <f t="shared" si="1"/>
        <v/>
      </c>
      <c r="G75" s="149">
        <v>0.2</v>
      </c>
      <c r="H75" s="5"/>
    </row>
    <row r="76" spans="1:8" ht="14.45" hidden="1" outlineLevel="1" x14ac:dyDescent="0.3">
      <c r="A76" s="7">
        <v>71</v>
      </c>
      <c r="B76" s="60"/>
      <c r="C76" s="61"/>
      <c r="D76" s="61"/>
      <c r="E76" s="65"/>
      <c r="F76" s="9" t="str">
        <f t="shared" si="1"/>
        <v/>
      </c>
      <c r="G76" s="149">
        <v>0.2</v>
      </c>
      <c r="H76" s="5"/>
    </row>
    <row r="77" spans="1:8" ht="14.45" hidden="1" outlineLevel="1" x14ac:dyDescent="0.3">
      <c r="A77" s="7">
        <v>72</v>
      </c>
      <c r="B77" s="60"/>
      <c r="C77" s="61"/>
      <c r="D77" s="61"/>
      <c r="E77" s="65"/>
      <c r="F77" s="9" t="str">
        <f t="shared" si="1"/>
        <v/>
      </c>
      <c r="G77" s="149">
        <v>0.2</v>
      </c>
      <c r="H77" s="5"/>
    </row>
    <row r="78" spans="1:8" ht="14.45" hidden="1" outlineLevel="1" x14ac:dyDescent="0.3">
      <c r="A78" s="7">
        <v>73</v>
      </c>
      <c r="B78" s="60"/>
      <c r="C78" s="61"/>
      <c r="D78" s="61"/>
      <c r="E78" s="65"/>
      <c r="F78" s="9" t="str">
        <f t="shared" si="1"/>
        <v/>
      </c>
      <c r="G78" s="149">
        <v>0.2</v>
      </c>
      <c r="H78" s="5"/>
    </row>
    <row r="79" spans="1:8" ht="14.45" hidden="1" outlineLevel="1" x14ac:dyDescent="0.3">
      <c r="A79" s="7">
        <v>74</v>
      </c>
      <c r="B79" s="60"/>
      <c r="C79" s="61"/>
      <c r="D79" s="61"/>
      <c r="E79" s="65"/>
      <c r="F79" s="9" t="str">
        <f t="shared" si="1"/>
        <v/>
      </c>
      <c r="G79" s="149">
        <v>0.2</v>
      </c>
      <c r="H79" s="5"/>
    </row>
    <row r="80" spans="1:8" ht="14.45" hidden="1" outlineLevel="1" x14ac:dyDescent="0.3">
      <c r="A80" s="7">
        <v>75</v>
      </c>
      <c r="B80" s="60"/>
      <c r="C80" s="61"/>
      <c r="D80" s="61"/>
      <c r="E80" s="65"/>
      <c r="F80" s="9" t="str">
        <f t="shared" si="1"/>
        <v/>
      </c>
      <c r="G80" s="149">
        <v>0.2</v>
      </c>
      <c r="H80" s="5"/>
    </row>
    <row r="81" spans="1:8" ht="14.45" hidden="1" outlineLevel="1" x14ac:dyDescent="0.3">
      <c r="A81" s="7">
        <v>76</v>
      </c>
      <c r="B81" s="60"/>
      <c r="C81" s="61"/>
      <c r="D81" s="61"/>
      <c r="E81" s="65"/>
      <c r="F81" s="9" t="str">
        <f t="shared" si="1"/>
        <v/>
      </c>
      <c r="G81" s="149">
        <v>0.2</v>
      </c>
      <c r="H81" s="5"/>
    </row>
    <row r="82" spans="1:8" ht="14.45" hidden="1" outlineLevel="1" x14ac:dyDescent="0.3">
      <c r="A82" s="7">
        <v>77</v>
      </c>
      <c r="B82" s="60"/>
      <c r="C82" s="61"/>
      <c r="D82" s="61"/>
      <c r="E82" s="65"/>
      <c r="F82" s="9" t="str">
        <f t="shared" si="1"/>
        <v/>
      </c>
      <c r="G82" s="149">
        <v>0.2</v>
      </c>
      <c r="H82" s="5"/>
    </row>
    <row r="83" spans="1:8" ht="14.45" hidden="1" outlineLevel="1" x14ac:dyDescent="0.3">
      <c r="A83" s="7">
        <v>78</v>
      </c>
      <c r="B83" s="60"/>
      <c r="C83" s="61"/>
      <c r="D83" s="61"/>
      <c r="E83" s="65"/>
      <c r="F83" s="9" t="str">
        <f t="shared" si="1"/>
        <v/>
      </c>
      <c r="G83" s="149">
        <v>0.2</v>
      </c>
      <c r="H83" s="5"/>
    </row>
    <row r="84" spans="1:8" ht="14.45" hidden="1" outlineLevel="1" x14ac:dyDescent="0.3">
      <c r="A84" s="7">
        <v>79</v>
      </c>
      <c r="B84" s="60"/>
      <c r="C84" s="61"/>
      <c r="D84" s="61"/>
      <c r="E84" s="65"/>
      <c r="F84" s="9" t="str">
        <f t="shared" si="1"/>
        <v/>
      </c>
      <c r="G84" s="149">
        <v>0.2</v>
      </c>
      <c r="H84" s="5"/>
    </row>
    <row r="85" spans="1:8" ht="14.45" hidden="1" outlineLevel="1" x14ac:dyDescent="0.3">
      <c r="A85" s="7">
        <v>80</v>
      </c>
      <c r="B85" s="60"/>
      <c r="C85" s="61"/>
      <c r="D85" s="61"/>
      <c r="E85" s="65"/>
      <c r="F85" s="9" t="str">
        <f t="shared" si="1"/>
        <v/>
      </c>
      <c r="G85" s="149">
        <v>0.2</v>
      </c>
      <c r="H85" s="5"/>
    </row>
    <row r="86" spans="1:8" ht="14.45" hidden="1" outlineLevel="1" x14ac:dyDescent="0.3">
      <c r="A86" s="7">
        <v>81</v>
      </c>
      <c r="B86" s="60"/>
      <c r="C86" s="61"/>
      <c r="D86" s="61"/>
      <c r="E86" s="65"/>
      <c r="F86" s="9" t="str">
        <f t="shared" si="1"/>
        <v/>
      </c>
      <c r="G86" s="149">
        <v>0.2</v>
      </c>
      <c r="H86" s="5"/>
    </row>
    <row r="87" spans="1:8" ht="14.45" hidden="1" outlineLevel="1" x14ac:dyDescent="0.3">
      <c r="A87" s="7">
        <v>82</v>
      </c>
      <c r="B87" s="60"/>
      <c r="C87" s="61"/>
      <c r="D87" s="61"/>
      <c r="E87" s="65"/>
      <c r="F87" s="9" t="str">
        <f t="shared" si="1"/>
        <v/>
      </c>
      <c r="G87" s="149">
        <v>0.2</v>
      </c>
      <c r="H87" s="5"/>
    </row>
    <row r="88" spans="1:8" ht="14.45" hidden="1" outlineLevel="1" x14ac:dyDescent="0.3">
      <c r="A88" s="7">
        <v>83</v>
      </c>
      <c r="B88" s="60"/>
      <c r="C88" s="61"/>
      <c r="D88" s="61"/>
      <c r="E88" s="65"/>
      <c r="F88" s="9" t="str">
        <f t="shared" si="1"/>
        <v/>
      </c>
      <c r="G88" s="149">
        <v>0.2</v>
      </c>
      <c r="H88" s="5"/>
    </row>
    <row r="89" spans="1:8" ht="14.45" hidden="1" outlineLevel="1" x14ac:dyDescent="0.3">
      <c r="A89" s="7">
        <v>84</v>
      </c>
      <c r="B89" s="60"/>
      <c r="C89" s="61"/>
      <c r="D89" s="61"/>
      <c r="E89" s="65"/>
      <c r="F89" s="9" t="str">
        <f t="shared" si="1"/>
        <v/>
      </c>
      <c r="G89" s="149">
        <v>0.2</v>
      </c>
      <c r="H89" s="5"/>
    </row>
    <row r="90" spans="1:8" ht="14.45" hidden="1" outlineLevel="1" x14ac:dyDescent="0.3">
      <c r="A90" s="7">
        <v>85</v>
      </c>
      <c r="B90" s="60"/>
      <c r="C90" s="61"/>
      <c r="D90" s="61"/>
      <c r="E90" s="65"/>
      <c r="F90" s="9" t="str">
        <f t="shared" si="1"/>
        <v/>
      </c>
      <c r="G90" s="149">
        <v>0.2</v>
      </c>
      <c r="H90" s="5"/>
    </row>
    <row r="91" spans="1:8" ht="14.45" hidden="1" outlineLevel="1" x14ac:dyDescent="0.3">
      <c r="A91" s="7">
        <v>86</v>
      </c>
      <c r="B91" s="60"/>
      <c r="C91" s="61"/>
      <c r="D91" s="61"/>
      <c r="E91" s="65"/>
      <c r="F91" s="9" t="str">
        <f t="shared" si="1"/>
        <v/>
      </c>
      <c r="G91" s="149">
        <v>0.2</v>
      </c>
      <c r="H91" s="5"/>
    </row>
    <row r="92" spans="1:8" ht="14.45" hidden="1" outlineLevel="1" x14ac:dyDescent="0.3">
      <c r="A92" s="7">
        <v>87</v>
      </c>
      <c r="B92" s="60"/>
      <c r="C92" s="61"/>
      <c r="D92" s="61"/>
      <c r="E92" s="65"/>
      <c r="F92" s="9" t="str">
        <f t="shared" si="1"/>
        <v/>
      </c>
      <c r="G92" s="149">
        <v>0.2</v>
      </c>
      <c r="H92" s="5"/>
    </row>
    <row r="93" spans="1:8" ht="14.45" hidden="1" outlineLevel="1" x14ac:dyDescent="0.3">
      <c r="A93" s="7">
        <v>88</v>
      </c>
      <c r="B93" s="60"/>
      <c r="C93" s="61"/>
      <c r="D93" s="61"/>
      <c r="E93" s="65"/>
      <c r="F93" s="9" t="str">
        <f t="shared" si="1"/>
        <v/>
      </c>
      <c r="G93" s="149">
        <v>0.2</v>
      </c>
      <c r="H93" s="5"/>
    </row>
    <row r="94" spans="1:8" ht="14.45" hidden="1" outlineLevel="1" x14ac:dyDescent="0.3">
      <c r="A94" s="7">
        <v>89</v>
      </c>
      <c r="B94" s="60"/>
      <c r="C94" s="61"/>
      <c r="D94" s="61"/>
      <c r="E94" s="65"/>
      <c r="F94" s="9" t="str">
        <f t="shared" si="1"/>
        <v/>
      </c>
      <c r="G94" s="149">
        <v>0.2</v>
      </c>
      <c r="H94" s="5"/>
    </row>
    <row r="95" spans="1:8" ht="14.45" hidden="1" outlineLevel="1" x14ac:dyDescent="0.3">
      <c r="A95" s="7">
        <v>90</v>
      </c>
      <c r="B95" s="60"/>
      <c r="C95" s="61"/>
      <c r="D95" s="61"/>
      <c r="E95" s="65"/>
      <c r="F95" s="9" t="str">
        <f t="shared" si="1"/>
        <v/>
      </c>
      <c r="G95" s="149">
        <v>0.2</v>
      </c>
      <c r="H95" s="5"/>
    </row>
    <row r="96" spans="1:8" ht="14.45" hidden="1" outlineLevel="1" x14ac:dyDescent="0.3">
      <c r="A96" s="7">
        <v>91</v>
      </c>
      <c r="B96" s="60"/>
      <c r="C96" s="61"/>
      <c r="D96" s="61"/>
      <c r="E96" s="65"/>
      <c r="F96" s="9" t="str">
        <f t="shared" si="1"/>
        <v/>
      </c>
      <c r="G96" s="149">
        <v>0.2</v>
      </c>
      <c r="H96" s="5"/>
    </row>
    <row r="97" spans="1:8" ht="14.45" hidden="1" outlineLevel="1" x14ac:dyDescent="0.3">
      <c r="A97" s="7">
        <v>92</v>
      </c>
      <c r="B97" s="60"/>
      <c r="C97" s="61"/>
      <c r="D97" s="61"/>
      <c r="E97" s="65"/>
      <c r="F97" s="9" t="str">
        <f t="shared" si="1"/>
        <v/>
      </c>
      <c r="G97" s="149">
        <v>0.2</v>
      </c>
      <c r="H97" s="5"/>
    </row>
    <row r="98" spans="1:8" ht="14.45" hidden="1" outlineLevel="1" x14ac:dyDescent="0.3">
      <c r="A98" s="7">
        <v>93</v>
      </c>
      <c r="B98" s="60"/>
      <c r="C98" s="61"/>
      <c r="D98" s="61"/>
      <c r="E98" s="65"/>
      <c r="F98" s="9" t="str">
        <f t="shared" si="1"/>
        <v/>
      </c>
      <c r="G98" s="149">
        <v>0.2</v>
      </c>
      <c r="H98" s="5"/>
    </row>
    <row r="99" spans="1:8" ht="14.45" hidden="1" outlineLevel="1" x14ac:dyDescent="0.3">
      <c r="A99" s="7">
        <v>94</v>
      </c>
      <c r="B99" s="60"/>
      <c r="C99" s="61"/>
      <c r="D99" s="61"/>
      <c r="E99" s="65"/>
      <c r="F99" s="9" t="str">
        <f t="shared" si="1"/>
        <v/>
      </c>
      <c r="G99" s="149">
        <v>0.2</v>
      </c>
      <c r="H99" s="5"/>
    </row>
    <row r="100" spans="1:8" ht="14.45" hidden="1" outlineLevel="1" x14ac:dyDescent="0.3">
      <c r="A100" s="7">
        <v>95</v>
      </c>
      <c r="B100" s="60"/>
      <c r="C100" s="61"/>
      <c r="D100" s="61"/>
      <c r="E100" s="65"/>
      <c r="F100" s="9" t="str">
        <f t="shared" si="1"/>
        <v/>
      </c>
      <c r="G100" s="149">
        <v>0.2</v>
      </c>
      <c r="H100" s="5"/>
    </row>
    <row r="101" spans="1:8" ht="14.45" hidden="1" outlineLevel="1" x14ac:dyDescent="0.3">
      <c r="A101" s="7">
        <v>96</v>
      </c>
      <c r="B101" s="60"/>
      <c r="C101" s="61"/>
      <c r="D101" s="61"/>
      <c r="E101" s="65"/>
      <c r="F101" s="9" t="str">
        <f t="shared" si="1"/>
        <v/>
      </c>
      <c r="G101" s="149">
        <v>0.2</v>
      </c>
      <c r="H101" s="5"/>
    </row>
    <row r="102" spans="1:8" ht="14.45" hidden="1" outlineLevel="1" x14ac:dyDescent="0.3">
      <c r="A102" s="7">
        <v>97</v>
      </c>
      <c r="B102" s="60"/>
      <c r="C102" s="61"/>
      <c r="D102" s="61"/>
      <c r="E102" s="65"/>
      <c r="F102" s="9" t="str">
        <f t="shared" si="1"/>
        <v/>
      </c>
      <c r="G102" s="149">
        <v>0.2</v>
      </c>
      <c r="H102" s="5"/>
    </row>
    <row r="103" spans="1:8" ht="14.45" hidden="1" outlineLevel="1" x14ac:dyDescent="0.3">
      <c r="A103" s="7">
        <v>98</v>
      </c>
      <c r="B103" s="60"/>
      <c r="C103" s="61"/>
      <c r="D103" s="61"/>
      <c r="E103" s="65"/>
      <c r="F103" s="9" t="str">
        <f t="shared" si="1"/>
        <v/>
      </c>
      <c r="G103" s="149">
        <v>0.2</v>
      </c>
      <c r="H103" s="5"/>
    </row>
    <row r="104" spans="1:8" ht="14.45" hidden="1" outlineLevel="1" x14ac:dyDescent="0.3">
      <c r="A104" s="7">
        <v>99</v>
      </c>
      <c r="B104" s="60"/>
      <c r="C104" s="61"/>
      <c r="D104" s="61"/>
      <c r="E104" s="65"/>
      <c r="F104" s="9" t="str">
        <f t="shared" si="1"/>
        <v/>
      </c>
      <c r="G104" s="149">
        <v>0.2</v>
      </c>
      <c r="H104" s="5"/>
    </row>
    <row r="105" spans="1:8" ht="14.45" hidden="1" outlineLevel="1" x14ac:dyDescent="0.3">
      <c r="A105" s="7">
        <v>100</v>
      </c>
      <c r="B105" s="60"/>
      <c r="C105" s="61"/>
      <c r="D105" s="61"/>
      <c r="E105" s="65"/>
      <c r="F105" s="9" t="str">
        <f t="shared" si="1"/>
        <v/>
      </c>
      <c r="G105" s="149">
        <v>0.2</v>
      </c>
      <c r="H105" s="5"/>
    </row>
    <row r="106" spans="1:8" ht="14.45" hidden="1" outlineLevel="1" x14ac:dyDescent="0.3">
      <c r="A106" s="7">
        <v>101</v>
      </c>
      <c r="B106" s="60"/>
      <c r="C106" s="61"/>
      <c r="D106" s="61"/>
      <c r="E106" s="65"/>
      <c r="F106" s="9" t="str">
        <f t="shared" si="1"/>
        <v/>
      </c>
      <c r="G106" s="149">
        <v>0.2</v>
      </c>
      <c r="H106" s="5"/>
    </row>
    <row r="107" spans="1:8" ht="14.45" hidden="1" outlineLevel="1" x14ac:dyDescent="0.3">
      <c r="A107" s="7">
        <v>102</v>
      </c>
      <c r="B107" s="60"/>
      <c r="C107" s="61"/>
      <c r="D107" s="61"/>
      <c r="E107" s="65"/>
      <c r="F107" s="9" t="str">
        <f t="shared" si="1"/>
        <v/>
      </c>
      <c r="G107" s="149">
        <v>0.2</v>
      </c>
      <c r="H107" s="5"/>
    </row>
    <row r="108" spans="1:8" ht="14.45" hidden="1" outlineLevel="1" x14ac:dyDescent="0.3">
      <c r="A108" s="7">
        <v>103</v>
      </c>
      <c r="B108" s="60"/>
      <c r="C108" s="61"/>
      <c r="D108" s="61"/>
      <c r="E108" s="65"/>
      <c r="F108" s="9" t="str">
        <f t="shared" si="1"/>
        <v/>
      </c>
      <c r="G108" s="149">
        <v>0.2</v>
      </c>
      <c r="H108" s="5"/>
    </row>
    <row r="109" spans="1:8" ht="14.45" hidden="1" outlineLevel="1" x14ac:dyDescent="0.3">
      <c r="A109" s="7">
        <v>104</v>
      </c>
      <c r="B109" s="60"/>
      <c r="C109" s="61"/>
      <c r="D109" s="61"/>
      <c r="E109" s="65"/>
      <c r="F109" s="9" t="str">
        <f t="shared" si="1"/>
        <v/>
      </c>
      <c r="G109" s="149">
        <v>0.2</v>
      </c>
      <c r="H109" s="5"/>
    </row>
    <row r="110" spans="1:8" ht="14.45" hidden="1" outlineLevel="1" x14ac:dyDescent="0.3">
      <c r="A110" s="7">
        <v>105</v>
      </c>
      <c r="B110" s="60"/>
      <c r="C110" s="61"/>
      <c r="D110" s="61"/>
      <c r="E110" s="65"/>
      <c r="F110" s="9" t="str">
        <f t="shared" si="1"/>
        <v/>
      </c>
      <c r="G110" s="149">
        <v>0.2</v>
      </c>
      <c r="H110" s="5"/>
    </row>
    <row r="111" spans="1:8" ht="14.45" hidden="1" outlineLevel="1" x14ac:dyDescent="0.3">
      <c r="A111" s="7">
        <v>106</v>
      </c>
      <c r="B111" s="60"/>
      <c r="C111" s="61"/>
      <c r="D111" s="61"/>
      <c r="E111" s="65"/>
      <c r="F111" s="9" t="str">
        <f t="shared" si="1"/>
        <v/>
      </c>
      <c r="G111" s="149">
        <v>0.2</v>
      </c>
      <c r="H111" s="5"/>
    </row>
    <row r="112" spans="1:8" ht="14.45" hidden="1" outlineLevel="1" x14ac:dyDescent="0.3">
      <c r="A112" s="7">
        <v>107</v>
      </c>
      <c r="B112" s="60"/>
      <c r="C112" s="61"/>
      <c r="D112" s="61"/>
      <c r="E112" s="65"/>
      <c r="F112" s="9" t="str">
        <f t="shared" si="1"/>
        <v/>
      </c>
      <c r="G112" s="149">
        <v>0.2</v>
      </c>
      <c r="H112" s="5"/>
    </row>
    <row r="113" spans="1:8" ht="14.45" hidden="1" outlineLevel="1" x14ac:dyDescent="0.3">
      <c r="A113" s="7">
        <v>108</v>
      </c>
      <c r="B113" s="60"/>
      <c r="C113" s="61"/>
      <c r="D113" s="61"/>
      <c r="E113" s="65"/>
      <c r="F113" s="9" t="str">
        <f t="shared" si="1"/>
        <v/>
      </c>
      <c r="G113" s="149">
        <v>0.2</v>
      </c>
      <c r="H113" s="5"/>
    </row>
    <row r="114" spans="1:8" ht="14.45" hidden="1" outlineLevel="1" x14ac:dyDescent="0.3">
      <c r="A114" s="7">
        <v>109</v>
      </c>
      <c r="B114" s="60"/>
      <c r="C114" s="61"/>
      <c r="D114" s="61"/>
      <c r="E114" s="65"/>
      <c r="F114" s="9" t="str">
        <f t="shared" si="1"/>
        <v/>
      </c>
      <c r="G114" s="149">
        <v>0.2</v>
      </c>
      <c r="H114" s="5"/>
    </row>
    <row r="115" spans="1:8" ht="14.45" hidden="1" outlineLevel="1" x14ac:dyDescent="0.3">
      <c r="A115" s="7">
        <v>110</v>
      </c>
      <c r="B115" s="60"/>
      <c r="C115" s="61"/>
      <c r="D115" s="61"/>
      <c r="E115" s="65"/>
      <c r="F115" s="9" t="str">
        <f t="shared" si="1"/>
        <v/>
      </c>
      <c r="G115" s="149">
        <v>0.2</v>
      </c>
      <c r="H115" s="5"/>
    </row>
    <row r="116" spans="1:8" ht="14.45" hidden="1" outlineLevel="1" x14ac:dyDescent="0.3">
      <c r="A116" s="7">
        <v>111</v>
      </c>
      <c r="B116" s="60"/>
      <c r="C116" s="61"/>
      <c r="D116" s="61"/>
      <c r="E116" s="65"/>
      <c r="F116" s="9" t="str">
        <f t="shared" si="1"/>
        <v/>
      </c>
      <c r="G116" s="149">
        <v>0.2</v>
      </c>
      <c r="H116" s="5"/>
    </row>
    <row r="117" spans="1:8" ht="14.45" hidden="1" outlineLevel="1" x14ac:dyDescent="0.3">
      <c r="A117" s="7">
        <v>112</v>
      </c>
      <c r="B117" s="60"/>
      <c r="C117" s="61"/>
      <c r="D117" s="61"/>
      <c r="E117" s="65"/>
      <c r="F117" s="9" t="str">
        <f t="shared" si="1"/>
        <v/>
      </c>
      <c r="G117" s="149">
        <v>0.2</v>
      </c>
      <c r="H117" s="5"/>
    </row>
    <row r="118" spans="1:8" ht="14.45" hidden="1" outlineLevel="1" x14ac:dyDescent="0.3">
      <c r="A118" s="7">
        <v>113</v>
      </c>
      <c r="B118" s="60"/>
      <c r="C118" s="61"/>
      <c r="D118" s="61"/>
      <c r="E118" s="65"/>
      <c r="F118" s="9" t="str">
        <f t="shared" si="1"/>
        <v/>
      </c>
      <c r="G118" s="149">
        <v>0.2</v>
      </c>
      <c r="H118" s="5"/>
    </row>
    <row r="119" spans="1:8" ht="14.45" hidden="1" outlineLevel="1" x14ac:dyDescent="0.3">
      <c r="A119" s="7">
        <v>114</v>
      </c>
      <c r="B119" s="60"/>
      <c r="C119" s="61"/>
      <c r="D119" s="61"/>
      <c r="E119" s="65"/>
      <c r="F119" s="9" t="str">
        <f t="shared" si="1"/>
        <v/>
      </c>
      <c r="G119" s="149">
        <v>0.2</v>
      </c>
      <c r="H119" s="5"/>
    </row>
    <row r="120" spans="1:8" ht="14.45" hidden="1" outlineLevel="1" x14ac:dyDescent="0.3">
      <c r="A120" s="7">
        <v>115</v>
      </c>
      <c r="B120" s="60"/>
      <c r="C120" s="61"/>
      <c r="D120" s="61"/>
      <c r="E120" s="65"/>
      <c r="F120" s="9" t="str">
        <f t="shared" si="1"/>
        <v/>
      </c>
      <c r="G120" s="149">
        <v>0.2</v>
      </c>
      <c r="H120" s="5"/>
    </row>
    <row r="121" spans="1:8" ht="14.45" hidden="1" outlineLevel="1" x14ac:dyDescent="0.3">
      <c r="A121" s="7">
        <v>116</v>
      </c>
      <c r="B121" s="60"/>
      <c r="C121" s="61"/>
      <c r="D121" s="61"/>
      <c r="E121" s="65"/>
      <c r="F121" s="9" t="str">
        <f t="shared" si="1"/>
        <v/>
      </c>
      <c r="G121" s="149">
        <v>0.2</v>
      </c>
      <c r="H121" s="5"/>
    </row>
    <row r="122" spans="1:8" ht="14.45" hidden="1" outlineLevel="1" x14ac:dyDescent="0.3">
      <c r="A122" s="7">
        <v>117</v>
      </c>
      <c r="B122" s="60"/>
      <c r="C122" s="61"/>
      <c r="D122" s="61"/>
      <c r="E122" s="65"/>
      <c r="F122" s="9" t="str">
        <f t="shared" si="1"/>
        <v/>
      </c>
      <c r="G122" s="149">
        <v>0.2</v>
      </c>
      <c r="H122" s="5"/>
    </row>
    <row r="123" spans="1:8" ht="14.45" hidden="1" outlineLevel="1" x14ac:dyDescent="0.3">
      <c r="A123" s="7">
        <v>118</v>
      </c>
      <c r="B123" s="60"/>
      <c r="C123" s="61"/>
      <c r="D123" s="61"/>
      <c r="E123" s="65"/>
      <c r="F123" s="9" t="str">
        <f t="shared" si="1"/>
        <v/>
      </c>
      <c r="G123" s="149">
        <v>0.2</v>
      </c>
      <c r="H123" s="5"/>
    </row>
    <row r="124" spans="1:8" ht="14.45" hidden="1" outlineLevel="1" x14ac:dyDescent="0.3">
      <c r="A124" s="7">
        <v>119</v>
      </c>
      <c r="B124" s="60"/>
      <c r="C124" s="61"/>
      <c r="D124" s="61"/>
      <c r="E124" s="65"/>
      <c r="F124" s="9" t="str">
        <f t="shared" si="1"/>
        <v/>
      </c>
      <c r="G124" s="149">
        <v>0.2</v>
      </c>
      <c r="H124" s="5"/>
    </row>
    <row r="125" spans="1:8" ht="14.45" hidden="1" outlineLevel="1" x14ac:dyDescent="0.3">
      <c r="A125" s="7">
        <v>120</v>
      </c>
      <c r="B125" s="60"/>
      <c r="C125" s="61"/>
      <c r="D125" s="61"/>
      <c r="E125" s="65"/>
      <c r="F125" s="9" t="str">
        <f t="shared" si="1"/>
        <v/>
      </c>
      <c r="G125" s="149">
        <v>0.2</v>
      </c>
      <c r="H125" s="5"/>
    </row>
    <row r="126" spans="1:8" ht="14.45" hidden="1" outlineLevel="1" x14ac:dyDescent="0.3">
      <c r="A126" s="7">
        <v>121</v>
      </c>
      <c r="B126" s="60"/>
      <c r="C126" s="61"/>
      <c r="D126" s="61"/>
      <c r="E126" s="65"/>
      <c r="F126" s="9" t="str">
        <f t="shared" si="1"/>
        <v/>
      </c>
      <c r="G126" s="149">
        <v>0.2</v>
      </c>
      <c r="H126" s="5"/>
    </row>
    <row r="127" spans="1:8" ht="14.45" hidden="1" outlineLevel="1" x14ac:dyDescent="0.3">
      <c r="A127" s="7">
        <v>122</v>
      </c>
      <c r="B127" s="60"/>
      <c r="C127" s="61"/>
      <c r="D127" s="61"/>
      <c r="E127" s="65"/>
      <c r="F127" s="9" t="str">
        <f t="shared" si="1"/>
        <v/>
      </c>
      <c r="G127" s="149">
        <v>0.2</v>
      </c>
      <c r="H127" s="5"/>
    </row>
    <row r="128" spans="1:8" ht="14.45" hidden="1" outlineLevel="1" x14ac:dyDescent="0.3">
      <c r="A128" s="7">
        <v>123</v>
      </c>
      <c r="B128" s="60"/>
      <c r="C128" s="61"/>
      <c r="D128" s="61"/>
      <c r="E128" s="65"/>
      <c r="F128" s="9" t="str">
        <f t="shared" si="1"/>
        <v/>
      </c>
      <c r="G128" s="149">
        <v>0.2</v>
      </c>
      <c r="H128" s="5"/>
    </row>
    <row r="129" spans="1:8" ht="14.45" hidden="1" outlineLevel="1" x14ac:dyDescent="0.3">
      <c r="A129" s="7">
        <v>124</v>
      </c>
      <c r="B129" s="60"/>
      <c r="C129" s="61"/>
      <c r="D129" s="61"/>
      <c r="E129" s="65"/>
      <c r="F129" s="9" t="str">
        <f t="shared" si="1"/>
        <v/>
      </c>
      <c r="G129" s="149">
        <v>0.2</v>
      </c>
      <c r="H129" s="5"/>
    </row>
    <row r="130" spans="1:8" ht="14.45" hidden="1" outlineLevel="1" x14ac:dyDescent="0.3">
      <c r="A130" s="7">
        <v>125</v>
      </c>
      <c r="B130" s="60"/>
      <c r="C130" s="61"/>
      <c r="D130" s="61"/>
      <c r="E130" s="65"/>
      <c r="F130" s="9" t="str">
        <f t="shared" si="1"/>
        <v/>
      </c>
      <c r="G130" s="149">
        <v>0.2</v>
      </c>
      <c r="H130" s="5"/>
    </row>
    <row r="131" spans="1:8" ht="14.45" hidden="1" outlineLevel="1" x14ac:dyDescent="0.3">
      <c r="A131" s="7">
        <v>126</v>
      </c>
      <c r="B131" s="60"/>
      <c r="C131" s="61"/>
      <c r="D131" s="61"/>
      <c r="E131" s="65"/>
      <c r="F131" s="9" t="str">
        <f t="shared" si="1"/>
        <v/>
      </c>
      <c r="G131" s="149">
        <v>0.2</v>
      </c>
      <c r="H131" s="5"/>
    </row>
    <row r="132" spans="1:8" ht="14.45" hidden="1" outlineLevel="1" x14ac:dyDescent="0.3">
      <c r="A132" s="7">
        <v>127</v>
      </c>
      <c r="B132" s="60"/>
      <c r="C132" s="61"/>
      <c r="D132" s="61"/>
      <c r="E132" s="65"/>
      <c r="F132" s="9" t="str">
        <f t="shared" si="1"/>
        <v/>
      </c>
      <c r="G132" s="149">
        <v>0.2</v>
      </c>
      <c r="H132" s="5"/>
    </row>
    <row r="133" spans="1:8" ht="14.45" hidden="1" outlineLevel="1" x14ac:dyDescent="0.3">
      <c r="A133" s="7">
        <v>128</v>
      </c>
      <c r="B133" s="60"/>
      <c r="C133" s="61"/>
      <c r="D133" s="61"/>
      <c r="E133" s="65"/>
      <c r="F133" s="9" t="str">
        <f t="shared" si="1"/>
        <v/>
      </c>
      <c r="G133" s="149">
        <v>0.2</v>
      </c>
      <c r="H133" s="5"/>
    </row>
    <row r="134" spans="1:8" ht="14.45" hidden="1" outlineLevel="1" x14ac:dyDescent="0.3">
      <c r="A134" s="7">
        <v>129</v>
      </c>
      <c r="B134" s="60"/>
      <c r="C134" s="61"/>
      <c r="D134" s="61"/>
      <c r="E134" s="65"/>
      <c r="F134" s="9" t="str">
        <f t="shared" si="1"/>
        <v/>
      </c>
      <c r="G134" s="149">
        <v>0.2</v>
      </c>
      <c r="H134" s="5"/>
    </row>
    <row r="135" spans="1:8" ht="14.45" hidden="1" outlineLevel="1" x14ac:dyDescent="0.3">
      <c r="A135" s="7">
        <v>130</v>
      </c>
      <c r="B135" s="60"/>
      <c r="C135" s="61"/>
      <c r="D135" s="61"/>
      <c r="E135" s="65"/>
      <c r="F135" s="9" t="str">
        <f t="shared" si="1"/>
        <v/>
      </c>
      <c r="G135" s="149">
        <v>0.2</v>
      </c>
      <c r="H135" s="5"/>
    </row>
    <row r="136" spans="1:8" ht="14.45" hidden="1" outlineLevel="1" x14ac:dyDescent="0.3">
      <c r="A136" s="7">
        <v>131</v>
      </c>
      <c r="B136" s="60"/>
      <c r="C136" s="61"/>
      <c r="D136" s="61"/>
      <c r="E136" s="65"/>
      <c r="F136" s="9" t="str">
        <f t="shared" si="1"/>
        <v/>
      </c>
      <c r="G136" s="149">
        <v>0.2</v>
      </c>
      <c r="H136" s="5"/>
    </row>
    <row r="137" spans="1:8" ht="14.45" hidden="1" outlineLevel="1" x14ac:dyDescent="0.3">
      <c r="A137" s="7">
        <v>132</v>
      </c>
      <c r="B137" s="60"/>
      <c r="C137" s="61"/>
      <c r="D137" s="61"/>
      <c r="E137" s="65"/>
      <c r="F137" s="9" t="str">
        <f t="shared" si="1"/>
        <v/>
      </c>
      <c r="G137" s="149">
        <v>0.2</v>
      </c>
      <c r="H137" s="5"/>
    </row>
    <row r="138" spans="1:8" ht="14.45" hidden="1" outlineLevel="1" x14ac:dyDescent="0.3">
      <c r="A138" s="7">
        <v>133</v>
      </c>
      <c r="B138" s="60"/>
      <c r="C138" s="61"/>
      <c r="D138" s="61"/>
      <c r="E138" s="65"/>
      <c r="F138" s="9" t="str">
        <f t="shared" si="1"/>
        <v/>
      </c>
      <c r="G138" s="149">
        <v>0.2</v>
      </c>
      <c r="H138" s="5"/>
    </row>
    <row r="139" spans="1:8" ht="14.45" hidden="1" outlineLevel="1" x14ac:dyDescent="0.3">
      <c r="A139" s="7">
        <v>134</v>
      </c>
      <c r="B139" s="60"/>
      <c r="C139" s="61"/>
      <c r="D139" s="61"/>
      <c r="E139" s="65"/>
      <c r="F139" s="9" t="str">
        <f t="shared" si="1"/>
        <v/>
      </c>
      <c r="G139" s="149">
        <v>0.2</v>
      </c>
      <c r="H139" s="5"/>
    </row>
    <row r="140" spans="1:8" ht="14.45" hidden="1" outlineLevel="1" x14ac:dyDescent="0.3">
      <c r="A140" s="7">
        <v>135</v>
      </c>
      <c r="B140" s="60"/>
      <c r="C140" s="61"/>
      <c r="D140" s="61"/>
      <c r="E140" s="65"/>
      <c r="F140" s="9" t="str">
        <f t="shared" si="1"/>
        <v/>
      </c>
      <c r="G140" s="149">
        <v>0.2</v>
      </c>
      <c r="H140" s="5"/>
    </row>
    <row r="141" spans="1:8" ht="14.45" hidden="1" outlineLevel="1" x14ac:dyDescent="0.3">
      <c r="A141" s="7">
        <v>136</v>
      </c>
      <c r="B141" s="60"/>
      <c r="C141" s="61"/>
      <c r="D141" s="61"/>
      <c r="E141" s="65"/>
      <c r="F141" s="9" t="str">
        <f t="shared" si="1"/>
        <v/>
      </c>
      <c r="G141" s="149">
        <v>0.2</v>
      </c>
      <c r="H141" s="5"/>
    </row>
    <row r="142" spans="1:8" ht="14.45" hidden="1" outlineLevel="1" x14ac:dyDescent="0.3">
      <c r="A142" s="7">
        <v>137</v>
      </c>
      <c r="B142" s="60"/>
      <c r="C142" s="61"/>
      <c r="D142" s="61"/>
      <c r="E142" s="65"/>
      <c r="F142" s="9" t="str">
        <f t="shared" si="1"/>
        <v/>
      </c>
      <c r="G142" s="149">
        <v>0.2</v>
      </c>
      <c r="H142" s="5"/>
    </row>
    <row r="143" spans="1:8" ht="14.45" hidden="1" outlineLevel="1" x14ac:dyDescent="0.3">
      <c r="A143" s="7">
        <v>138</v>
      </c>
      <c r="B143" s="60"/>
      <c r="C143" s="61"/>
      <c r="D143" s="61"/>
      <c r="E143" s="65"/>
      <c r="F143" s="9" t="str">
        <f t="shared" si="1"/>
        <v/>
      </c>
      <c r="G143" s="149">
        <v>0.2</v>
      </c>
      <c r="H143" s="5"/>
    </row>
    <row r="144" spans="1:8" ht="14.45" hidden="1" outlineLevel="1" x14ac:dyDescent="0.3">
      <c r="A144" s="7">
        <v>139</v>
      </c>
      <c r="B144" s="60"/>
      <c r="C144" s="61"/>
      <c r="D144" s="61"/>
      <c r="E144" s="65"/>
      <c r="F144" s="9" t="str">
        <f t="shared" si="1"/>
        <v/>
      </c>
      <c r="G144" s="149">
        <v>0.2</v>
      </c>
      <c r="H144" s="5"/>
    </row>
    <row r="145" spans="1:8" ht="14.45" hidden="1" outlineLevel="1" x14ac:dyDescent="0.3">
      <c r="A145" s="7">
        <v>140</v>
      </c>
      <c r="B145" s="60"/>
      <c r="C145" s="61"/>
      <c r="D145" s="61"/>
      <c r="E145" s="65"/>
      <c r="F145" s="9" t="str">
        <f t="shared" si="1"/>
        <v/>
      </c>
      <c r="G145" s="149">
        <v>0.2</v>
      </c>
      <c r="H145" s="5"/>
    </row>
    <row r="146" spans="1:8" ht="14.45" hidden="1" outlineLevel="1" x14ac:dyDescent="0.3">
      <c r="A146" s="7">
        <v>141</v>
      </c>
      <c r="B146" s="60"/>
      <c r="C146" s="61"/>
      <c r="D146" s="61"/>
      <c r="E146" s="65"/>
      <c r="F146" s="9" t="str">
        <f t="shared" si="1"/>
        <v/>
      </c>
      <c r="G146" s="149">
        <v>0.2</v>
      </c>
      <c r="H146" s="5"/>
    </row>
    <row r="147" spans="1:8" ht="14.45" hidden="1" outlineLevel="1" x14ac:dyDescent="0.3">
      <c r="A147" s="7">
        <v>142</v>
      </c>
      <c r="B147" s="60"/>
      <c r="C147" s="61"/>
      <c r="D147" s="61"/>
      <c r="E147" s="65"/>
      <c r="F147" s="9" t="str">
        <f t="shared" si="1"/>
        <v/>
      </c>
      <c r="G147" s="149">
        <v>0.2</v>
      </c>
      <c r="H147" s="5"/>
    </row>
    <row r="148" spans="1:8" ht="14.45" hidden="1" outlineLevel="1" x14ac:dyDescent="0.3">
      <c r="A148" s="7">
        <v>143</v>
      </c>
      <c r="B148" s="60"/>
      <c r="C148" s="61"/>
      <c r="D148" s="61"/>
      <c r="E148" s="65"/>
      <c r="F148" s="9" t="str">
        <f t="shared" si="1"/>
        <v/>
      </c>
      <c r="G148" s="149">
        <v>0.2</v>
      </c>
      <c r="H148" s="5"/>
    </row>
    <row r="149" spans="1:8" ht="14.45" hidden="1" outlineLevel="1" x14ac:dyDescent="0.3">
      <c r="A149" s="7">
        <v>144</v>
      </c>
      <c r="B149" s="60"/>
      <c r="C149" s="61"/>
      <c r="D149" s="61"/>
      <c r="E149" s="65"/>
      <c r="F149" s="9" t="str">
        <f t="shared" si="1"/>
        <v/>
      </c>
      <c r="G149" s="149">
        <v>0.2</v>
      </c>
      <c r="H149" s="5"/>
    </row>
    <row r="150" spans="1:8" ht="14.45" hidden="1" outlineLevel="1" x14ac:dyDescent="0.3">
      <c r="A150" s="7">
        <v>145</v>
      </c>
      <c r="B150" s="60"/>
      <c r="C150" s="61"/>
      <c r="D150" s="61"/>
      <c r="E150" s="65"/>
      <c r="F150" s="9" t="str">
        <f t="shared" si="1"/>
        <v/>
      </c>
      <c r="G150" s="149">
        <v>0.2</v>
      </c>
      <c r="H150" s="5"/>
    </row>
    <row r="151" spans="1:8" ht="14.45" hidden="1" outlineLevel="1" x14ac:dyDescent="0.3">
      <c r="A151" s="7">
        <v>146</v>
      </c>
      <c r="B151" s="60"/>
      <c r="C151" s="61"/>
      <c r="D151" s="61"/>
      <c r="E151" s="65"/>
      <c r="F151" s="9" t="str">
        <f t="shared" si="1"/>
        <v/>
      </c>
      <c r="G151" s="149">
        <v>0.2</v>
      </c>
      <c r="H151" s="5"/>
    </row>
    <row r="152" spans="1:8" ht="14.45" hidden="1" outlineLevel="1" x14ac:dyDescent="0.3">
      <c r="A152" s="7">
        <v>147</v>
      </c>
      <c r="B152" s="60"/>
      <c r="C152" s="61"/>
      <c r="D152" s="61"/>
      <c r="E152" s="65"/>
      <c r="F152" s="9" t="str">
        <f t="shared" si="1"/>
        <v/>
      </c>
      <c r="G152" s="149">
        <v>0.2</v>
      </c>
      <c r="H152" s="5"/>
    </row>
    <row r="153" spans="1:8" ht="14.45" hidden="1" outlineLevel="1" x14ac:dyDescent="0.3">
      <c r="A153" s="7">
        <v>148</v>
      </c>
      <c r="B153" s="60"/>
      <c r="C153" s="61"/>
      <c r="D153" s="61"/>
      <c r="E153" s="65"/>
      <c r="F153" s="9" t="str">
        <f t="shared" si="1"/>
        <v/>
      </c>
      <c r="G153" s="149">
        <v>0.2</v>
      </c>
      <c r="H153" s="5"/>
    </row>
    <row r="154" spans="1:8" ht="14.45" hidden="1" outlineLevel="1" x14ac:dyDescent="0.3">
      <c r="A154" s="7">
        <v>149</v>
      </c>
      <c r="B154" s="60"/>
      <c r="C154" s="61"/>
      <c r="D154" s="61"/>
      <c r="E154" s="65"/>
      <c r="F154" s="9" t="str">
        <f t="shared" si="1"/>
        <v/>
      </c>
      <c r="G154" s="149">
        <v>0.2</v>
      </c>
      <c r="H154" s="5"/>
    </row>
    <row r="155" spans="1:8" ht="14.45" hidden="1" outlineLevel="1" x14ac:dyDescent="0.3">
      <c r="A155" s="7">
        <v>150</v>
      </c>
      <c r="B155" s="60"/>
      <c r="C155" s="61"/>
      <c r="D155" s="61"/>
      <c r="E155" s="65"/>
      <c r="F155" s="9" t="str">
        <f t="shared" si="1"/>
        <v/>
      </c>
      <c r="G155" s="149">
        <v>0.2</v>
      </c>
      <c r="H155" s="5"/>
    </row>
    <row r="156" spans="1:8" ht="14.45" hidden="1" outlineLevel="1" x14ac:dyDescent="0.3">
      <c r="A156" s="7">
        <v>151</v>
      </c>
      <c r="B156" s="60"/>
      <c r="C156" s="61"/>
      <c r="D156" s="61"/>
      <c r="E156" s="65"/>
      <c r="F156" s="9" t="str">
        <f t="shared" si="1"/>
        <v/>
      </c>
      <c r="G156" s="149">
        <v>0.2</v>
      </c>
      <c r="H156" s="5"/>
    </row>
    <row r="157" spans="1:8" ht="14.45" hidden="1" outlineLevel="1" x14ac:dyDescent="0.3">
      <c r="A157" s="7">
        <v>152</v>
      </c>
      <c r="B157" s="60"/>
      <c r="C157" s="61"/>
      <c r="D157" s="61"/>
      <c r="E157" s="65"/>
      <c r="F157" s="9" t="str">
        <f t="shared" si="1"/>
        <v/>
      </c>
      <c r="G157" s="149">
        <v>0.2</v>
      </c>
      <c r="H157" s="5"/>
    </row>
    <row r="158" spans="1:8" ht="14.45" hidden="1" outlineLevel="1" x14ac:dyDescent="0.3">
      <c r="A158" s="7">
        <v>153</v>
      </c>
      <c r="B158" s="60"/>
      <c r="C158" s="61"/>
      <c r="D158" s="61"/>
      <c r="E158" s="65"/>
      <c r="F158" s="9" t="str">
        <f t="shared" si="1"/>
        <v/>
      </c>
      <c r="G158" s="149">
        <v>0.2</v>
      </c>
      <c r="H158" s="5"/>
    </row>
    <row r="159" spans="1:8" ht="14.45" hidden="1" outlineLevel="1" x14ac:dyDescent="0.3">
      <c r="A159" s="7">
        <v>154</v>
      </c>
      <c r="B159" s="60"/>
      <c r="C159" s="61"/>
      <c r="D159" s="61"/>
      <c r="E159" s="65"/>
      <c r="F159" s="9" t="str">
        <f t="shared" si="1"/>
        <v/>
      </c>
      <c r="G159" s="149">
        <v>0.2</v>
      </c>
      <c r="H159" s="5"/>
    </row>
    <row r="160" spans="1:8" ht="14.45" hidden="1" outlineLevel="1" x14ac:dyDescent="0.3">
      <c r="A160" s="7">
        <v>155</v>
      </c>
      <c r="B160" s="60"/>
      <c r="C160" s="61"/>
      <c r="D160" s="61"/>
      <c r="E160" s="65"/>
      <c r="F160" s="9" t="str">
        <f t="shared" si="1"/>
        <v/>
      </c>
      <c r="G160" s="149">
        <v>0.2</v>
      </c>
      <c r="H160" s="5"/>
    </row>
    <row r="161" spans="1:8" ht="14.45" hidden="1" outlineLevel="1" x14ac:dyDescent="0.3">
      <c r="A161" s="7">
        <v>156</v>
      </c>
      <c r="B161" s="60"/>
      <c r="C161" s="61"/>
      <c r="D161" s="61"/>
      <c r="E161" s="65"/>
      <c r="F161" s="9" t="str">
        <f t="shared" si="1"/>
        <v/>
      </c>
      <c r="G161" s="149">
        <v>0.2</v>
      </c>
      <c r="H161" s="5"/>
    </row>
    <row r="162" spans="1:8" ht="14.45" hidden="1" outlineLevel="1" x14ac:dyDescent="0.3">
      <c r="A162" s="7">
        <v>157</v>
      </c>
      <c r="B162" s="60"/>
      <c r="C162" s="61"/>
      <c r="D162" s="61"/>
      <c r="E162" s="65"/>
      <c r="F162" s="9" t="str">
        <f t="shared" si="1"/>
        <v/>
      </c>
      <c r="G162" s="149">
        <v>0.2</v>
      </c>
      <c r="H162" s="5"/>
    </row>
    <row r="163" spans="1:8" ht="14.45" hidden="1" outlineLevel="1" x14ac:dyDescent="0.3">
      <c r="A163" s="7">
        <v>158</v>
      </c>
      <c r="B163" s="60"/>
      <c r="C163" s="61"/>
      <c r="D163" s="61"/>
      <c r="E163" s="65"/>
      <c r="F163" s="9" t="str">
        <f t="shared" si="1"/>
        <v/>
      </c>
      <c r="G163" s="149">
        <v>0.2</v>
      </c>
      <c r="H163" s="5"/>
    </row>
    <row r="164" spans="1:8" ht="14.45" hidden="1" outlineLevel="1" x14ac:dyDescent="0.3">
      <c r="A164" s="7">
        <v>159</v>
      </c>
      <c r="B164" s="60"/>
      <c r="C164" s="61"/>
      <c r="D164" s="61"/>
      <c r="E164" s="65"/>
      <c r="F164" s="9" t="str">
        <f t="shared" si="1"/>
        <v/>
      </c>
      <c r="G164" s="149">
        <v>0.2</v>
      </c>
      <c r="H164" s="5"/>
    </row>
    <row r="165" spans="1:8" ht="14.45" hidden="1" outlineLevel="1" x14ac:dyDescent="0.3">
      <c r="A165" s="7">
        <v>160</v>
      </c>
      <c r="B165" s="60"/>
      <c r="C165" s="61"/>
      <c r="D165" s="61"/>
      <c r="E165" s="65"/>
      <c r="F165" s="9" t="str">
        <f t="shared" si="1"/>
        <v/>
      </c>
      <c r="G165" s="149">
        <v>0.2</v>
      </c>
      <c r="H165" s="5"/>
    </row>
    <row r="166" spans="1:8" ht="14.45" hidden="1" outlineLevel="1" x14ac:dyDescent="0.3">
      <c r="A166" s="7">
        <v>161</v>
      </c>
      <c r="B166" s="60"/>
      <c r="C166" s="61"/>
      <c r="D166" s="61"/>
      <c r="E166" s="65"/>
      <c r="F166" s="9" t="str">
        <f t="shared" si="1"/>
        <v/>
      </c>
      <c r="G166" s="149">
        <v>0.2</v>
      </c>
      <c r="H166" s="5"/>
    </row>
    <row r="167" spans="1:8" ht="14.45" hidden="1" outlineLevel="1" x14ac:dyDescent="0.3">
      <c r="A167" s="7">
        <v>162</v>
      </c>
      <c r="B167" s="60"/>
      <c r="C167" s="61"/>
      <c r="D167" s="61"/>
      <c r="E167" s="65"/>
      <c r="F167" s="9" t="str">
        <f t="shared" si="1"/>
        <v/>
      </c>
      <c r="G167" s="149">
        <v>0.2</v>
      </c>
      <c r="H167" s="5"/>
    </row>
    <row r="168" spans="1:8" ht="14.45" hidden="1" outlineLevel="1" x14ac:dyDescent="0.3">
      <c r="A168" s="7">
        <v>163</v>
      </c>
      <c r="B168" s="60"/>
      <c r="C168" s="61"/>
      <c r="D168" s="61"/>
      <c r="E168" s="65"/>
      <c r="F168" s="9" t="str">
        <f t="shared" si="1"/>
        <v/>
      </c>
      <c r="G168" s="149">
        <v>0.2</v>
      </c>
      <c r="H168" s="5"/>
    </row>
    <row r="169" spans="1:8" ht="14.45" hidden="1" outlineLevel="1" x14ac:dyDescent="0.3">
      <c r="A169" s="7">
        <v>164</v>
      </c>
      <c r="B169" s="60"/>
      <c r="C169" s="61"/>
      <c r="D169" s="61"/>
      <c r="E169" s="65"/>
      <c r="F169" s="9" t="str">
        <f t="shared" si="1"/>
        <v/>
      </c>
      <c r="G169" s="149">
        <v>0.2</v>
      </c>
      <c r="H169" s="5"/>
    </row>
    <row r="170" spans="1:8" ht="14.45" hidden="1" outlineLevel="1" x14ac:dyDescent="0.3">
      <c r="A170" s="7">
        <v>165</v>
      </c>
      <c r="B170" s="60"/>
      <c r="C170" s="61"/>
      <c r="D170" s="61"/>
      <c r="E170" s="65"/>
      <c r="F170" s="9" t="str">
        <f t="shared" si="1"/>
        <v/>
      </c>
      <c r="G170" s="149">
        <v>0.2</v>
      </c>
      <c r="H170" s="5"/>
    </row>
    <row r="171" spans="1:8" ht="14.45" hidden="1" outlineLevel="1" x14ac:dyDescent="0.3">
      <c r="A171" s="7">
        <v>166</v>
      </c>
      <c r="B171" s="60"/>
      <c r="C171" s="61"/>
      <c r="D171" s="61"/>
      <c r="E171" s="65"/>
      <c r="F171" s="9" t="str">
        <f t="shared" si="1"/>
        <v/>
      </c>
      <c r="G171" s="149">
        <v>0.2</v>
      </c>
      <c r="H171" s="5"/>
    </row>
    <row r="172" spans="1:8" ht="14.45" hidden="1" outlineLevel="1" x14ac:dyDescent="0.3">
      <c r="A172" s="7">
        <v>167</v>
      </c>
      <c r="B172" s="60"/>
      <c r="C172" s="61"/>
      <c r="D172" s="61"/>
      <c r="E172" s="65"/>
      <c r="F172" s="9" t="str">
        <f t="shared" si="1"/>
        <v/>
      </c>
      <c r="G172" s="149">
        <v>0.2</v>
      </c>
      <c r="H172" s="5"/>
    </row>
    <row r="173" spans="1:8" ht="14.45" hidden="1" outlineLevel="1" x14ac:dyDescent="0.3">
      <c r="A173" s="7">
        <v>168</v>
      </c>
      <c r="B173" s="60"/>
      <c r="C173" s="61"/>
      <c r="D173" s="61"/>
      <c r="E173" s="65"/>
      <c r="F173" s="9" t="str">
        <f t="shared" si="1"/>
        <v/>
      </c>
      <c r="G173" s="149">
        <v>0.2</v>
      </c>
      <c r="H173" s="5"/>
    </row>
    <row r="174" spans="1:8" ht="14.45" hidden="1" outlineLevel="1" x14ac:dyDescent="0.3">
      <c r="A174" s="7">
        <v>169</v>
      </c>
      <c r="B174" s="60"/>
      <c r="C174" s="61"/>
      <c r="D174" s="61"/>
      <c r="E174" s="65"/>
      <c r="F174" s="9" t="str">
        <f t="shared" si="1"/>
        <v/>
      </c>
      <c r="G174" s="149">
        <v>0.2</v>
      </c>
      <c r="H174" s="5"/>
    </row>
    <row r="175" spans="1:8" ht="14.45" hidden="1" outlineLevel="1" x14ac:dyDescent="0.3">
      <c r="A175" s="7">
        <v>170</v>
      </c>
      <c r="B175" s="60"/>
      <c r="C175" s="61"/>
      <c r="D175" s="61"/>
      <c r="E175" s="65"/>
      <c r="F175" s="9" t="str">
        <f t="shared" si="1"/>
        <v/>
      </c>
      <c r="G175" s="149">
        <v>0.2</v>
      </c>
      <c r="H175" s="5"/>
    </row>
    <row r="176" spans="1:8" ht="14.45" hidden="1" outlineLevel="1" x14ac:dyDescent="0.3">
      <c r="A176" s="7">
        <v>171</v>
      </c>
      <c r="B176" s="60"/>
      <c r="C176" s="61"/>
      <c r="D176" s="61"/>
      <c r="E176" s="65"/>
      <c r="F176" s="9" t="str">
        <f t="shared" si="1"/>
        <v/>
      </c>
      <c r="G176" s="149">
        <v>0.2</v>
      </c>
      <c r="H176" s="5"/>
    </row>
    <row r="177" spans="1:8" ht="14.45" hidden="1" outlineLevel="1" x14ac:dyDescent="0.3">
      <c r="A177" s="7">
        <v>172</v>
      </c>
      <c r="B177" s="60"/>
      <c r="C177" s="61"/>
      <c r="D177" s="61"/>
      <c r="E177" s="65"/>
      <c r="F177" s="9" t="str">
        <f t="shared" si="1"/>
        <v/>
      </c>
      <c r="G177" s="149">
        <v>0.2</v>
      </c>
      <c r="H177" s="5"/>
    </row>
    <row r="178" spans="1:8" ht="14.45" hidden="1" outlineLevel="1" x14ac:dyDescent="0.3">
      <c r="A178" s="7">
        <v>173</v>
      </c>
      <c r="B178" s="60"/>
      <c r="C178" s="61"/>
      <c r="D178" s="61"/>
      <c r="E178" s="65"/>
      <c r="F178" s="9" t="str">
        <f t="shared" si="1"/>
        <v/>
      </c>
      <c r="G178" s="149">
        <v>0.2</v>
      </c>
      <c r="H178" s="5"/>
    </row>
    <row r="179" spans="1:8" ht="14.45" hidden="1" outlineLevel="1" x14ac:dyDescent="0.3">
      <c r="A179" s="7">
        <v>174</v>
      </c>
      <c r="B179" s="60"/>
      <c r="C179" s="61"/>
      <c r="D179" s="61"/>
      <c r="E179" s="65"/>
      <c r="F179" s="9" t="str">
        <f t="shared" si="1"/>
        <v/>
      </c>
      <c r="G179" s="149">
        <v>0.2</v>
      </c>
      <c r="H179" s="5"/>
    </row>
    <row r="180" spans="1:8" ht="14.45" hidden="1" outlineLevel="1" x14ac:dyDescent="0.3">
      <c r="A180" s="7">
        <v>175</v>
      </c>
      <c r="B180" s="60"/>
      <c r="C180" s="61"/>
      <c r="D180" s="61"/>
      <c r="E180" s="65"/>
      <c r="F180" s="9" t="str">
        <f t="shared" si="1"/>
        <v/>
      </c>
      <c r="G180" s="149">
        <v>0.2</v>
      </c>
      <c r="H180" s="5"/>
    </row>
    <row r="181" spans="1:8" ht="14.45" hidden="1" outlineLevel="1" x14ac:dyDescent="0.3">
      <c r="A181" s="7">
        <v>176</v>
      </c>
      <c r="B181" s="60"/>
      <c r="C181" s="61"/>
      <c r="D181" s="61"/>
      <c r="E181" s="65"/>
      <c r="F181" s="9" t="str">
        <f t="shared" si="1"/>
        <v/>
      </c>
      <c r="G181" s="149">
        <v>0.2</v>
      </c>
      <c r="H181" s="5"/>
    </row>
    <row r="182" spans="1:8" ht="14.45" hidden="1" outlineLevel="1" x14ac:dyDescent="0.3">
      <c r="A182" s="7">
        <v>177</v>
      </c>
      <c r="B182" s="60"/>
      <c r="C182" s="61"/>
      <c r="D182" s="61"/>
      <c r="E182" s="65"/>
      <c r="F182" s="9" t="str">
        <f t="shared" si="1"/>
        <v/>
      </c>
      <c r="G182" s="149">
        <v>0.2</v>
      </c>
      <c r="H182" s="5"/>
    </row>
    <row r="183" spans="1:8" ht="14.45" hidden="1" outlineLevel="1" x14ac:dyDescent="0.3">
      <c r="A183" s="7">
        <v>178</v>
      </c>
      <c r="B183" s="60"/>
      <c r="C183" s="61"/>
      <c r="D183" s="61"/>
      <c r="E183" s="65"/>
      <c r="F183" s="9" t="str">
        <f t="shared" si="1"/>
        <v/>
      </c>
      <c r="G183" s="149">
        <v>0.2</v>
      </c>
      <c r="H183" s="5"/>
    </row>
    <row r="184" spans="1:8" ht="14.45" hidden="1" outlineLevel="1" x14ac:dyDescent="0.3">
      <c r="A184" s="7">
        <v>179</v>
      </c>
      <c r="B184" s="60"/>
      <c r="C184" s="61"/>
      <c r="D184" s="61"/>
      <c r="E184" s="65"/>
      <c r="F184" s="9" t="str">
        <f t="shared" si="1"/>
        <v/>
      </c>
      <c r="G184" s="149">
        <v>0.2</v>
      </c>
      <c r="H184" s="5"/>
    </row>
    <row r="185" spans="1:8" ht="14.45" hidden="1" outlineLevel="1" x14ac:dyDescent="0.3">
      <c r="A185" s="7">
        <v>180</v>
      </c>
      <c r="B185" s="60"/>
      <c r="C185" s="61"/>
      <c r="D185" s="61"/>
      <c r="E185" s="65"/>
      <c r="F185" s="9" t="str">
        <f t="shared" si="1"/>
        <v/>
      </c>
      <c r="G185" s="149">
        <v>0.2</v>
      </c>
      <c r="H185" s="5"/>
    </row>
    <row r="186" spans="1:8" ht="14.45" hidden="1" outlineLevel="1" x14ac:dyDescent="0.3">
      <c r="A186" s="7">
        <v>181</v>
      </c>
      <c r="B186" s="60"/>
      <c r="C186" s="61"/>
      <c r="D186" s="61"/>
      <c r="E186" s="65"/>
      <c r="F186" s="9" t="str">
        <f t="shared" si="1"/>
        <v/>
      </c>
      <c r="G186" s="149">
        <v>0.2</v>
      </c>
      <c r="H186" s="5"/>
    </row>
    <row r="187" spans="1:8" ht="14.45" hidden="1" outlineLevel="1" x14ac:dyDescent="0.3">
      <c r="A187" s="7">
        <v>182</v>
      </c>
      <c r="B187" s="60"/>
      <c r="C187" s="61"/>
      <c r="D187" s="61"/>
      <c r="E187" s="65"/>
      <c r="F187" s="9" t="str">
        <f t="shared" si="1"/>
        <v/>
      </c>
      <c r="G187" s="149">
        <v>0.2</v>
      </c>
      <c r="H187" s="5"/>
    </row>
    <row r="188" spans="1:8" ht="14.45" hidden="1" outlineLevel="1" x14ac:dyDescent="0.3">
      <c r="A188" s="7">
        <v>183</v>
      </c>
      <c r="B188" s="60"/>
      <c r="C188" s="61"/>
      <c r="D188" s="61"/>
      <c r="E188" s="65"/>
      <c r="F188" s="9" t="str">
        <f t="shared" si="1"/>
        <v/>
      </c>
      <c r="G188" s="149">
        <v>0.2</v>
      </c>
      <c r="H188" s="5"/>
    </row>
    <row r="189" spans="1:8" ht="14.45" hidden="1" outlineLevel="1" x14ac:dyDescent="0.3">
      <c r="A189" s="7">
        <v>184</v>
      </c>
      <c r="B189" s="60"/>
      <c r="C189" s="61"/>
      <c r="D189" s="61"/>
      <c r="E189" s="65"/>
      <c r="F189" s="9" t="str">
        <f t="shared" si="1"/>
        <v/>
      </c>
      <c r="G189" s="149">
        <v>0.2</v>
      </c>
      <c r="H189" s="5"/>
    </row>
    <row r="190" spans="1:8" ht="14.45" hidden="1" outlineLevel="1" x14ac:dyDescent="0.3">
      <c r="A190" s="7">
        <v>185</v>
      </c>
      <c r="B190" s="60"/>
      <c r="C190" s="61"/>
      <c r="D190" s="61"/>
      <c r="E190" s="65"/>
      <c r="F190" s="9" t="str">
        <f t="shared" si="1"/>
        <v/>
      </c>
      <c r="G190" s="149">
        <v>0.2</v>
      </c>
      <c r="H190" s="5"/>
    </row>
    <row r="191" spans="1:8" ht="14.45" hidden="1" outlineLevel="1" x14ac:dyDescent="0.3">
      <c r="A191" s="7">
        <v>186</v>
      </c>
      <c r="B191" s="60"/>
      <c r="C191" s="61"/>
      <c r="D191" s="61"/>
      <c r="E191" s="65"/>
      <c r="F191" s="9" t="str">
        <f t="shared" si="1"/>
        <v/>
      </c>
      <c r="G191" s="149">
        <v>0.2</v>
      </c>
      <c r="H191" s="5"/>
    </row>
    <row r="192" spans="1:8" ht="14.45" hidden="1" outlineLevel="1" x14ac:dyDescent="0.3">
      <c r="A192" s="7">
        <v>187</v>
      </c>
      <c r="B192" s="60"/>
      <c r="C192" s="61"/>
      <c r="D192" s="61"/>
      <c r="E192" s="65"/>
      <c r="F192" s="9" t="str">
        <f t="shared" si="1"/>
        <v/>
      </c>
      <c r="G192" s="149">
        <v>0.2</v>
      </c>
      <c r="H192" s="5"/>
    </row>
    <row r="193" spans="1:8" ht="14.45" hidden="1" outlineLevel="1" x14ac:dyDescent="0.3">
      <c r="A193" s="7">
        <v>188</v>
      </c>
      <c r="B193" s="60"/>
      <c r="C193" s="61"/>
      <c r="D193" s="61"/>
      <c r="E193" s="65"/>
      <c r="F193" s="9" t="str">
        <f t="shared" si="1"/>
        <v/>
      </c>
      <c r="G193" s="149">
        <v>0.2</v>
      </c>
      <c r="H193" s="5"/>
    </row>
    <row r="194" spans="1:8" ht="14.45" hidden="1" outlineLevel="1" x14ac:dyDescent="0.3">
      <c r="A194" s="7">
        <v>189</v>
      </c>
      <c r="B194" s="60"/>
      <c r="C194" s="61"/>
      <c r="D194" s="61"/>
      <c r="E194" s="65"/>
      <c r="F194" s="9" t="str">
        <f t="shared" si="1"/>
        <v/>
      </c>
      <c r="G194" s="149">
        <v>0.2</v>
      </c>
      <c r="H194" s="5"/>
    </row>
    <row r="195" spans="1:8" ht="14.45" hidden="1" outlineLevel="1" x14ac:dyDescent="0.3">
      <c r="A195" s="7">
        <v>190</v>
      </c>
      <c r="B195" s="60"/>
      <c r="C195" s="61"/>
      <c r="D195" s="61"/>
      <c r="E195" s="65"/>
      <c r="F195" s="9" t="str">
        <f t="shared" si="1"/>
        <v/>
      </c>
      <c r="G195" s="149">
        <v>0.2</v>
      </c>
      <c r="H195" s="5"/>
    </row>
    <row r="196" spans="1:8" ht="14.45" hidden="1" outlineLevel="1" x14ac:dyDescent="0.3">
      <c r="A196" s="7">
        <v>191</v>
      </c>
      <c r="B196" s="60"/>
      <c r="C196" s="61"/>
      <c r="D196" s="61"/>
      <c r="E196" s="65"/>
      <c r="F196" s="9" t="str">
        <f t="shared" si="1"/>
        <v/>
      </c>
      <c r="G196" s="149">
        <v>0.2</v>
      </c>
      <c r="H196" s="5"/>
    </row>
    <row r="197" spans="1:8" ht="14.45" hidden="1" outlineLevel="1" x14ac:dyDescent="0.3">
      <c r="A197" s="7">
        <v>192</v>
      </c>
      <c r="B197" s="60"/>
      <c r="C197" s="61"/>
      <c r="D197" s="61"/>
      <c r="E197" s="65"/>
      <c r="F197" s="9" t="str">
        <f t="shared" si="1"/>
        <v/>
      </c>
      <c r="G197" s="149">
        <v>0.2</v>
      </c>
      <c r="H197" s="5"/>
    </row>
    <row r="198" spans="1:8" ht="14.45" hidden="1" outlineLevel="1" x14ac:dyDescent="0.3">
      <c r="A198" s="7">
        <v>193</v>
      </c>
      <c r="B198" s="60"/>
      <c r="C198" s="61"/>
      <c r="D198" s="61"/>
      <c r="E198" s="65"/>
      <c r="F198" s="9" t="str">
        <f t="shared" si="1"/>
        <v/>
      </c>
      <c r="G198" s="149">
        <v>0.2</v>
      </c>
      <c r="H198" s="5"/>
    </row>
    <row r="199" spans="1:8" ht="14.45" hidden="1" outlineLevel="1" x14ac:dyDescent="0.3">
      <c r="A199" s="7">
        <v>194</v>
      </c>
      <c r="B199" s="60"/>
      <c r="C199" s="61"/>
      <c r="D199" s="61"/>
      <c r="E199" s="65"/>
      <c r="F199" s="9" t="str">
        <f t="shared" si="1"/>
        <v/>
      </c>
      <c r="G199" s="149">
        <v>0.2</v>
      </c>
      <c r="H199" s="5"/>
    </row>
    <row r="200" spans="1:8" ht="14.45" hidden="1" outlineLevel="1" x14ac:dyDescent="0.3">
      <c r="A200" s="7">
        <v>195</v>
      </c>
      <c r="B200" s="60"/>
      <c r="C200" s="61"/>
      <c r="D200" s="61"/>
      <c r="E200" s="65"/>
      <c r="F200" s="9" t="str">
        <f t="shared" si="1"/>
        <v/>
      </c>
      <c r="G200" s="149">
        <v>0.2</v>
      </c>
      <c r="H200" s="5"/>
    </row>
    <row r="201" spans="1:8" ht="14.45" hidden="1" outlineLevel="1" x14ac:dyDescent="0.3">
      <c r="A201" s="7">
        <v>196</v>
      </c>
      <c r="B201" s="60"/>
      <c r="C201" s="61"/>
      <c r="D201" s="61"/>
      <c r="E201" s="65"/>
      <c r="F201" s="9" t="str">
        <f t="shared" si="1"/>
        <v/>
      </c>
      <c r="G201" s="149">
        <v>0.2</v>
      </c>
      <c r="H201" s="5"/>
    </row>
    <row r="202" spans="1:8" ht="14.45" hidden="1" outlineLevel="1" x14ac:dyDescent="0.3">
      <c r="A202" s="7">
        <v>197</v>
      </c>
      <c r="B202" s="60"/>
      <c r="C202" s="61"/>
      <c r="D202" s="61"/>
      <c r="E202" s="65"/>
      <c r="F202" s="9" t="str">
        <f t="shared" si="1"/>
        <v/>
      </c>
      <c r="G202" s="149">
        <v>0.2</v>
      </c>
      <c r="H202" s="5"/>
    </row>
    <row r="203" spans="1:8" ht="14.45" hidden="1" outlineLevel="1" x14ac:dyDescent="0.3">
      <c r="A203" s="7">
        <v>198</v>
      </c>
      <c r="B203" s="60"/>
      <c r="C203" s="61"/>
      <c r="D203" s="61"/>
      <c r="E203" s="65"/>
      <c r="F203" s="9" t="str">
        <f t="shared" si="1"/>
        <v/>
      </c>
      <c r="G203" s="149">
        <v>0.2</v>
      </c>
      <c r="H203" s="5"/>
    </row>
    <row r="204" spans="1:8" ht="14.45" hidden="1" outlineLevel="1" x14ac:dyDescent="0.3">
      <c r="A204" s="7">
        <v>199</v>
      </c>
      <c r="B204" s="60"/>
      <c r="C204" s="61"/>
      <c r="D204" s="61"/>
      <c r="E204" s="65"/>
      <c r="F204" s="9" t="str">
        <f t="shared" ref="F204" si="2">(IF($E$3="ja",E204/(1+G204),""))</f>
        <v/>
      </c>
      <c r="G204" s="149">
        <v>0.2</v>
      </c>
      <c r="H204" s="5"/>
    </row>
    <row r="205" spans="1:8" ht="14.45" hidden="1" outlineLevel="1" x14ac:dyDescent="0.3">
      <c r="A205" s="7">
        <v>200</v>
      </c>
      <c r="B205" s="60"/>
      <c r="C205" s="61"/>
      <c r="D205" s="61"/>
      <c r="E205" s="65"/>
      <c r="F205" s="9" t="str">
        <f t="shared" si="1"/>
        <v/>
      </c>
      <c r="G205" s="149">
        <v>0.2</v>
      </c>
      <c r="H205" s="5"/>
    </row>
    <row r="206" spans="1:8" ht="14.45" collapsed="1" x14ac:dyDescent="0.3">
      <c r="F206" s="14">
        <f>IF(E3="ja",SUM(F6:F205),SUM(E6:E205))</f>
        <v>0</v>
      </c>
    </row>
    <row r="208" spans="1:8" ht="29.25" customHeight="1" x14ac:dyDescent="0.25">
      <c r="A208" s="204" t="s">
        <v>107</v>
      </c>
      <c r="B208" s="204"/>
      <c r="C208" s="204"/>
      <c r="D208" s="204"/>
      <c r="E208" s="204"/>
      <c r="F208" s="204"/>
    </row>
  </sheetData>
  <sheetProtection password="C7EC" sheet="1" objects="1" scenarios="1" selectLockedCells="1"/>
  <mergeCells count="3">
    <mergeCell ref="A1:B1"/>
    <mergeCell ref="A3:B3"/>
    <mergeCell ref="A208:F208"/>
  </mergeCells>
  <pageMargins left="0.70866141732283472" right="0.70866141732283472" top="0.78740157480314965" bottom="0.78740157480314965" header="0.31496062992125984" footer="0.31496062992125984"/>
  <pageSetup paperSize="9" fitToHeight="0" orientation="landscape" vertic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rgb="FFFFFFCC"/>
    <pageSetUpPr fitToPage="1"/>
  </sheetPr>
  <dimension ref="A1:G27"/>
  <sheetViews>
    <sheetView workbookViewId="0">
      <selection activeCell="B7" sqref="B7"/>
    </sheetView>
  </sheetViews>
  <sheetFormatPr baseColWidth="10" defaultRowHeight="15" x14ac:dyDescent="0.25"/>
  <cols>
    <col min="1" max="1" width="8.7109375" customWidth="1"/>
    <col min="2" max="2" width="34.7109375" customWidth="1"/>
    <col min="3" max="4" width="14.42578125" customWidth="1"/>
    <col min="5" max="6" width="17.28515625" customWidth="1"/>
    <col min="7" max="7" width="23.140625" customWidth="1"/>
  </cols>
  <sheetData>
    <row r="1" spans="1:7" ht="18.75" x14ac:dyDescent="0.25">
      <c r="A1" s="205" t="s">
        <v>61</v>
      </c>
      <c r="B1" s="205"/>
      <c r="C1" s="205"/>
      <c r="D1" s="205"/>
      <c r="E1" s="205"/>
      <c r="F1" s="205"/>
      <c r="G1" s="205"/>
    </row>
    <row r="2" spans="1:7" ht="15.75" thickBot="1" x14ac:dyDescent="0.3"/>
    <row r="3" spans="1:7" x14ac:dyDescent="0.25">
      <c r="A3" s="206" t="s">
        <v>0</v>
      </c>
      <c r="B3" s="207"/>
      <c r="C3" s="19">
        <f>Titelblatt!B10</f>
        <v>15</v>
      </c>
      <c r="E3">
        <f>IF(D7&lt;=C3,C3,D7)</f>
        <v>15</v>
      </c>
    </row>
    <row r="4" spans="1:7" ht="15.75" thickBot="1" x14ac:dyDescent="0.3">
      <c r="A4" s="206" t="s">
        <v>22</v>
      </c>
      <c r="B4" s="207"/>
      <c r="C4" s="20" t="str">
        <f>Titelblatt!B12</f>
        <v>nein</v>
      </c>
    </row>
    <row r="6" spans="1:7" ht="30" x14ac:dyDescent="0.25">
      <c r="A6" s="15" t="s">
        <v>23</v>
      </c>
      <c r="B6" s="16" t="s">
        <v>24</v>
      </c>
      <c r="C6" s="17" t="s">
        <v>27</v>
      </c>
      <c r="D6" s="18" t="s">
        <v>28</v>
      </c>
      <c r="E6" s="18" t="s">
        <v>79</v>
      </c>
      <c r="F6" s="17" t="s">
        <v>80</v>
      </c>
      <c r="G6" s="15" t="s">
        <v>29</v>
      </c>
    </row>
    <row r="7" spans="1:7" x14ac:dyDescent="0.25">
      <c r="A7" s="7">
        <v>1</v>
      </c>
      <c r="B7" s="56"/>
      <c r="C7" s="56"/>
      <c r="D7" s="5">
        <f>C7*12</f>
        <v>0</v>
      </c>
      <c r="E7" s="64"/>
      <c r="F7" s="9" t="str">
        <f>IF($C$4="ja",E7/6*5,"")</f>
        <v/>
      </c>
      <c r="G7" s="9" t="str">
        <f>IF(D7&lt;&gt;0,IF($C$4="nein",E7/E3*$C$3,F7/E3*$C$3),"")</f>
        <v/>
      </c>
    </row>
    <row r="8" spans="1:7" x14ac:dyDescent="0.25">
      <c r="A8" s="7">
        <v>2</v>
      </c>
      <c r="B8" s="56"/>
      <c r="C8" s="56"/>
      <c r="D8" s="5">
        <f t="shared" ref="D8:D26" si="0">C8*12</f>
        <v>0</v>
      </c>
      <c r="E8" s="64"/>
      <c r="F8" s="9" t="str">
        <f t="shared" ref="F8:F26" si="1">IF($C$4="ja",E8/6*5,"")</f>
        <v/>
      </c>
      <c r="G8" s="9" t="str">
        <f t="shared" ref="G8:G26" si="2">IF(D8&lt;&gt;0,IF($C$4="nein",E8/D8*$C$3,F8/D8*$C$3),"")</f>
        <v/>
      </c>
    </row>
    <row r="9" spans="1:7" x14ac:dyDescent="0.25">
      <c r="A9" s="7">
        <v>3</v>
      </c>
      <c r="B9" s="56"/>
      <c r="C9" s="56"/>
      <c r="D9" s="5">
        <f t="shared" si="0"/>
        <v>0</v>
      </c>
      <c r="E9" s="64"/>
      <c r="F9" s="9" t="str">
        <f t="shared" si="1"/>
        <v/>
      </c>
      <c r="G9" s="9" t="str">
        <f t="shared" si="2"/>
        <v/>
      </c>
    </row>
    <row r="10" spans="1:7" x14ac:dyDescent="0.25">
      <c r="A10" s="7">
        <v>4</v>
      </c>
      <c r="B10" s="56"/>
      <c r="C10" s="56"/>
      <c r="D10" s="5">
        <f t="shared" si="0"/>
        <v>0</v>
      </c>
      <c r="E10" s="64"/>
      <c r="F10" s="9" t="str">
        <f t="shared" si="1"/>
        <v/>
      </c>
      <c r="G10" s="9" t="str">
        <f t="shared" si="2"/>
        <v/>
      </c>
    </row>
    <row r="11" spans="1:7" x14ac:dyDescent="0.25">
      <c r="A11" s="7">
        <v>5</v>
      </c>
      <c r="B11" s="56"/>
      <c r="C11" s="56"/>
      <c r="D11" s="5">
        <f t="shared" si="0"/>
        <v>0</v>
      </c>
      <c r="E11" s="64"/>
      <c r="F11" s="9" t="str">
        <f t="shared" si="1"/>
        <v/>
      </c>
      <c r="G11" s="9" t="str">
        <f t="shared" si="2"/>
        <v/>
      </c>
    </row>
    <row r="12" spans="1:7" x14ac:dyDescent="0.25">
      <c r="A12" s="7">
        <v>6</v>
      </c>
      <c r="B12" s="56"/>
      <c r="C12" s="56"/>
      <c r="D12" s="5">
        <f t="shared" si="0"/>
        <v>0</v>
      </c>
      <c r="E12" s="64"/>
      <c r="F12" s="9" t="str">
        <f t="shared" si="1"/>
        <v/>
      </c>
      <c r="G12" s="9" t="str">
        <f t="shared" si="2"/>
        <v/>
      </c>
    </row>
    <row r="13" spans="1:7" x14ac:dyDescent="0.25">
      <c r="A13" s="7">
        <v>7</v>
      </c>
      <c r="B13" s="56"/>
      <c r="C13" s="56"/>
      <c r="D13" s="5">
        <f t="shared" si="0"/>
        <v>0</v>
      </c>
      <c r="E13" s="64"/>
      <c r="F13" s="9" t="str">
        <f t="shared" si="1"/>
        <v/>
      </c>
      <c r="G13" s="9" t="str">
        <f t="shared" si="2"/>
        <v/>
      </c>
    </row>
    <row r="14" spans="1:7" x14ac:dyDescent="0.25">
      <c r="A14" s="7">
        <v>8</v>
      </c>
      <c r="B14" s="56"/>
      <c r="C14" s="56"/>
      <c r="D14" s="5">
        <f t="shared" si="0"/>
        <v>0</v>
      </c>
      <c r="E14" s="64"/>
      <c r="F14" s="9" t="str">
        <f t="shared" si="1"/>
        <v/>
      </c>
      <c r="G14" s="9" t="str">
        <f t="shared" si="2"/>
        <v/>
      </c>
    </row>
    <row r="15" spans="1:7" x14ac:dyDescent="0.25">
      <c r="A15" s="7">
        <v>9</v>
      </c>
      <c r="B15" s="56"/>
      <c r="C15" s="56"/>
      <c r="D15" s="5">
        <f t="shared" si="0"/>
        <v>0</v>
      </c>
      <c r="E15" s="64"/>
      <c r="F15" s="9" t="str">
        <f t="shared" si="1"/>
        <v/>
      </c>
      <c r="G15" s="9" t="str">
        <f t="shared" si="2"/>
        <v/>
      </c>
    </row>
    <row r="16" spans="1:7" x14ac:dyDescent="0.25">
      <c r="A16" s="7">
        <v>10</v>
      </c>
      <c r="B16" s="56"/>
      <c r="C16" s="56"/>
      <c r="D16" s="5">
        <f t="shared" si="0"/>
        <v>0</v>
      </c>
      <c r="E16" s="64"/>
      <c r="F16" s="9" t="str">
        <f t="shared" si="1"/>
        <v/>
      </c>
      <c r="G16" s="9" t="str">
        <f t="shared" si="2"/>
        <v/>
      </c>
    </row>
    <row r="17" spans="1:7" x14ac:dyDescent="0.25">
      <c r="A17" s="7">
        <v>11</v>
      </c>
      <c r="B17" s="56"/>
      <c r="C17" s="56"/>
      <c r="D17" s="5">
        <f t="shared" si="0"/>
        <v>0</v>
      </c>
      <c r="E17" s="64"/>
      <c r="F17" s="9" t="str">
        <f t="shared" si="1"/>
        <v/>
      </c>
      <c r="G17" s="9" t="str">
        <f t="shared" si="2"/>
        <v/>
      </c>
    </row>
    <row r="18" spans="1:7" x14ac:dyDescent="0.25">
      <c r="A18" s="7">
        <v>12</v>
      </c>
      <c r="B18" s="56"/>
      <c r="C18" s="56"/>
      <c r="D18" s="5">
        <f t="shared" si="0"/>
        <v>0</v>
      </c>
      <c r="E18" s="64"/>
      <c r="F18" s="9" t="str">
        <f t="shared" si="1"/>
        <v/>
      </c>
      <c r="G18" s="9" t="str">
        <f t="shared" si="2"/>
        <v/>
      </c>
    </row>
    <row r="19" spans="1:7" x14ac:dyDescent="0.25">
      <c r="A19" s="7">
        <v>13</v>
      </c>
      <c r="B19" s="56"/>
      <c r="C19" s="56"/>
      <c r="D19" s="5">
        <f t="shared" si="0"/>
        <v>0</v>
      </c>
      <c r="E19" s="64"/>
      <c r="F19" s="9" t="str">
        <f t="shared" si="1"/>
        <v/>
      </c>
      <c r="G19" s="9" t="str">
        <f t="shared" si="2"/>
        <v/>
      </c>
    </row>
    <row r="20" spans="1:7" x14ac:dyDescent="0.25">
      <c r="A20" s="7">
        <v>14</v>
      </c>
      <c r="B20" s="56"/>
      <c r="C20" s="56"/>
      <c r="D20" s="5">
        <f t="shared" si="0"/>
        <v>0</v>
      </c>
      <c r="E20" s="64"/>
      <c r="F20" s="9" t="str">
        <f t="shared" si="1"/>
        <v/>
      </c>
      <c r="G20" s="9" t="str">
        <f t="shared" si="2"/>
        <v/>
      </c>
    </row>
    <row r="21" spans="1:7" x14ac:dyDescent="0.25">
      <c r="A21" s="7">
        <v>15</v>
      </c>
      <c r="B21" s="56"/>
      <c r="C21" s="56"/>
      <c r="D21" s="5">
        <f t="shared" si="0"/>
        <v>0</v>
      </c>
      <c r="E21" s="64"/>
      <c r="F21" s="9" t="str">
        <f t="shared" si="1"/>
        <v/>
      </c>
      <c r="G21" s="9" t="str">
        <f t="shared" si="2"/>
        <v/>
      </c>
    </row>
    <row r="22" spans="1:7" x14ac:dyDescent="0.25">
      <c r="A22" s="7">
        <v>16</v>
      </c>
      <c r="B22" s="56"/>
      <c r="C22" s="56"/>
      <c r="D22" s="5">
        <f t="shared" si="0"/>
        <v>0</v>
      </c>
      <c r="E22" s="64"/>
      <c r="F22" s="9" t="str">
        <f t="shared" si="1"/>
        <v/>
      </c>
      <c r="G22" s="9" t="str">
        <f t="shared" si="2"/>
        <v/>
      </c>
    </row>
    <row r="23" spans="1:7" x14ac:dyDescent="0.25">
      <c r="A23" s="7">
        <v>17</v>
      </c>
      <c r="B23" s="56"/>
      <c r="C23" s="56"/>
      <c r="D23" s="5">
        <f t="shared" si="0"/>
        <v>0</v>
      </c>
      <c r="E23" s="64"/>
      <c r="F23" s="9" t="str">
        <f t="shared" si="1"/>
        <v/>
      </c>
      <c r="G23" s="9" t="str">
        <f t="shared" si="2"/>
        <v/>
      </c>
    </row>
    <row r="24" spans="1:7" x14ac:dyDescent="0.25">
      <c r="A24" s="7">
        <v>18</v>
      </c>
      <c r="B24" s="56"/>
      <c r="C24" s="56"/>
      <c r="D24" s="5">
        <f t="shared" si="0"/>
        <v>0</v>
      </c>
      <c r="E24" s="64"/>
      <c r="F24" s="9" t="str">
        <f t="shared" si="1"/>
        <v/>
      </c>
      <c r="G24" s="9" t="str">
        <f t="shared" si="2"/>
        <v/>
      </c>
    </row>
    <row r="25" spans="1:7" x14ac:dyDescent="0.25">
      <c r="A25" s="7">
        <v>19</v>
      </c>
      <c r="B25" s="56"/>
      <c r="C25" s="56"/>
      <c r="D25" s="5">
        <f t="shared" si="0"/>
        <v>0</v>
      </c>
      <c r="E25" s="64"/>
      <c r="F25" s="9" t="str">
        <f t="shared" si="1"/>
        <v/>
      </c>
      <c r="G25" s="9" t="str">
        <f t="shared" si="2"/>
        <v/>
      </c>
    </row>
    <row r="26" spans="1:7" x14ac:dyDescent="0.25">
      <c r="A26" s="7">
        <v>20</v>
      </c>
      <c r="B26" s="56"/>
      <c r="C26" s="56"/>
      <c r="D26" s="5">
        <f t="shared" si="0"/>
        <v>0</v>
      </c>
      <c r="E26" s="64"/>
      <c r="F26" s="9" t="str">
        <f t="shared" si="1"/>
        <v/>
      </c>
      <c r="G26" s="9" t="str">
        <f t="shared" si="2"/>
        <v/>
      </c>
    </row>
    <row r="27" spans="1:7" x14ac:dyDescent="0.25">
      <c r="G27" s="10">
        <f>SUM(G7:G26)</f>
        <v>0</v>
      </c>
    </row>
  </sheetData>
  <sheetProtection password="C7EC" sheet="1" objects="1" scenarios="1" selectLockedCells="1"/>
  <mergeCells count="3">
    <mergeCell ref="A1:G1"/>
    <mergeCell ref="A3:B3"/>
    <mergeCell ref="A4:B4"/>
  </mergeCells>
  <pageMargins left="0.70866141732283472" right="0.70866141732283472" top="0.78740157480314965" bottom="0.78740157480314965" header="0.31496062992125984" footer="0.31496062992125984"/>
  <pageSetup paperSize="9" fitToHeight="0" orientation="landscape"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tabColor theme="6" tint="0.39997558519241921"/>
    <pageSetUpPr fitToPage="1"/>
  </sheetPr>
  <dimension ref="A1:G27"/>
  <sheetViews>
    <sheetView workbookViewId="0">
      <selection activeCell="B7" sqref="B7"/>
    </sheetView>
  </sheetViews>
  <sheetFormatPr baseColWidth="10" defaultRowHeight="15" x14ac:dyDescent="0.25"/>
  <cols>
    <col min="1" max="1" width="8.7109375" customWidth="1"/>
    <col min="2" max="2" width="34.7109375" customWidth="1"/>
    <col min="3" max="4" width="14.42578125" customWidth="1"/>
    <col min="5" max="6" width="17.28515625" customWidth="1"/>
    <col min="7" max="7" width="23.140625" customWidth="1"/>
  </cols>
  <sheetData>
    <row r="1" spans="1:7" ht="18" x14ac:dyDescent="0.3">
      <c r="A1" s="205" t="s">
        <v>62</v>
      </c>
      <c r="B1" s="205"/>
      <c r="C1" s="205"/>
      <c r="D1" s="205"/>
      <c r="E1" s="205"/>
      <c r="F1" s="205"/>
      <c r="G1" s="205"/>
    </row>
    <row r="2" spans="1:7" thickBot="1" x14ac:dyDescent="0.35"/>
    <row r="3" spans="1:7" ht="14.45" x14ac:dyDescent="0.3">
      <c r="A3" s="206" t="s">
        <v>0</v>
      </c>
      <c r="B3" s="207"/>
      <c r="C3" s="19">
        <f>Titelblatt!B10</f>
        <v>15</v>
      </c>
      <c r="E3">
        <f>IF(D7&lt;=C3,C3,D7)</f>
        <v>15</v>
      </c>
    </row>
    <row r="4" spans="1:7" thickBot="1" x14ac:dyDescent="0.35">
      <c r="A4" s="206" t="s">
        <v>22</v>
      </c>
      <c r="B4" s="207"/>
      <c r="C4" s="20" t="str">
        <f>Titelblatt!B12</f>
        <v>nein</v>
      </c>
    </row>
    <row r="6" spans="1:7" ht="30" x14ac:dyDescent="0.25">
      <c r="A6" s="15" t="s">
        <v>23</v>
      </c>
      <c r="B6" s="16" t="s">
        <v>24</v>
      </c>
      <c r="C6" s="17" t="s">
        <v>27</v>
      </c>
      <c r="D6" s="18" t="s">
        <v>28</v>
      </c>
      <c r="E6" s="18" t="s">
        <v>79</v>
      </c>
      <c r="F6" s="17" t="s">
        <v>80</v>
      </c>
      <c r="G6" s="15" t="s">
        <v>29</v>
      </c>
    </row>
    <row r="7" spans="1:7" ht="14.45" x14ac:dyDescent="0.3">
      <c r="A7" s="7">
        <v>1</v>
      </c>
      <c r="B7" s="60"/>
      <c r="C7" s="60"/>
      <c r="D7" s="5">
        <f>C7*12</f>
        <v>0</v>
      </c>
      <c r="E7" s="65"/>
      <c r="F7" s="9" t="str">
        <f>IF($C$4="ja",E7/6*5,"")</f>
        <v/>
      </c>
      <c r="G7" s="9" t="str">
        <f>IF(D7&lt;&gt;0,IF($C$4="nein",E7/E3*$C$3,F7/E3*$C$3),"")</f>
        <v/>
      </c>
    </row>
    <row r="8" spans="1:7" ht="14.45" x14ac:dyDescent="0.3">
      <c r="A8" s="7">
        <v>2</v>
      </c>
      <c r="B8" s="60"/>
      <c r="C8" s="60"/>
      <c r="D8" s="5">
        <f t="shared" ref="D8:D26" si="0">C8*12</f>
        <v>0</v>
      </c>
      <c r="E8" s="65"/>
      <c r="F8" s="9" t="str">
        <f t="shared" ref="F8:F26" si="1">IF($C$4="ja",E8/6*5,"")</f>
        <v/>
      </c>
      <c r="G8" s="9" t="str">
        <f t="shared" ref="G8:G26" si="2">IF(D8&lt;&gt;0,IF($C$4="nein",E8/D8*$C$3,F8/D8*$C$3),"")</f>
        <v/>
      </c>
    </row>
    <row r="9" spans="1:7" ht="14.45" x14ac:dyDescent="0.3">
      <c r="A9" s="7">
        <v>3</v>
      </c>
      <c r="B9" s="60"/>
      <c r="C9" s="60"/>
      <c r="D9" s="5">
        <f t="shared" si="0"/>
        <v>0</v>
      </c>
      <c r="E9" s="65"/>
      <c r="F9" s="9" t="str">
        <f t="shared" si="1"/>
        <v/>
      </c>
      <c r="G9" s="9" t="str">
        <f t="shared" si="2"/>
        <v/>
      </c>
    </row>
    <row r="10" spans="1:7" ht="14.45" x14ac:dyDescent="0.3">
      <c r="A10" s="7">
        <v>4</v>
      </c>
      <c r="B10" s="60"/>
      <c r="C10" s="60"/>
      <c r="D10" s="5">
        <f t="shared" si="0"/>
        <v>0</v>
      </c>
      <c r="E10" s="65"/>
      <c r="F10" s="9" t="str">
        <f t="shared" si="1"/>
        <v/>
      </c>
      <c r="G10" s="9" t="str">
        <f t="shared" si="2"/>
        <v/>
      </c>
    </row>
    <row r="11" spans="1:7" ht="14.45" x14ac:dyDescent="0.3">
      <c r="A11" s="7">
        <v>5</v>
      </c>
      <c r="B11" s="60"/>
      <c r="C11" s="60"/>
      <c r="D11" s="5">
        <f t="shared" si="0"/>
        <v>0</v>
      </c>
      <c r="E11" s="65"/>
      <c r="F11" s="9" t="str">
        <f t="shared" si="1"/>
        <v/>
      </c>
      <c r="G11" s="9" t="str">
        <f t="shared" si="2"/>
        <v/>
      </c>
    </row>
    <row r="12" spans="1:7" ht="14.45" x14ac:dyDescent="0.3">
      <c r="A12" s="7">
        <v>6</v>
      </c>
      <c r="B12" s="60"/>
      <c r="C12" s="60"/>
      <c r="D12" s="5">
        <f t="shared" si="0"/>
        <v>0</v>
      </c>
      <c r="E12" s="65"/>
      <c r="F12" s="9" t="str">
        <f t="shared" si="1"/>
        <v/>
      </c>
      <c r="G12" s="9" t="str">
        <f t="shared" si="2"/>
        <v/>
      </c>
    </row>
    <row r="13" spans="1:7" ht="14.45" x14ac:dyDescent="0.3">
      <c r="A13" s="7">
        <v>7</v>
      </c>
      <c r="B13" s="60"/>
      <c r="C13" s="60"/>
      <c r="D13" s="5">
        <f t="shared" si="0"/>
        <v>0</v>
      </c>
      <c r="E13" s="65"/>
      <c r="F13" s="9" t="str">
        <f t="shared" si="1"/>
        <v/>
      </c>
      <c r="G13" s="9" t="str">
        <f t="shared" si="2"/>
        <v/>
      </c>
    </row>
    <row r="14" spans="1:7" ht="14.45" x14ac:dyDescent="0.3">
      <c r="A14" s="7">
        <v>8</v>
      </c>
      <c r="B14" s="60"/>
      <c r="C14" s="60"/>
      <c r="D14" s="5">
        <f t="shared" si="0"/>
        <v>0</v>
      </c>
      <c r="E14" s="65"/>
      <c r="F14" s="9" t="str">
        <f t="shared" si="1"/>
        <v/>
      </c>
      <c r="G14" s="9" t="str">
        <f t="shared" si="2"/>
        <v/>
      </c>
    </row>
    <row r="15" spans="1:7" ht="14.45" x14ac:dyDescent="0.3">
      <c r="A15" s="7">
        <v>9</v>
      </c>
      <c r="B15" s="60"/>
      <c r="C15" s="60"/>
      <c r="D15" s="5">
        <f t="shared" si="0"/>
        <v>0</v>
      </c>
      <c r="E15" s="65"/>
      <c r="F15" s="9" t="str">
        <f t="shared" si="1"/>
        <v/>
      </c>
      <c r="G15" s="9" t="str">
        <f t="shared" si="2"/>
        <v/>
      </c>
    </row>
    <row r="16" spans="1:7" ht="14.45" x14ac:dyDescent="0.3">
      <c r="A16" s="7">
        <v>10</v>
      </c>
      <c r="B16" s="60"/>
      <c r="C16" s="60"/>
      <c r="D16" s="5">
        <f t="shared" si="0"/>
        <v>0</v>
      </c>
      <c r="E16" s="65"/>
      <c r="F16" s="9" t="str">
        <f t="shared" si="1"/>
        <v/>
      </c>
      <c r="G16" s="9" t="str">
        <f t="shared" si="2"/>
        <v/>
      </c>
    </row>
    <row r="17" spans="1:7" ht="14.45" x14ac:dyDescent="0.3">
      <c r="A17" s="7">
        <v>11</v>
      </c>
      <c r="B17" s="60"/>
      <c r="C17" s="60"/>
      <c r="D17" s="5">
        <f t="shared" si="0"/>
        <v>0</v>
      </c>
      <c r="E17" s="65"/>
      <c r="F17" s="9" t="str">
        <f t="shared" si="1"/>
        <v/>
      </c>
      <c r="G17" s="9" t="str">
        <f t="shared" si="2"/>
        <v/>
      </c>
    </row>
    <row r="18" spans="1:7" ht="14.45" x14ac:dyDescent="0.3">
      <c r="A18" s="7">
        <v>12</v>
      </c>
      <c r="B18" s="60"/>
      <c r="C18" s="60"/>
      <c r="D18" s="5">
        <f t="shared" si="0"/>
        <v>0</v>
      </c>
      <c r="E18" s="65"/>
      <c r="F18" s="9" t="str">
        <f t="shared" si="1"/>
        <v/>
      </c>
      <c r="G18" s="9" t="str">
        <f t="shared" si="2"/>
        <v/>
      </c>
    </row>
    <row r="19" spans="1:7" ht="14.45" x14ac:dyDescent="0.3">
      <c r="A19" s="7">
        <v>13</v>
      </c>
      <c r="B19" s="60"/>
      <c r="C19" s="60"/>
      <c r="D19" s="5">
        <f t="shared" si="0"/>
        <v>0</v>
      </c>
      <c r="E19" s="65"/>
      <c r="F19" s="9" t="str">
        <f t="shared" si="1"/>
        <v/>
      </c>
      <c r="G19" s="9" t="str">
        <f t="shared" si="2"/>
        <v/>
      </c>
    </row>
    <row r="20" spans="1:7" ht="14.45" x14ac:dyDescent="0.3">
      <c r="A20" s="7">
        <v>14</v>
      </c>
      <c r="B20" s="60"/>
      <c r="C20" s="60"/>
      <c r="D20" s="5">
        <f t="shared" si="0"/>
        <v>0</v>
      </c>
      <c r="E20" s="65"/>
      <c r="F20" s="9" t="str">
        <f t="shared" si="1"/>
        <v/>
      </c>
      <c r="G20" s="9" t="str">
        <f t="shared" si="2"/>
        <v/>
      </c>
    </row>
    <row r="21" spans="1:7" ht="14.45" x14ac:dyDescent="0.3">
      <c r="A21" s="7">
        <v>15</v>
      </c>
      <c r="B21" s="60"/>
      <c r="C21" s="60"/>
      <c r="D21" s="5">
        <f t="shared" si="0"/>
        <v>0</v>
      </c>
      <c r="E21" s="65"/>
      <c r="F21" s="9" t="str">
        <f t="shared" si="1"/>
        <v/>
      </c>
      <c r="G21" s="9" t="str">
        <f t="shared" si="2"/>
        <v/>
      </c>
    </row>
    <row r="22" spans="1:7" ht="14.45" x14ac:dyDescent="0.3">
      <c r="A22" s="7">
        <v>16</v>
      </c>
      <c r="B22" s="60"/>
      <c r="C22" s="60"/>
      <c r="D22" s="5">
        <f t="shared" si="0"/>
        <v>0</v>
      </c>
      <c r="E22" s="65"/>
      <c r="F22" s="9" t="str">
        <f t="shared" si="1"/>
        <v/>
      </c>
      <c r="G22" s="9" t="str">
        <f t="shared" si="2"/>
        <v/>
      </c>
    </row>
    <row r="23" spans="1:7" ht="14.45" x14ac:dyDescent="0.3">
      <c r="A23" s="7">
        <v>17</v>
      </c>
      <c r="B23" s="60"/>
      <c r="C23" s="60"/>
      <c r="D23" s="5">
        <f t="shared" si="0"/>
        <v>0</v>
      </c>
      <c r="E23" s="65"/>
      <c r="F23" s="9" t="str">
        <f t="shared" si="1"/>
        <v/>
      </c>
      <c r="G23" s="9" t="str">
        <f t="shared" si="2"/>
        <v/>
      </c>
    </row>
    <row r="24" spans="1:7" ht="14.45" x14ac:dyDescent="0.3">
      <c r="A24" s="7">
        <v>18</v>
      </c>
      <c r="B24" s="60"/>
      <c r="C24" s="60"/>
      <c r="D24" s="5">
        <f t="shared" si="0"/>
        <v>0</v>
      </c>
      <c r="E24" s="65"/>
      <c r="F24" s="9" t="str">
        <f t="shared" si="1"/>
        <v/>
      </c>
      <c r="G24" s="9" t="str">
        <f t="shared" si="2"/>
        <v/>
      </c>
    </row>
    <row r="25" spans="1:7" ht="14.45" x14ac:dyDescent="0.3">
      <c r="A25" s="7">
        <v>19</v>
      </c>
      <c r="B25" s="60"/>
      <c r="C25" s="60"/>
      <c r="D25" s="5">
        <f t="shared" si="0"/>
        <v>0</v>
      </c>
      <c r="E25" s="65"/>
      <c r="F25" s="9" t="str">
        <f t="shared" si="1"/>
        <v/>
      </c>
      <c r="G25" s="9" t="str">
        <f t="shared" si="2"/>
        <v/>
      </c>
    </row>
    <row r="26" spans="1:7" ht="14.45" x14ac:dyDescent="0.3">
      <c r="A26" s="7">
        <v>20</v>
      </c>
      <c r="B26" s="60"/>
      <c r="C26" s="60"/>
      <c r="D26" s="5">
        <f t="shared" si="0"/>
        <v>0</v>
      </c>
      <c r="E26" s="65"/>
      <c r="F26" s="9" t="str">
        <f t="shared" si="1"/>
        <v/>
      </c>
      <c r="G26" s="9" t="str">
        <f t="shared" si="2"/>
        <v/>
      </c>
    </row>
    <row r="27" spans="1:7" x14ac:dyDescent="0.25">
      <c r="E27" s="4"/>
      <c r="F27" s="4"/>
      <c r="G27" s="10">
        <f>SUM(G7:G26)</f>
        <v>0</v>
      </c>
    </row>
  </sheetData>
  <sheetProtection password="C7EC" sheet="1" objects="1" scenarios="1" selectLockedCells="1"/>
  <mergeCells count="3">
    <mergeCell ref="A1:G1"/>
    <mergeCell ref="A3:B3"/>
    <mergeCell ref="A4:B4"/>
  </mergeCells>
  <pageMargins left="0.70866141732283472" right="0.70866141732283472" top="0.78740157480314965" bottom="0.78740157480314965" header="0.31496062992125984" footer="0.31496062992125984"/>
  <pageSetup paperSize="9" fitToHeight="0" orientation="landscape"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FFFFCC"/>
    <pageSetUpPr fitToPage="1"/>
  </sheetPr>
  <dimension ref="A1:F24"/>
  <sheetViews>
    <sheetView workbookViewId="0">
      <selection activeCell="C8" sqref="C8"/>
    </sheetView>
  </sheetViews>
  <sheetFormatPr baseColWidth="10" defaultRowHeight="15" x14ac:dyDescent="0.25"/>
  <cols>
    <col min="2" max="2" width="55.7109375" customWidth="1"/>
    <col min="3" max="3" width="15.42578125" customWidth="1"/>
    <col min="4" max="4" width="23.28515625" customWidth="1"/>
    <col min="5" max="5" width="15.7109375" bestFit="1" customWidth="1"/>
  </cols>
  <sheetData>
    <row r="1" spans="1:5" ht="18" x14ac:dyDescent="0.3">
      <c r="A1" s="205" t="s">
        <v>63</v>
      </c>
      <c r="B1" s="205"/>
    </row>
    <row r="4" spans="1:5" ht="14.45" x14ac:dyDescent="0.3">
      <c r="A4" s="22" t="s">
        <v>37</v>
      </c>
    </row>
    <row r="5" spans="1:5" s="23" customFormat="1" ht="14.45" x14ac:dyDescent="0.3">
      <c r="B5" s="24"/>
    </row>
    <row r="7" spans="1:5" s="23" customFormat="1" ht="43.15" x14ac:dyDescent="0.3">
      <c r="A7" s="15" t="s">
        <v>23</v>
      </c>
      <c r="B7" s="17" t="s">
        <v>33</v>
      </c>
      <c r="C7" s="17" t="s">
        <v>65</v>
      </c>
      <c r="D7" s="17" t="s">
        <v>35</v>
      </c>
      <c r="E7" s="17" t="s">
        <v>36</v>
      </c>
    </row>
    <row r="8" spans="1:5" s="23" customFormat="1" ht="14.45" x14ac:dyDescent="0.3">
      <c r="A8" s="7">
        <v>1</v>
      </c>
      <c r="B8" s="56"/>
      <c r="C8" s="66"/>
      <c r="D8" s="66"/>
      <c r="E8" s="25">
        <f t="shared" ref="E8:E15" si="0">IF(ISERROR(C8*D8)," ",(C8*D8))</f>
        <v>0</v>
      </c>
    </row>
    <row r="9" spans="1:5" s="23" customFormat="1" ht="14.45" x14ac:dyDescent="0.3">
      <c r="A9" s="7">
        <v>2</v>
      </c>
      <c r="B9" s="56"/>
      <c r="C9" s="66"/>
      <c r="D9" s="66"/>
      <c r="E9" s="25">
        <f t="shared" si="0"/>
        <v>0</v>
      </c>
    </row>
    <row r="10" spans="1:5" s="23" customFormat="1" ht="14.45" x14ac:dyDescent="0.3">
      <c r="A10" s="7">
        <v>3</v>
      </c>
      <c r="B10" s="56"/>
      <c r="C10" s="66"/>
      <c r="D10" s="66"/>
      <c r="E10" s="25">
        <f t="shared" si="0"/>
        <v>0</v>
      </c>
    </row>
    <row r="11" spans="1:5" s="23" customFormat="1" ht="14.45" x14ac:dyDescent="0.3">
      <c r="A11" s="7">
        <v>4</v>
      </c>
      <c r="B11" s="56"/>
      <c r="C11" s="66"/>
      <c r="D11" s="66"/>
      <c r="E11" s="25">
        <f t="shared" si="0"/>
        <v>0</v>
      </c>
    </row>
    <row r="12" spans="1:5" s="23" customFormat="1" ht="14.45" x14ac:dyDescent="0.3">
      <c r="A12" s="7">
        <v>5</v>
      </c>
      <c r="B12" s="56"/>
      <c r="C12" s="66"/>
      <c r="D12" s="66"/>
      <c r="E12" s="25">
        <f t="shared" si="0"/>
        <v>0</v>
      </c>
    </row>
    <row r="13" spans="1:5" s="23" customFormat="1" ht="14.45" x14ac:dyDescent="0.3">
      <c r="A13" s="7">
        <v>6</v>
      </c>
      <c r="B13" s="56"/>
      <c r="C13" s="66"/>
      <c r="D13" s="66"/>
      <c r="E13" s="25">
        <f t="shared" si="0"/>
        <v>0</v>
      </c>
    </row>
    <row r="14" spans="1:5" s="23" customFormat="1" ht="14.45" x14ac:dyDescent="0.3">
      <c r="A14" s="7">
        <v>7</v>
      </c>
      <c r="B14" s="56"/>
      <c r="C14" s="66"/>
      <c r="D14" s="66"/>
      <c r="E14" s="25">
        <f t="shared" si="0"/>
        <v>0</v>
      </c>
    </row>
    <row r="15" spans="1:5" ht="14.45" x14ac:dyDescent="0.3">
      <c r="A15" s="7">
        <v>8</v>
      </c>
      <c r="B15" s="56"/>
      <c r="C15" s="66"/>
      <c r="D15" s="66"/>
      <c r="E15" s="25">
        <f t="shared" si="0"/>
        <v>0</v>
      </c>
    </row>
    <row r="16" spans="1:5" ht="14.45" x14ac:dyDescent="0.3">
      <c r="E16" s="10">
        <f>SUM(E8:E15)</f>
        <v>0</v>
      </c>
    </row>
    <row r="17" spans="1:6" ht="14.45" x14ac:dyDescent="0.3">
      <c r="E17" s="10"/>
    </row>
    <row r="18" spans="1:6" ht="14.45" customHeight="1" x14ac:dyDescent="0.25">
      <c r="A18" s="208" t="s">
        <v>38</v>
      </c>
      <c r="B18" s="208"/>
      <c r="C18" s="208"/>
      <c r="D18" s="208"/>
      <c r="E18" s="208"/>
      <c r="F18" s="29"/>
    </row>
    <row r="19" spans="1:6" x14ac:dyDescent="0.25">
      <c r="A19" s="208"/>
      <c r="B19" s="208"/>
      <c r="C19" s="208"/>
      <c r="D19" s="208"/>
      <c r="E19" s="208"/>
      <c r="F19" s="29"/>
    </row>
    <row r="20" spans="1:6" ht="14.45" x14ac:dyDescent="0.3">
      <c r="A20" s="29"/>
      <c r="B20" s="29"/>
      <c r="C20" s="29"/>
      <c r="D20" s="29"/>
      <c r="E20" s="29"/>
      <c r="F20" s="29"/>
    </row>
    <row r="21" spans="1:6" ht="14.45" x14ac:dyDescent="0.3">
      <c r="A21" s="29"/>
      <c r="B21" s="29"/>
      <c r="C21" s="29"/>
      <c r="D21" s="29"/>
      <c r="E21" s="29"/>
      <c r="F21" s="29"/>
    </row>
    <row r="22" spans="1:6" ht="14.45" x14ac:dyDescent="0.3">
      <c r="A22" s="29"/>
      <c r="B22" s="29"/>
      <c r="C22" s="29"/>
      <c r="D22" s="29"/>
      <c r="E22" s="29"/>
      <c r="F22" s="29"/>
    </row>
    <row r="23" spans="1:6" ht="14.45" x14ac:dyDescent="0.3">
      <c r="A23" s="29"/>
      <c r="B23" s="29"/>
      <c r="C23" s="29"/>
      <c r="D23" s="29"/>
      <c r="E23" s="29"/>
      <c r="F23" s="29"/>
    </row>
    <row r="24" spans="1:6" ht="14.45" x14ac:dyDescent="0.3">
      <c r="A24" s="29"/>
      <c r="B24" s="29"/>
      <c r="C24" s="29"/>
      <c r="D24" s="29"/>
      <c r="E24" s="29"/>
      <c r="F24" s="29"/>
    </row>
  </sheetData>
  <sheetProtection password="C7EC" sheet="1" objects="1" scenarios="1" selectLockedCells="1"/>
  <mergeCells count="2">
    <mergeCell ref="A1:B1"/>
    <mergeCell ref="A18:E19"/>
  </mergeCells>
  <dataValidations count="1">
    <dataValidation operator="equal" allowBlank="1" showErrorMessage="1" errorTitle="Falsche Eingabe" error="Bitte nur die Nummer (&gt;0) des Workpackages eingeben!" sqref="A4 B8:B17 A16:B17">
      <formula1>0</formula1>
      <formula2>0</formula2>
    </dataValidation>
  </dataValidations>
  <pageMargins left="0.70866141732283472" right="0.70866141732283472" top="0.78740157480314965" bottom="0.78740157480314965" header="0.31496062992125984" footer="0.31496062992125984"/>
  <pageSetup paperSize="9" fitToHeight="0" orientation="landscape"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6" tint="0.39997558519241921"/>
    <pageSetUpPr fitToPage="1"/>
  </sheetPr>
  <dimension ref="A1:E18"/>
  <sheetViews>
    <sheetView topLeftCell="A4" workbookViewId="0">
      <selection activeCell="B33" sqref="B33"/>
    </sheetView>
  </sheetViews>
  <sheetFormatPr baseColWidth="10" defaultRowHeight="15" x14ac:dyDescent="0.25"/>
  <cols>
    <col min="2" max="2" width="55.7109375" customWidth="1"/>
    <col min="3" max="3" width="15.42578125" customWidth="1"/>
    <col min="4" max="4" width="23.28515625" customWidth="1"/>
    <col min="5" max="5" width="15.7109375" bestFit="1" customWidth="1"/>
  </cols>
  <sheetData>
    <row r="1" spans="1:5" ht="18" x14ac:dyDescent="0.3">
      <c r="A1" s="205" t="s">
        <v>64</v>
      </c>
      <c r="B1" s="205"/>
    </row>
    <row r="4" spans="1:5" ht="14.45" x14ac:dyDescent="0.3">
      <c r="A4" s="22" t="s">
        <v>37</v>
      </c>
    </row>
    <row r="5" spans="1:5" s="23" customFormat="1" ht="14.45" x14ac:dyDescent="0.3">
      <c r="B5" s="24"/>
    </row>
    <row r="6" spans="1:5" ht="28.9" x14ac:dyDescent="0.3">
      <c r="A6" s="15" t="s">
        <v>23</v>
      </c>
      <c r="B6" s="17" t="s">
        <v>33</v>
      </c>
      <c r="C6" s="17" t="s">
        <v>34</v>
      </c>
      <c r="D6" s="17" t="s">
        <v>35</v>
      </c>
      <c r="E6" s="17" t="s">
        <v>36</v>
      </c>
    </row>
    <row r="7" spans="1:5" s="23" customFormat="1" ht="14.45" customHeight="1" x14ac:dyDescent="0.3">
      <c r="A7" s="7">
        <v>1</v>
      </c>
      <c r="B7" s="60"/>
      <c r="C7" s="67"/>
      <c r="D7" s="67"/>
      <c r="E7" s="25">
        <f t="shared" ref="E7:E14" si="0">IF(ISERROR(C7*D7)," ",(C7*D7))</f>
        <v>0</v>
      </c>
    </row>
    <row r="8" spans="1:5" s="23" customFormat="1" ht="14.45" x14ac:dyDescent="0.3">
      <c r="A8" s="7">
        <v>2</v>
      </c>
      <c r="B8" s="60"/>
      <c r="C8" s="67"/>
      <c r="D8" s="67"/>
      <c r="E8" s="25">
        <f t="shared" si="0"/>
        <v>0</v>
      </c>
    </row>
    <row r="9" spans="1:5" s="23" customFormat="1" ht="14.45" x14ac:dyDescent="0.3">
      <c r="A9" s="7">
        <v>3</v>
      </c>
      <c r="B9" s="60"/>
      <c r="C9" s="67"/>
      <c r="D9" s="67"/>
      <c r="E9" s="25">
        <f t="shared" si="0"/>
        <v>0</v>
      </c>
    </row>
    <row r="10" spans="1:5" s="23" customFormat="1" ht="14.45" x14ac:dyDescent="0.3">
      <c r="A10" s="7">
        <v>4</v>
      </c>
      <c r="B10" s="60"/>
      <c r="C10" s="67"/>
      <c r="D10" s="67"/>
      <c r="E10" s="25">
        <f t="shared" si="0"/>
        <v>0</v>
      </c>
    </row>
    <row r="11" spans="1:5" s="23" customFormat="1" ht="14.45" x14ac:dyDescent="0.3">
      <c r="A11" s="7">
        <v>5</v>
      </c>
      <c r="B11" s="60"/>
      <c r="C11" s="67"/>
      <c r="D11" s="67"/>
      <c r="E11" s="25">
        <f t="shared" si="0"/>
        <v>0</v>
      </c>
    </row>
    <row r="12" spans="1:5" s="23" customFormat="1" ht="14.45" x14ac:dyDescent="0.3">
      <c r="A12" s="7">
        <v>6</v>
      </c>
      <c r="B12" s="60"/>
      <c r="C12" s="67"/>
      <c r="D12" s="67"/>
      <c r="E12" s="25">
        <f t="shared" si="0"/>
        <v>0</v>
      </c>
    </row>
    <row r="13" spans="1:5" s="23" customFormat="1" ht="14.45" x14ac:dyDescent="0.3">
      <c r="A13" s="7">
        <v>7</v>
      </c>
      <c r="B13" s="60"/>
      <c r="C13" s="67"/>
      <c r="D13" s="67"/>
      <c r="E13" s="25">
        <f t="shared" si="0"/>
        <v>0</v>
      </c>
    </row>
    <row r="14" spans="1:5" s="23" customFormat="1" ht="14.45" x14ac:dyDescent="0.3">
      <c r="A14" s="7">
        <v>8</v>
      </c>
      <c r="B14" s="60"/>
      <c r="C14" s="67"/>
      <c r="D14" s="67"/>
      <c r="E14" s="25">
        <f t="shared" si="0"/>
        <v>0</v>
      </c>
    </row>
    <row r="15" spans="1:5" ht="14.45" x14ac:dyDescent="0.3">
      <c r="E15" s="10">
        <f>SUM(E7:E14)</f>
        <v>0</v>
      </c>
    </row>
    <row r="17" spans="1:5" x14ac:dyDescent="0.25">
      <c r="A17" s="208" t="s">
        <v>38</v>
      </c>
      <c r="B17" s="208"/>
      <c r="C17" s="208"/>
      <c r="D17" s="208"/>
      <c r="E17" s="208"/>
    </row>
    <row r="18" spans="1:5" x14ac:dyDescent="0.25">
      <c r="A18" s="208"/>
      <c r="B18" s="208"/>
      <c r="C18" s="208"/>
      <c r="D18" s="208"/>
      <c r="E18" s="208"/>
    </row>
  </sheetData>
  <sheetProtection password="C7EC" sheet="1" objects="1" scenarios="1"/>
  <mergeCells count="2">
    <mergeCell ref="A1:B1"/>
    <mergeCell ref="A17:E18"/>
  </mergeCells>
  <dataValidations count="1">
    <dataValidation operator="equal" allowBlank="1" showErrorMessage="1" errorTitle="Falsche Eingabe" error="Bitte nur die Nummer (&gt;0) des Workpackages eingeben!" sqref="A4 B7:B15 A15:B15">
      <formula1>0</formula1>
      <formula2>0</formula2>
    </dataValidation>
  </dataValidations>
  <pageMargins left="0.70866141732283472" right="0.70866141732283472" top="0.78740157480314965" bottom="0.78740157480314965" header="0.31496062992125984" footer="0.31496062992125984"/>
  <pageSetup paperSize="9" fitToHeight="0" orientation="landscape"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Titelblatt</vt:lpstr>
      <vt:lpstr>Personalkosten Plan</vt:lpstr>
      <vt:lpstr>Personalkosten Ist</vt:lpstr>
      <vt:lpstr>Sachkosten Plan</vt:lpstr>
      <vt:lpstr>Sachkosten Ist</vt:lpstr>
      <vt:lpstr>Investitionen Plan</vt:lpstr>
      <vt:lpstr>Investitionen Ist</vt:lpstr>
      <vt:lpstr>Maschinenstundensatz Plan</vt:lpstr>
      <vt:lpstr>Maschinenstundensatz Ist</vt:lpstr>
      <vt:lpstr>Art</vt:lpstr>
      <vt:lpstr>'Investitionen Ist'!Druckbereich</vt:lpstr>
      <vt:lpstr>'Investitionen Plan'!Druckbereich</vt:lpstr>
      <vt:lpstr>'Maschinenstundensatz Ist'!Druckbereich</vt:lpstr>
      <vt:lpstr>'Maschinenstundensatz Plan'!Druckbereich</vt:lpstr>
      <vt:lpstr>'Personalkosten Ist'!Druckbereich</vt:lpstr>
      <vt:lpstr>'Personalkosten Plan'!Druckbereich</vt:lpstr>
      <vt:lpstr>'Sachkosten Ist'!Druckbereich</vt:lpstr>
      <vt:lpstr>'Sachkosten Plan'!Druckbereich</vt:lpstr>
      <vt:lpstr>Titelblatt!Druckbereich</vt:lpstr>
    </vt:vector>
  </TitlesOfParts>
  <Company>Land Steiermark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Landesstandard</dc:creator>
  <cp:lastModifiedBy>Ploder, Josef (josef.ploder@uni-graz.at)</cp:lastModifiedBy>
  <cp:lastPrinted>2016-06-20T08:25:05Z</cp:lastPrinted>
  <dcterms:created xsi:type="dcterms:W3CDTF">2013-06-11T06:41:08Z</dcterms:created>
  <dcterms:modified xsi:type="dcterms:W3CDTF">2016-06-20T09:54:43Z</dcterms:modified>
</cp:coreProperties>
</file>