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ce\Documents\"/>
    </mc:Choice>
  </mc:AlternateContent>
  <xr:revisionPtr revIDLastSave="0" documentId="13_ncr:1_{D8EBDF1F-99D4-4B04-9828-D7DAE19D68F2}" xr6:coauthVersionLast="47" xr6:coauthVersionMax="47" xr10:uidLastSave="{00000000-0000-0000-0000-000000000000}"/>
  <bookViews>
    <workbookView xWindow="-108" yWindow="-108" windowWidth="23256" windowHeight="12456" xr2:uid="{B94803B6-82CB-4A78-8548-F9537C762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5" i="1"/>
  <c r="H57" i="1"/>
  <c r="G57" i="1"/>
  <c r="F57" i="1"/>
  <c r="E57" i="1"/>
  <c r="D57" i="1"/>
  <c r="C57" i="1"/>
  <c r="B57" i="1"/>
  <c r="H55" i="1"/>
  <c r="G55" i="1"/>
  <c r="F55" i="1"/>
  <c r="E55" i="1"/>
  <c r="D55" i="1"/>
  <c r="C55" i="1"/>
  <c r="B55" i="1"/>
  <c r="L55" i="1" s="1"/>
  <c r="F45" i="1"/>
  <c r="K43" i="1"/>
  <c r="H45" i="1"/>
  <c r="H43" i="1"/>
  <c r="C43" i="1"/>
  <c r="B45" i="1"/>
  <c r="G45" i="1"/>
  <c r="E45" i="1"/>
  <c r="D45" i="1"/>
  <c r="C45" i="1"/>
  <c r="G43" i="1"/>
  <c r="F43" i="1"/>
  <c r="E43" i="1"/>
  <c r="D43" i="1"/>
  <c r="B43" i="1"/>
  <c r="J19" i="1"/>
  <c r="G7" i="1"/>
  <c r="F31" i="1"/>
  <c r="D31" i="1"/>
  <c r="E31" i="1"/>
  <c r="B31" i="1"/>
  <c r="C31" i="1"/>
  <c r="B33" i="1"/>
  <c r="C33" i="1"/>
  <c r="D33" i="1"/>
  <c r="B19" i="1"/>
  <c r="G33" i="1"/>
  <c r="G31" i="1"/>
  <c r="E33" i="1"/>
  <c r="F33" i="1"/>
  <c r="G19" i="1"/>
  <c r="E19" i="1"/>
  <c r="C19" i="1"/>
  <c r="D19" i="1"/>
  <c r="F19" i="1"/>
  <c r="B21" i="1"/>
  <c r="C21" i="1"/>
  <c r="D21" i="1"/>
  <c r="E21" i="1"/>
  <c r="F21" i="1"/>
  <c r="G21" i="1"/>
  <c r="B7" i="1"/>
  <c r="D9" i="1"/>
  <c r="C9" i="1"/>
  <c r="E9" i="1"/>
  <c r="F9" i="1"/>
  <c r="G9" i="1"/>
  <c r="B9" i="1"/>
  <c r="C7" i="1"/>
  <c r="D7" i="1"/>
  <c r="E7" i="1"/>
  <c r="F7" i="1"/>
  <c r="N25" i="1" l="1"/>
  <c r="L56" i="1"/>
  <c r="N34" i="1"/>
  <c r="N29" i="1"/>
  <c r="N26" i="1"/>
  <c r="N33" i="1"/>
  <c r="N28" i="1"/>
  <c r="N27" i="1"/>
  <c r="N35" i="1"/>
  <c r="N32" i="1"/>
  <c r="N24" i="1"/>
  <c r="N36" i="1"/>
  <c r="N31" i="1"/>
  <c r="N37" i="1"/>
  <c r="N30" i="1"/>
  <c r="N38" i="1"/>
  <c r="K44" i="1"/>
  <c r="J31" i="1"/>
  <c r="J32" i="1" s="1"/>
  <c r="J7" i="1"/>
  <c r="J8" i="1" s="1"/>
  <c r="J20" i="1"/>
</calcChain>
</file>

<file path=xl/sharedStrings.xml><?xml version="1.0" encoding="utf-8"?>
<sst xmlns="http://schemas.openxmlformats.org/spreadsheetml/2006/main" count="165" uniqueCount="44">
  <si>
    <t>Material Codes</t>
  </si>
  <si>
    <t>Material Numbers</t>
  </si>
  <si>
    <t>5: RSL</t>
  </si>
  <si>
    <t>3.2-2</t>
  </si>
  <si>
    <t>Tür</t>
  </si>
  <si>
    <t>Adet</t>
  </si>
  <si>
    <t>Metrekare</t>
  </si>
  <si>
    <t>1/RIO</t>
  </si>
  <si>
    <t>6.'16'</t>
  </si>
  <si>
    <t>Metre</t>
  </si>
  <si>
    <t>Material Masses</t>
  </si>
  <si>
    <t>Material Total Masses</t>
  </si>
  <si>
    <t>Robot mass</t>
  </si>
  <si>
    <t>Material Total Costs</t>
  </si>
  <si>
    <t>Material Per Costs</t>
  </si>
  <si>
    <t>Material Name</t>
  </si>
  <si>
    <t>Polikarbon Plaka</t>
  </si>
  <si>
    <t>Alüminyum 2024 Plaka</t>
  </si>
  <si>
    <t>2.Omni</t>
  </si>
  <si>
    <t>NavX</t>
  </si>
  <si>
    <t>1/NavX</t>
  </si>
  <si>
    <t>Modem</t>
  </si>
  <si>
    <t>1/Modem</t>
  </si>
  <si>
    <t>2."4in"</t>
  </si>
  <si>
    <t>Mass Out</t>
  </si>
  <si>
    <t>Circuit Breaker</t>
  </si>
  <si>
    <t>5: CB</t>
  </si>
  <si>
    <t>6 in. Wheel</t>
  </si>
  <si>
    <t>2."6in"</t>
  </si>
  <si>
    <t>4.2M</t>
  </si>
  <si>
    <t>Magnetic Encoder</t>
  </si>
  <si>
    <t>RoboRIO</t>
  </si>
  <si>
    <t xml:space="preserve"> NavX</t>
  </si>
  <si>
    <t>3.2-4</t>
  </si>
  <si>
    <t>4 in. Wheel</t>
  </si>
  <si>
    <t>18 AWG Wire</t>
  </si>
  <si>
    <t>Frequency</t>
  </si>
  <si>
    <t>6.'18'</t>
  </si>
  <si>
    <t>Encoder</t>
  </si>
  <si>
    <t>Omniwheel</t>
  </si>
  <si>
    <t>16 AWG Wire</t>
  </si>
  <si>
    <t>Robot Signal Light</t>
  </si>
  <si>
    <t>Non-Adet</t>
  </si>
  <si>
    <t>Alüminyum 4145 Plaka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</si>
</sst>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87820-8A64-47AD-B485-A0CD92D9447C}" name="Table2" displayName="Table2" ref="M23:O38" totalsRowShown="0">
  <autoFilter ref="M23:O38" xr:uid="{E0587820-8A64-47AD-B485-A0CD92D9447C}"/>
  <sortState xmlns:xlrd2="http://schemas.microsoft.com/office/spreadsheetml/2017/richdata2" ref="M24:O38">
    <sortCondition descending="1" ref="N23:N38"/>
  </sortState>
  <tableColumns count="3">
    <tableColumn id="1" xr3:uid="{9B253CF4-8CEF-42FD-BEBD-B18309B9DF83}" name="Material Name" dataDxfId="8"/>
    <tableColumn id="2" xr3:uid="{888F6A89-5F45-4CA7-BCB9-EF163A541DE6}" name="Frequency">
      <calculatedColumnFormula>COUNTIFS($A$1:$I$57, M24)</calculatedColumnFormula>
    </tableColumn>
    <tableColumn id="3" xr3:uid="{B77A3085-7A94-4480-8284-41702F8C47BE}" name="Tü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A55E-1B6D-4F33-952B-71A7A0681823}">
  <dimension ref="A1:O57"/>
  <sheetViews>
    <sheetView tabSelected="1" topLeftCell="A35" zoomScale="75" zoomScaleNormal="88" workbookViewId="0">
      <selection activeCell="N55" sqref="N55"/>
    </sheetView>
  </sheetViews>
  <sheetFormatPr defaultRowHeight="14.4" x14ac:dyDescent="0.3"/>
  <cols>
    <col min="1" max="1" width="19.21875" bestFit="1" customWidth="1"/>
    <col min="2" max="2" width="20.6640625" bestFit="1" customWidth="1"/>
    <col min="3" max="3" width="14.6640625" bestFit="1" customWidth="1"/>
    <col min="4" max="4" width="15.77734375" bestFit="1" customWidth="1"/>
    <col min="5" max="5" width="20.6640625" bestFit="1" customWidth="1"/>
    <col min="6" max="6" width="19.44140625" bestFit="1" customWidth="1"/>
    <col min="7" max="7" width="19.5546875" bestFit="1" customWidth="1"/>
    <col min="8" max="8" width="20.6640625" bestFit="1" customWidth="1"/>
    <col min="9" max="9" width="14.5546875" bestFit="1" customWidth="1"/>
    <col min="10" max="10" width="10.5546875" bestFit="1" customWidth="1"/>
    <col min="11" max="11" width="11.109375" bestFit="1" customWidth="1"/>
    <col min="12" max="12" width="14.5546875" bestFit="1" customWidth="1"/>
    <col min="13" max="13" width="21.109375" bestFit="1" customWidth="1"/>
    <col min="14" max="14" width="12.33203125" customWidth="1"/>
  </cols>
  <sheetData>
    <row r="1" spans="1:12" x14ac:dyDescent="0.3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12" x14ac:dyDescent="0.3">
      <c r="A2" s="4" t="s">
        <v>15</v>
      </c>
      <c r="B2" s="2" t="s">
        <v>41</v>
      </c>
      <c r="C2" s="2" t="s">
        <v>16</v>
      </c>
      <c r="D2" s="2" t="s">
        <v>38</v>
      </c>
      <c r="E2" s="2"/>
      <c r="F2" s="2" t="s">
        <v>17</v>
      </c>
      <c r="G2" s="2" t="s">
        <v>40</v>
      </c>
    </row>
    <row r="3" spans="1:12" x14ac:dyDescent="0.3">
      <c r="A3" s="4" t="s">
        <v>0</v>
      </c>
      <c r="B3" s="2" t="s">
        <v>2</v>
      </c>
      <c r="C3" s="2">
        <v>3.1</v>
      </c>
      <c r="D3" s="2">
        <v>4.0999999999999996</v>
      </c>
      <c r="E3" s="2" t="s">
        <v>7</v>
      </c>
      <c r="F3" s="2" t="s">
        <v>3</v>
      </c>
      <c r="G3" s="2" t="s">
        <v>8</v>
      </c>
    </row>
    <row r="4" spans="1:12" x14ac:dyDescent="0.3">
      <c r="A4" s="4" t="s">
        <v>4</v>
      </c>
      <c r="B4" s="2" t="s">
        <v>5</v>
      </c>
      <c r="C4" s="2" t="s">
        <v>6</v>
      </c>
      <c r="D4" s="2" t="s">
        <v>5</v>
      </c>
      <c r="E4" s="2" t="s">
        <v>5</v>
      </c>
      <c r="F4" s="2" t="s">
        <v>6</v>
      </c>
      <c r="G4" s="2" t="s">
        <v>9</v>
      </c>
    </row>
    <row r="5" spans="1:12" x14ac:dyDescent="0.3">
      <c r="A5" s="4" t="s">
        <v>1</v>
      </c>
      <c r="B5" s="2">
        <v>30</v>
      </c>
      <c r="C5" s="2">
        <v>40</v>
      </c>
      <c r="D5" s="2">
        <v>1500</v>
      </c>
      <c r="E5" s="2">
        <v>3</v>
      </c>
      <c r="F5" s="2">
        <v>2.5</v>
      </c>
      <c r="G5" s="2">
        <v>5</v>
      </c>
    </row>
    <row r="6" spans="1:12" x14ac:dyDescent="0.3">
      <c r="A6" s="4" t="s">
        <v>10</v>
      </c>
      <c r="B6" s="2">
        <v>0.5</v>
      </c>
      <c r="C6" s="2">
        <v>0.5</v>
      </c>
      <c r="D6" s="2">
        <v>0.01</v>
      </c>
      <c r="E6" s="2">
        <v>1</v>
      </c>
      <c r="F6" s="2">
        <v>3.5</v>
      </c>
      <c r="G6" s="2">
        <v>0.25</v>
      </c>
    </row>
    <row r="7" spans="1:12" x14ac:dyDescent="0.3">
      <c r="A7" s="4" t="s">
        <v>11</v>
      </c>
      <c r="B7" s="2">
        <f>B5*B6</f>
        <v>15</v>
      </c>
      <c r="C7" s="2">
        <f>C5*C6</f>
        <v>20</v>
      </c>
      <c r="D7" s="2">
        <f t="shared" ref="D7:G7" si="0">D5*D6</f>
        <v>15</v>
      </c>
      <c r="E7" s="2">
        <f t="shared" si="0"/>
        <v>3</v>
      </c>
      <c r="F7" s="2">
        <f t="shared" si="0"/>
        <v>8.75</v>
      </c>
      <c r="G7" s="2">
        <f t="shared" si="0"/>
        <v>1.25</v>
      </c>
      <c r="I7" t="s">
        <v>12</v>
      </c>
      <c r="J7">
        <f>SUM(B7:G7)</f>
        <v>63</v>
      </c>
    </row>
    <row r="8" spans="1:12" x14ac:dyDescent="0.3">
      <c r="A8" s="4" t="s">
        <v>14</v>
      </c>
      <c r="B8" s="1">
        <v>80</v>
      </c>
      <c r="C8" s="2">
        <v>200</v>
      </c>
      <c r="D8" s="2">
        <v>20</v>
      </c>
      <c r="E8" s="2">
        <v>250</v>
      </c>
      <c r="F8" s="2">
        <v>30</v>
      </c>
      <c r="G8" s="2">
        <v>2.2000000000000002</v>
      </c>
      <c r="I8" t="s">
        <v>24</v>
      </c>
      <c r="J8">
        <f xml:space="preserve"> IF(J7&gt;52.5, J7-52.5, 0)</f>
        <v>10.5</v>
      </c>
    </row>
    <row r="9" spans="1:12" x14ac:dyDescent="0.3">
      <c r="A9" s="4" t="s">
        <v>13</v>
      </c>
      <c r="B9" s="1">
        <f>B8*B5</f>
        <v>2400</v>
      </c>
      <c r="C9" s="1">
        <f>C8*C5</f>
        <v>8000</v>
      </c>
      <c r="D9" s="1">
        <f>D8*D5</f>
        <v>30000</v>
      </c>
      <c r="E9" s="1">
        <f t="shared" ref="E9:G9" si="1">E8*E5</f>
        <v>750</v>
      </c>
      <c r="F9" s="1">
        <f t="shared" si="1"/>
        <v>75</v>
      </c>
      <c r="G9" s="1">
        <f t="shared" si="1"/>
        <v>11</v>
      </c>
    </row>
    <row r="13" spans="1:12" x14ac:dyDescent="0.3">
      <c r="A13" s="2"/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</row>
    <row r="14" spans="1:12" x14ac:dyDescent="0.3">
      <c r="A14" s="4" t="s">
        <v>15</v>
      </c>
      <c r="B14" s="2" t="s">
        <v>39</v>
      </c>
      <c r="C14" s="2" t="s">
        <v>19</v>
      </c>
      <c r="D14" s="2" t="s">
        <v>21</v>
      </c>
      <c r="E14" s="2" t="s">
        <v>41</v>
      </c>
      <c r="F14" s="2" t="s">
        <v>34</v>
      </c>
      <c r="G14" s="2" t="s">
        <v>16</v>
      </c>
      <c r="L14" s="2"/>
    </row>
    <row r="15" spans="1:12" x14ac:dyDescent="0.3">
      <c r="A15" s="4" t="s">
        <v>0</v>
      </c>
      <c r="B15" s="2" t="s">
        <v>18</v>
      </c>
      <c r="C15" s="2" t="s">
        <v>20</v>
      </c>
      <c r="D15" s="2" t="s">
        <v>22</v>
      </c>
      <c r="E15" s="2" t="s">
        <v>2</v>
      </c>
      <c r="F15" s="2" t="s">
        <v>23</v>
      </c>
      <c r="G15" s="2">
        <v>3.1</v>
      </c>
      <c r="L15" s="2"/>
    </row>
    <row r="16" spans="1:12" x14ac:dyDescent="0.3">
      <c r="A16" s="4" t="s">
        <v>4</v>
      </c>
      <c r="B16" s="2" t="s">
        <v>5</v>
      </c>
      <c r="C16" s="2" t="s">
        <v>5</v>
      </c>
      <c r="D16" s="2" t="s">
        <v>5</v>
      </c>
      <c r="E16" s="2" t="s">
        <v>5</v>
      </c>
      <c r="F16" s="2" t="s">
        <v>5</v>
      </c>
      <c r="G16" s="2" t="s">
        <v>6</v>
      </c>
      <c r="L16" s="2"/>
    </row>
    <row r="17" spans="1:15" x14ac:dyDescent="0.3">
      <c r="A17" s="4" t="s">
        <v>1</v>
      </c>
      <c r="B17" s="2">
        <v>50</v>
      </c>
      <c r="C17" s="2">
        <v>150</v>
      </c>
      <c r="D17" s="2">
        <v>30</v>
      </c>
      <c r="E17" s="2">
        <v>20</v>
      </c>
      <c r="F17" s="2">
        <v>12</v>
      </c>
      <c r="G17" s="2">
        <v>5.5</v>
      </c>
      <c r="L17" s="2"/>
    </row>
    <row r="18" spans="1:15" x14ac:dyDescent="0.3">
      <c r="A18" s="4" t="s">
        <v>10</v>
      </c>
      <c r="B18" s="2">
        <v>0.4</v>
      </c>
      <c r="C18" s="2">
        <v>0.1</v>
      </c>
      <c r="D18" s="2">
        <v>0.2</v>
      </c>
      <c r="E18" s="2">
        <v>0.5</v>
      </c>
      <c r="F18" s="2">
        <v>0.2</v>
      </c>
      <c r="G18" s="2">
        <v>0.5</v>
      </c>
      <c r="L18" s="1"/>
    </row>
    <row r="19" spans="1:15" x14ac:dyDescent="0.3">
      <c r="A19" s="4" t="s">
        <v>11</v>
      </c>
      <c r="B19" s="2">
        <f>B17*B18</f>
        <v>20</v>
      </c>
      <c r="C19" s="2">
        <f>C17*C18</f>
        <v>15</v>
      </c>
      <c r="D19" s="2">
        <f>D17*D18</f>
        <v>6</v>
      </c>
      <c r="E19" s="2">
        <f>E17*E18</f>
        <v>10</v>
      </c>
      <c r="F19" s="2">
        <f t="shared" ref="F19" si="2">F17*F18</f>
        <v>2.4000000000000004</v>
      </c>
      <c r="G19" s="2">
        <f>G17*G18</f>
        <v>2.75</v>
      </c>
      <c r="I19" t="s">
        <v>12</v>
      </c>
      <c r="J19">
        <f>SUM(B19:G19)</f>
        <v>56.15</v>
      </c>
      <c r="L19" s="2"/>
    </row>
    <row r="20" spans="1:15" x14ac:dyDescent="0.3">
      <c r="A20" s="4" t="s">
        <v>14</v>
      </c>
      <c r="B20" s="1">
        <v>30</v>
      </c>
      <c r="C20" s="2">
        <v>200</v>
      </c>
      <c r="D20" s="2">
        <v>50</v>
      </c>
      <c r="E20" s="2">
        <v>80</v>
      </c>
      <c r="F20" s="2">
        <v>15</v>
      </c>
      <c r="G20" s="2">
        <v>200</v>
      </c>
      <c r="I20" t="s">
        <v>24</v>
      </c>
      <c r="J20">
        <f xml:space="preserve"> IF(J19&gt;52.5, J19-52.5, 0)</f>
        <v>3.6499999999999986</v>
      </c>
    </row>
    <row r="21" spans="1:15" x14ac:dyDescent="0.3">
      <c r="A21" s="4" t="s">
        <v>13</v>
      </c>
      <c r="B21" s="1">
        <f t="shared" ref="B21" si="3">B20*B17</f>
        <v>1500</v>
      </c>
      <c r="C21" s="1">
        <f t="shared" ref="C21" si="4">C20*C17</f>
        <v>30000</v>
      </c>
      <c r="D21" s="1">
        <f>D20*D17</f>
        <v>1500</v>
      </c>
      <c r="E21" s="1">
        <f>E20*E17</f>
        <v>1600</v>
      </c>
      <c r="F21" s="1">
        <f t="shared" ref="F21" si="5">F20*F17</f>
        <v>180</v>
      </c>
      <c r="G21" s="1">
        <f>G20*G17</f>
        <v>1100</v>
      </c>
    </row>
    <row r="23" spans="1:15" x14ac:dyDescent="0.3">
      <c r="M23" t="s">
        <v>15</v>
      </c>
      <c r="N23" t="s">
        <v>36</v>
      </c>
      <c r="O23" t="s">
        <v>4</v>
      </c>
    </row>
    <row r="24" spans="1:15" x14ac:dyDescent="0.3">
      <c r="M24" s="5" t="s">
        <v>16</v>
      </c>
      <c r="N24">
        <f>COUNTIFS($A$1:$I$57, M24)</f>
        <v>4</v>
      </c>
      <c r="O24" t="s">
        <v>42</v>
      </c>
    </row>
    <row r="25" spans="1:15" x14ac:dyDescent="0.3">
      <c r="A25" s="2"/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M25" s="2" t="s">
        <v>17</v>
      </c>
      <c r="N25">
        <f>COUNTIFS($A$1:$I$57, M25)</f>
        <v>3</v>
      </c>
      <c r="O25" t="s">
        <v>42</v>
      </c>
    </row>
    <row r="26" spans="1:15" x14ac:dyDescent="0.3">
      <c r="A26" s="4" t="s">
        <v>15</v>
      </c>
      <c r="B26" s="1" t="s">
        <v>25</v>
      </c>
      <c r="C26" s="1" t="s">
        <v>27</v>
      </c>
      <c r="D26" s="2" t="s">
        <v>30</v>
      </c>
      <c r="E26" s="2" t="s">
        <v>31</v>
      </c>
      <c r="F26" s="2" t="s">
        <v>16</v>
      </c>
      <c r="G26" s="2" t="s">
        <v>41</v>
      </c>
      <c r="M26" s="5" t="s">
        <v>41</v>
      </c>
      <c r="N26">
        <f>COUNTIFS($A$1:$I$57, M26)</f>
        <v>3</v>
      </c>
    </row>
    <row r="27" spans="1:15" x14ac:dyDescent="0.3">
      <c r="A27" s="4" t="s">
        <v>0</v>
      </c>
      <c r="B27" s="1" t="s">
        <v>26</v>
      </c>
      <c r="C27" s="1" t="s">
        <v>28</v>
      </c>
      <c r="D27" s="2" t="s">
        <v>29</v>
      </c>
      <c r="E27" s="2" t="s">
        <v>7</v>
      </c>
      <c r="F27" s="2">
        <v>3.1</v>
      </c>
      <c r="G27" s="2" t="s">
        <v>2</v>
      </c>
      <c r="M27" s="5" t="s">
        <v>35</v>
      </c>
      <c r="N27">
        <f>COUNTIFS($A$1:$I$57, M27)</f>
        <v>2</v>
      </c>
      <c r="O27" t="s">
        <v>42</v>
      </c>
    </row>
    <row r="28" spans="1:15" x14ac:dyDescent="0.3">
      <c r="A28" s="4" t="s">
        <v>4</v>
      </c>
      <c r="B28" s="1" t="s">
        <v>5</v>
      </c>
      <c r="C28" s="1" t="s">
        <v>5</v>
      </c>
      <c r="D28" s="2" t="s">
        <v>5</v>
      </c>
      <c r="E28" s="2" t="s">
        <v>5</v>
      </c>
      <c r="F28" s="2" t="s">
        <v>6</v>
      </c>
      <c r="G28" s="2" t="s">
        <v>5</v>
      </c>
      <c r="M28" s="9" t="s">
        <v>40</v>
      </c>
      <c r="N28">
        <f>COUNTIFS($A$1:$I$57, M28)</f>
        <v>2</v>
      </c>
      <c r="O28" t="s">
        <v>42</v>
      </c>
    </row>
    <row r="29" spans="1:15" x14ac:dyDescent="0.3">
      <c r="A29" s="4" t="s">
        <v>1</v>
      </c>
      <c r="B29" s="1">
        <v>10</v>
      </c>
      <c r="C29" s="1">
        <v>15</v>
      </c>
      <c r="D29" s="2">
        <v>150</v>
      </c>
      <c r="E29" s="2">
        <v>15</v>
      </c>
      <c r="F29" s="2">
        <v>10.5</v>
      </c>
      <c r="G29" s="2">
        <v>40</v>
      </c>
      <c r="M29" s="6" t="s">
        <v>43</v>
      </c>
      <c r="N29">
        <f>COUNTIFS($A$1:$I$57, M29)</f>
        <v>2</v>
      </c>
      <c r="O29" t="s">
        <v>42</v>
      </c>
    </row>
    <row r="30" spans="1:15" x14ac:dyDescent="0.3">
      <c r="A30" s="4" t="s">
        <v>10</v>
      </c>
      <c r="B30" s="1">
        <v>1.5</v>
      </c>
      <c r="C30" s="1">
        <v>0.3</v>
      </c>
      <c r="D30" s="2">
        <v>0.03</v>
      </c>
      <c r="E30" s="2">
        <v>1</v>
      </c>
      <c r="F30" s="2">
        <v>0.5</v>
      </c>
      <c r="G30" s="2">
        <v>0.5</v>
      </c>
      <c r="M30" s="5" t="s">
        <v>30</v>
      </c>
      <c r="N30">
        <f>COUNTIFS($A$1:$I$57, M30)</f>
        <v>2</v>
      </c>
    </row>
    <row r="31" spans="1:15" x14ac:dyDescent="0.3">
      <c r="A31" s="4" t="s">
        <v>11</v>
      </c>
      <c r="B31" s="2">
        <f t="shared" ref="B31:C31" si="6">B29*B30</f>
        <v>15</v>
      </c>
      <c r="C31" s="2">
        <f t="shared" si="6"/>
        <v>4.5</v>
      </c>
      <c r="D31" s="2">
        <f>D29*D30</f>
        <v>4.5</v>
      </c>
      <c r="E31" s="2">
        <f>E29*E30</f>
        <v>15</v>
      </c>
      <c r="F31" s="2">
        <f>F29*F30</f>
        <v>5.25</v>
      </c>
      <c r="G31" s="2">
        <f>G29*G30</f>
        <v>20</v>
      </c>
      <c r="I31" t="s">
        <v>12</v>
      </c>
      <c r="J31">
        <f>SUM(B31:G31)</f>
        <v>64.25</v>
      </c>
      <c r="M31" s="5" t="s">
        <v>39</v>
      </c>
      <c r="N31">
        <f>COUNTIFS($A$1:$I$57, M31)</f>
        <v>2</v>
      </c>
    </row>
    <row r="32" spans="1:15" x14ac:dyDescent="0.3">
      <c r="A32" s="4" t="s">
        <v>14</v>
      </c>
      <c r="B32" s="1">
        <v>20</v>
      </c>
      <c r="C32" s="1">
        <v>20</v>
      </c>
      <c r="D32" s="2">
        <v>50</v>
      </c>
      <c r="E32" s="2">
        <v>250</v>
      </c>
      <c r="F32" s="2">
        <v>200</v>
      </c>
      <c r="G32" s="1">
        <v>80</v>
      </c>
      <c r="I32" t="s">
        <v>24</v>
      </c>
      <c r="J32">
        <f xml:space="preserve"> IF(J31&gt;52.5, J31-52.5, 0)</f>
        <v>11.75</v>
      </c>
      <c r="M32" s="5" t="s">
        <v>34</v>
      </c>
      <c r="N32">
        <f>COUNTIFS($A$1:$I$57, M32)</f>
        <v>2</v>
      </c>
    </row>
    <row r="33" spans="1:14" x14ac:dyDescent="0.3">
      <c r="A33" s="4" t="s">
        <v>13</v>
      </c>
      <c r="B33" s="1">
        <f t="shared" ref="B33:C33" si="7">B32*B29</f>
        <v>200</v>
      </c>
      <c r="C33" s="1">
        <f t="shared" si="7"/>
        <v>300</v>
      </c>
      <c r="D33" s="1">
        <f>D32*D29</f>
        <v>7500</v>
      </c>
      <c r="E33" s="1">
        <f t="shared" ref="E33" si="8">E32*E29</f>
        <v>3750</v>
      </c>
      <c r="F33" s="1">
        <f>F32*F29</f>
        <v>2100</v>
      </c>
      <c r="G33" s="1">
        <f>G32*G29</f>
        <v>3200</v>
      </c>
      <c r="M33" s="5" t="s">
        <v>38</v>
      </c>
      <c r="N33">
        <f>COUNTIFS($A$1:$I$57, M33)</f>
        <v>2</v>
      </c>
    </row>
    <row r="34" spans="1:14" x14ac:dyDescent="0.3">
      <c r="M34" s="5" t="s">
        <v>25</v>
      </c>
      <c r="N34">
        <f>COUNTIFS($A$1:$I$57, M34)</f>
        <v>2</v>
      </c>
    </row>
    <row r="35" spans="1:14" x14ac:dyDescent="0.3">
      <c r="M35" s="5" t="s">
        <v>27</v>
      </c>
      <c r="N35">
        <f>COUNTIFS($A$1:$I$57, M35)</f>
        <v>2</v>
      </c>
    </row>
    <row r="36" spans="1:14" x14ac:dyDescent="0.3">
      <c r="M36" s="5" t="s">
        <v>19</v>
      </c>
      <c r="N36">
        <f>COUNTIFS($A$1:$I$57, M36)</f>
        <v>1</v>
      </c>
    </row>
    <row r="37" spans="1:14" x14ac:dyDescent="0.3">
      <c r="A37" s="2"/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M37" s="5" t="s">
        <v>21</v>
      </c>
      <c r="N37">
        <f>COUNTIFS($A$1:$I$57, M37)</f>
        <v>1</v>
      </c>
    </row>
    <row r="38" spans="1:14" x14ac:dyDescent="0.3">
      <c r="A38" s="4" t="s">
        <v>15</v>
      </c>
      <c r="B38" s="6" t="s">
        <v>43</v>
      </c>
      <c r="C38" s="1" t="s">
        <v>16</v>
      </c>
      <c r="D38" s="1" t="s">
        <v>32</v>
      </c>
      <c r="E38" s="2" t="s">
        <v>34</v>
      </c>
      <c r="F38" s="2" t="s">
        <v>35</v>
      </c>
      <c r="G38" s="2" t="s">
        <v>17</v>
      </c>
      <c r="H38" s="2" t="s">
        <v>30</v>
      </c>
      <c r="M38" s="5" t="s">
        <v>31</v>
      </c>
      <c r="N38">
        <f>COUNTIFS($A$1:$I$57, M38)</f>
        <v>1</v>
      </c>
    </row>
    <row r="39" spans="1:14" x14ac:dyDescent="0.3">
      <c r="A39" s="4" t="s">
        <v>0</v>
      </c>
      <c r="B39" s="7" t="s">
        <v>33</v>
      </c>
      <c r="C39" s="1">
        <v>3.1</v>
      </c>
      <c r="D39" s="1" t="s">
        <v>20</v>
      </c>
      <c r="E39" s="2" t="s">
        <v>23</v>
      </c>
      <c r="F39" s="2" t="s">
        <v>37</v>
      </c>
      <c r="G39" s="2" t="s">
        <v>3</v>
      </c>
      <c r="H39" s="2" t="s">
        <v>29</v>
      </c>
    </row>
    <row r="40" spans="1:14" x14ac:dyDescent="0.3">
      <c r="A40" s="4" t="s">
        <v>4</v>
      </c>
      <c r="B40" s="1" t="s">
        <v>6</v>
      </c>
      <c r="C40" s="1" t="s">
        <v>6</v>
      </c>
      <c r="D40" s="2" t="s">
        <v>5</v>
      </c>
      <c r="E40" s="2" t="s">
        <v>5</v>
      </c>
      <c r="F40" s="2" t="s">
        <v>9</v>
      </c>
      <c r="G40" s="2" t="s">
        <v>6</v>
      </c>
      <c r="H40" s="2" t="s">
        <v>5</v>
      </c>
    </row>
    <row r="41" spans="1:14" x14ac:dyDescent="0.3">
      <c r="A41" s="4" t="s">
        <v>1</v>
      </c>
      <c r="B41" s="1">
        <v>3.5</v>
      </c>
      <c r="C41" s="1">
        <v>6.2</v>
      </c>
      <c r="D41" s="2">
        <v>200</v>
      </c>
      <c r="E41" s="2">
        <v>50</v>
      </c>
      <c r="F41" s="2">
        <v>10</v>
      </c>
      <c r="G41" s="2">
        <v>1</v>
      </c>
      <c r="H41" s="2">
        <v>10</v>
      </c>
    </row>
    <row r="42" spans="1:14" x14ac:dyDescent="0.3">
      <c r="A42" s="4" t="s">
        <v>10</v>
      </c>
      <c r="B42" s="1">
        <v>4.5</v>
      </c>
      <c r="C42" s="1">
        <v>0.5</v>
      </c>
      <c r="D42" s="2">
        <v>0.1</v>
      </c>
      <c r="E42" s="2">
        <v>0.2</v>
      </c>
      <c r="F42" s="2">
        <v>0.35</v>
      </c>
      <c r="G42" s="2">
        <v>3.5</v>
      </c>
      <c r="H42" s="2">
        <v>0.03</v>
      </c>
    </row>
    <row r="43" spans="1:14" x14ac:dyDescent="0.3">
      <c r="A43" s="4" t="s">
        <v>11</v>
      </c>
      <c r="B43" s="2">
        <f t="shared" ref="B43:C43" si="9">B41*B42</f>
        <v>15.75</v>
      </c>
      <c r="C43" s="2">
        <f t="shared" si="9"/>
        <v>3.1</v>
      </c>
      <c r="D43" s="2">
        <f>D41*D42</f>
        <v>20</v>
      </c>
      <c r="E43" s="2">
        <f>E41*E42</f>
        <v>10</v>
      </c>
      <c r="F43" s="2">
        <f>F41*F42</f>
        <v>3.5</v>
      </c>
      <c r="G43" s="2">
        <f>G41*G42</f>
        <v>3.5</v>
      </c>
      <c r="H43" s="2">
        <f>H41*H42</f>
        <v>0.3</v>
      </c>
      <c r="J43" t="s">
        <v>12</v>
      </c>
      <c r="K43">
        <f>SUM(B43:H43)</f>
        <v>56.15</v>
      </c>
    </row>
    <row r="44" spans="1:14" x14ac:dyDescent="0.3">
      <c r="A44" s="4" t="s">
        <v>14</v>
      </c>
      <c r="B44" s="1">
        <v>50</v>
      </c>
      <c r="C44" s="1">
        <v>200</v>
      </c>
      <c r="D44" s="2">
        <v>200</v>
      </c>
      <c r="E44" s="2">
        <v>15</v>
      </c>
      <c r="F44" s="2">
        <v>0.75</v>
      </c>
      <c r="G44" s="1">
        <v>30</v>
      </c>
      <c r="H44" s="1">
        <v>50</v>
      </c>
      <c r="J44" t="s">
        <v>24</v>
      </c>
      <c r="K44">
        <f xml:space="preserve"> IF(K43&gt;52.5, K43-52.5, 0)</f>
        <v>3.6499999999999986</v>
      </c>
    </row>
    <row r="45" spans="1:14" x14ac:dyDescent="0.3">
      <c r="A45" s="4" t="s">
        <v>13</v>
      </c>
      <c r="B45" s="1">
        <f>B44*B41</f>
        <v>175</v>
      </c>
      <c r="C45" s="1">
        <f t="shared" ref="B45:C45" si="10">C44*C41</f>
        <v>1240</v>
      </c>
      <c r="D45" s="1">
        <f>D44*D41</f>
        <v>40000</v>
      </c>
      <c r="E45" s="1">
        <f t="shared" ref="E45" si="11">E44*E41</f>
        <v>750</v>
      </c>
      <c r="F45" s="1">
        <f>F44*F41</f>
        <v>7.5</v>
      </c>
      <c r="G45" s="1">
        <f>G44*G41</f>
        <v>30</v>
      </c>
      <c r="H45" s="1">
        <f>H44*H41</f>
        <v>500</v>
      </c>
    </row>
    <row r="49" spans="1:12" x14ac:dyDescent="0.3">
      <c r="A49" s="2"/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</row>
    <row r="50" spans="1:12" x14ac:dyDescent="0.3">
      <c r="A50" s="4" t="s">
        <v>15</v>
      </c>
      <c r="B50" s="2" t="s">
        <v>27</v>
      </c>
      <c r="C50" s="2" t="s">
        <v>38</v>
      </c>
      <c r="D50" s="1" t="s">
        <v>35</v>
      </c>
      <c r="E50" s="6" t="s">
        <v>17</v>
      </c>
      <c r="F50" s="8" t="s">
        <v>39</v>
      </c>
      <c r="G50" s="2" t="s">
        <v>25</v>
      </c>
      <c r="H50" s="6" t="s">
        <v>43</v>
      </c>
      <c r="I50" s="2" t="s">
        <v>40</v>
      </c>
    </row>
    <row r="51" spans="1:12" x14ac:dyDescent="0.3">
      <c r="A51" s="4" t="s">
        <v>0</v>
      </c>
      <c r="B51" s="1" t="s">
        <v>28</v>
      </c>
      <c r="C51" s="1">
        <v>4.0999999999999996</v>
      </c>
      <c r="D51" s="1" t="s">
        <v>37</v>
      </c>
      <c r="E51" s="8" t="s">
        <v>3</v>
      </c>
      <c r="F51" s="8" t="s">
        <v>18</v>
      </c>
      <c r="G51" s="2" t="s">
        <v>26</v>
      </c>
      <c r="H51" s="8" t="s">
        <v>33</v>
      </c>
      <c r="I51" s="2" t="s">
        <v>8</v>
      </c>
    </row>
    <row r="52" spans="1:12" x14ac:dyDescent="0.3">
      <c r="A52" s="4" t="s">
        <v>4</v>
      </c>
      <c r="B52" s="2" t="s">
        <v>5</v>
      </c>
      <c r="C52" s="2" t="s">
        <v>5</v>
      </c>
      <c r="D52" s="1" t="s">
        <v>9</v>
      </c>
      <c r="E52" s="1" t="s">
        <v>6</v>
      </c>
      <c r="F52" s="2" t="s">
        <v>5</v>
      </c>
      <c r="G52" s="2" t="s">
        <v>5</v>
      </c>
      <c r="H52" s="1" t="s">
        <v>6</v>
      </c>
      <c r="I52" s="1" t="s">
        <v>9</v>
      </c>
    </row>
    <row r="53" spans="1:12" x14ac:dyDescent="0.3">
      <c r="A53" s="4" t="s">
        <v>1</v>
      </c>
      <c r="B53" s="1">
        <v>120</v>
      </c>
      <c r="C53" s="1">
        <v>725</v>
      </c>
      <c r="D53" s="2">
        <v>10</v>
      </c>
      <c r="E53" s="2">
        <v>2.5</v>
      </c>
      <c r="F53" s="2">
        <v>23</v>
      </c>
      <c r="G53" s="2">
        <v>17</v>
      </c>
      <c r="H53" s="2">
        <v>2.5</v>
      </c>
      <c r="I53" s="2">
        <v>5</v>
      </c>
    </row>
    <row r="54" spans="1:12" x14ac:dyDescent="0.3">
      <c r="A54" s="4" t="s">
        <v>10</v>
      </c>
      <c r="B54" s="1">
        <v>0.3</v>
      </c>
      <c r="C54" s="1">
        <v>0.01</v>
      </c>
      <c r="D54" s="2">
        <v>0.35</v>
      </c>
      <c r="E54" s="2">
        <v>3.5</v>
      </c>
      <c r="F54" s="2">
        <v>0.4</v>
      </c>
      <c r="G54" s="2">
        <v>1.5</v>
      </c>
      <c r="H54" s="2">
        <v>4.5</v>
      </c>
      <c r="I54" s="2">
        <v>0.25</v>
      </c>
    </row>
    <row r="55" spans="1:12" x14ac:dyDescent="0.3">
      <c r="A55" s="4" t="s">
        <v>11</v>
      </c>
      <c r="B55" s="2">
        <f t="shared" ref="B55:C55" si="12">B53*B54</f>
        <v>36</v>
      </c>
      <c r="C55" s="2">
        <f t="shared" si="12"/>
        <v>7.25</v>
      </c>
      <c r="D55" s="2">
        <f>D53*D54</f>
        <v>3.5</v>
      </c>
      <c r="E55" s="2">
        <f>E53*E54</f>
        <v>8.75</v>
      </c>
      <c r="F55" s="2">
        <f>F53*F54</f>
        <v>9.2000000000000011</v>
      </c>
      <c r="G55" s="2">
        <f>G53*G54</f>
        <v>25.5</v>
      </c>
      <c r="H55" s="2">
        <f>H53*H54</f>
        <v>11.25</v>
      </c>
      <c r="I55" s="2">
        <f>I53*I54</f>
        <v>1.25</v>
      </c>
      <c r="K55" t="s">
        <v>12</v>
      </c>
      <c r="L55">
        <f>SUM(B55:I55)</f>
        <v>102.7</v>
      </c>
    </row>
    <row r="56" spans="1:12" x14ac:dyDescent="0.3">
      <c r="A56" s="4" t="s">
        <v>14</v>
      </c>
      <c r="B56" s="1">
        <v>20</v>
      </c>
      <c r="C56" s="1">
        <v>20</v>
      </c>
      <c r="D56" s="2">
        <v>0.75</v>
      </c>
      <c r="E56" s="2">
        <v>30</v>
      </c>
      <c r="F56" s="2">
        <v>20</v>
      </c>
      <c r="G56" s="1">
        <v>20</v>
      </c>
      <c r="H56" s="1">
        <v>50</v>
      </c>
      <c r="I56" s="1">
        <v>2.2000000000000002</v>
      </c>
      <c r="K56" t="s">
        <v>24</v>
      </c>
      <c r="L56">
        <f xml:space="preserve"> IF(L55&gt;52.5, L55-52.5, 0)</f>
        <v>50.2</v>
      </c>
    </row>
    <row r="57" spans="1:12" x14ac:dyDescent="0.3">
      <c r="A57" s="4" t="s">
        <v>13</v>
      </c>
      <c r="B57" s="1">
        <f>B56*B53</f>
        <v>2400</v>
      </c>
      <c r="C57" s="1">
        <f t="shared" ref="C57:D57" si="13">C56*C53</f>
        <v>14500</v>
      </c>
      <c r="D57" s="1">
        <f>D56*D53</f>
        <v>7.5</v>
      </c>
      <c r="E57" s="1">
        <f t="shared" ref="E57" si="14">E56*E53</f>
        <v>75</v>
      </c>
      <c r="F57" s="1">
        <f>F56*F53</f>
        <v>460</v>
      </c>
      <c r="G57" s="1">
        <f>G56*G53</f>
        <v>340</v>
      </c>
      <c r="H57" s="1">
        <f>H56*H53</f>
        <v>125</v>
      </c>
      <c r="I57" s="1">
        <f>I56*I53</f>
        <v>11</v>
      </c>
    </row>
  </sheetData>
  <sortState xmlns:xlrd2="http://schemas.microsoft.com/office/spreadsheetml/2017/richdata2" ref="L14:M19">
    <sortCondition descending="1" ref="L14:L19"/>
  </sortState>
  <phoneticPr fontId="1" type="noConversion"/>
  <conditionalFormatting sqref="J7 J19">
    <cfRule type="cellIs" dxfId="7" priority="7" operator="greaterThan">
      <formula>52.25</formula>
    </cfRule>
    <cfRule type="cellIs" dxfId="6" priority="8" operator="greaterThan">
      <formula>60</formula>
    </cfRule>
  </conditionalFormatting>
  <conditionalFormatting sqref="J31">
    <cfRule type="cellIs" dxfId="5" priority="5" operator="greaterThan">
      <formula>52.25</formula>
    </cfRule>
    <cfRule type="cellIs" dxfId="4" priority="6" operator="greaterThan">
      <formula>60</formula>
    </cfRule>
  </conditionalFormatting>
  <conditionalFormatting sqref="K43">
    <cfRule type="cellIs" dxfId="3" priority="3" operator="greaterThan">
      <formula>52.25</formula>
    </cfRule>
    <cfRule type="cellIs" dxfId="2" priority="4" operator="greaterThan">
      <formula>60</formula>
    </cfRule>
  </conditionalFormatting>
  <conditionalFormatting sqref="L55">
    <cfRule type="cellIs" dxfId="1" priority="1" operator="greaterThan">
      <formula>52.25</formula>
    </cfRule>
    <cfRule type="cellIs" dxfId="0" priority="2" operator="greaterThan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Açar</dc:creator>
  <cp:lastModifiedBy>Emre Açar</cp:lastModifiedBy>
  <dcterms:created xsi:type="dcterms:W3CDTF">2023-05-18T09:08:19Z</dcterms:created>
  <dcterms:modified xsi:type="dcterms:W3CDTF">2023-05-19T10:11:40Z</dcterms:modified>
</cp:coreProperties>
</file>