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5fd2da94579db1/Escritorio/MASTER 2022-2023/2º Cuatri/ACUE/Teoria/Semana 3/datos/"/>
    </mc:Choice>
  </mc:AlternateContent>
  <xr:revisionPtr revIDLastSave="465" documentId="11_4907F9594E39F00CEF5E793CA0678DEDA554EBA7" xr6:coauthVersionLast="47" xr6:coauthVersionMax="47" xr10:uidLastSave="{DC0C068A-091B-45CE-AFB9-9EE757ACFEEB}"/>
  <bookViews>
    <workbookView xWindow="-120" yWindow="-16410" windowWidth="29040" windowHeight="15840" activeTab="2" xr2:uid="{00000000-000D-0000-FFFF-FFFF00000000}"/>
  </bookViews>
  <sheets>
    <sheet name="Atributos CUESTIONARIO" sheetId="11" r:id="rId1"/>
    <sheet name="RESULTADOS ELECCIÓN" sheetId="12" r:id="rId2"/>
    <sheet name="Preferencias" sheetId="13" r:id="rId3"/>
  </sheets>
  <definedNames>
    <definedName name="_xlnm.Print_Area" localSheetId="0">'Atributos CUESTIONARIO'!$A$1:$N$28</definedName>
    <definedName name="_xlnm.Print_Area" localSheetId="1">'RESULTADOS ELECCIÓN'!$A$1:$Q$32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3" l="1"/>
  <c r="D10" i="13"/>
  <c r="D8" i="13"/>
  <c r="D7" i="13"/>
  <c r="G42" i="13"/>
  <c r="H42" i="13"/>
  <c r="I42" i="13"/>
  <c r="J42" i="13"/>
  <c r="K42" i="13"/>
  <c r="L42" i="13"/>
  <c r="M42" i="13"/>
  <c r="N42" i="13"/>
  <c r="O42" i="13"/>
  <c r="P42" i="13"/>
  <c r="Q42" i="13"/>
  <c r="F42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H8" i="13"/>
  <c r="G8" i="13"/>
  <c r="G7" i="13"/>
  <c r="H7" i="13"/>
  <c r="E7" i="13"/>
  <c r="H11" i="13"/>
  <c r="G11" i="13"/>
  <c r="F11" i="13"/>
  <c r="E11" i="13"/>
  <c r="H10" i="13"/>
  <c r="G10" i="13"/>
  <c r="F10" i="13"/>
  <c r="E10" i="13"/>
  <c r="G5" i="13"/>
  <c r="H5" i="13"/>
  <c r="E8" i="13"/>
  <c r="F8" i="13"/>
  <c r="F5" i="13"/>
  <c r="G4" i="13"/>
  <c r="H4" i="13"/>
  <c r="F7" i="13"/>
  <c r="F4" i="13"/>
  <c r="E5" i="13"/>
  <c r="E4" i="13"/>
  <c r="D5" i="13"/>
  <c r="D4" i="13"/>
  <c r="Q57" i="12"/>
  <c r="Q58" i="12" s="1"/>
  <c r="P57" i="12"/>
  <c r="P58" i="12" s="1"/>
  <c r="O57" i="12"/>
  <c r="O58" i="12" s="1"/>
  <c r="M57" i="12"/>
  <c r="M58" i="12" s="1"/>
  <c r="L57" i="12"/>
  <c r="L58" i="12" s="1"/>
  <c r="K57" i="12"/>
  <c r="K58" i="12" s="1"/>
  <c r="I57" i="12"/>
  <c r="I58" i="12" s="1"/>
  <c r="H57" i="12"/>
  <c r="G57" i="12"/>
  <c r="G58" i="12" s="1"/>
  <c r="E57" i="12"/>
  <c r="D57" i="12"/>
  <c r="D58" i="12" s="1"/>
  <c r="C57" i="12"/>
  <c r="Q26" i="12"/>
  <c r="Q27" i="12" s="1"/>
  <c r="P26" i="12"/>
  <c r="P27" i="12" s="1"/>
  <c r="O26" i="12"/>
  <c r="O27" i="12" s="1"/>
  <c r="M26" i="12"/>
  <c r="M27" i="12" s="1"/>
  <c r="L26" i="12"/>
  <c r="L27" i="12" s="1"/>
  <c r="K26" i="12"/>
  <c r="K27" i="12" s="1"/>
  <c r="I26" i="12"/>
  <c r="I27" i="12" s="1"/>
  <c r="H26" i="12"/>
  <c r="H27" i="12" s="1"/>
  <c r="G26" i="12"/>
  <c r="G27" i="12" s="1"/>
  <c r="E26" i="12"/>
  <c r="D26" i="12"/>
  <c r="C26" i="12"/>
  <c r="C27" i="12" l="1"/>
  <c r="E27" i="12"/>
  <c r="C58" i="12"/>
  <c r="E58" i="12"/>
  <c r="H58" i="12"/>
  <c r="D27" i="12"/>
</calcChain>
</file>

<file path=xl/sharedStrings.xml><?xml version="1.0" encoding="utf-8"?>
<sst xmlns="http://schemas.openxmlformats.org/spreadsheetml/2006/main" count="281" uniqueCount="44">
  <si>
    <t>BAJA</t>
  </si>
  <si>
    <t>ALTA</t>
  </si>
  <si>
    <t>PREGUNTA</t>
  </si>
  <si>
    <t>PRECIO €</t>
  </si>
  <si>
    <t>A</t>
  </si>
  <si>
    <t xml:space="preserve">B </t>
  </si>
  <si>
    <t>C</t>
  </si>
  <si>
    <t>ELECCIÓN</t>
  </si>
  <si>
    <t>Nº PERSONA</t>
  </si>
  <si>
    <t>TOTAL</t>
  </si>
  <si>
    <t>%</t>
  </si>
  <si>
    <t>BASE DE DATOS EXPERIMENTO</t>
  </si>
  <si>
    <t>ATRIBUTOS DE LOS ITEMS/ALTERNATIVAS</t>
  </si>
  <si>
    <t>ITEM/ALTERNATIVA</t>
  </si>
  <si>
    <t>B</t>
  </si>
  <si>
    <t>CALIDAD (1-5)</t>
  </si>
  <si>
    <t>DURACION (Dias)</t>
  </si>
  <si>
    <t>DURACIÓN (Dias)</t>
  </si>
  <si>
    <t>ATRACTIVO VISUAL</t>
  </si>
  <si>
    <t>SITUACIÓN 1</t>
  </si>
  <si>
    <t>SITUACIÓN 2</t>
  </si>
  <si>
    <t>SITUACIÓN 3</t>
  </si>
  <si>
    <t>SITUACIÓN 4</t>
  </si>
  <si>
    <t>SITUACIÓN 5</t>
  </si>
  <si>
    <t>SITUACIÓN 6</t>
  </si>
  <si>
    <t>SITUACIÓN 7</t>
  </si>
  <si>
    <t>SITUACIÓN 8</t>
  </si>
  <si>
    <t>Nº Persona</t>
  </si>
  <si>
    <t>Vector Preferencias</t>
  </si>
  <si>
    <t>Duracion 5</t>
  </si>
  <si>
    <t>Duracion 7</t>
  </si>
  <si>
    <t>CALIDAD 2</t>
  </si>
  <si>
    <t>CALIDAD 3</t>
  </si>
  <si>
    <t>CALIDAD 4</t>
  </si>
  <si>
    <t>CALIDAD 5</t>
  </si>
  <si>
    <t>Atractivo Visual Alto</t>
  </si>
  <si>
    <t>Atractivo Visal Bajo</t>
  </si>
  <si>
    <t>&lt; 300€</t>
  </si>
  <si>
    <t>SITUACION</t>
  </si>
  <si>
    <t>300€  &lt; x &lt; 500€</t>
  </si>
  <si>
    <t>500€  &lt; x &lt; 700€</t>
  </si>
  <si>
    <t>700€  &lt; x &lt; 900€</t>
  </si>
  <si>
    <t>Nº Opciones</t>
  </si>
  <si>
    <t>Situación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</si>
</sst>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9" borderId="25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9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10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10" borderId="2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10" borderId="66" xfId="0" applyFill="1" applyBorder="1" applyAlignment="1">
      <alignment horizontal="center"/>
    </xf>
    <xf numFmtId="0" fontId="0" fillId="10" borderId="63" xfId="0" applyFill="1" applyBorder="1" applyAlignment="1">
      <alignment horizontal="center"/>
    </xf>
    <xf numFmtId="0" fontId="0" fillId="10" borderId="73" xfId="0" applyFill="1" applyBorder="1" applyAlignment="1">
      <alignment horizontal="center"/>
    </xf>
    <xf numFmtId="0" fontId="0" fillId="10" borderId="6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3" xfId="0" applyFill="1" applyBorder="1"/>
    <xf numFmtId="0" fontId="0" fillId="12" borderId="14" xfId="0" applyFill="1" applyBorder="1"/>
    <xf numFmtId="0" fontId="0" fillId="4" borderId="82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83" xfId="0" applyFill="1" applyBorder="1" applyAlignment="1">
      <alignment horizontal="center"/>
    </xf>
    <xf numFmtId="1" fontId="0" fillId="0" borderId="22" xfId="0" applyNumberFormat="1" applyBorder="1" applyAlignment="1">
      <alignment horizontal="center" vertical="center"/>
    </xf>
    <xf numFmtId="1" fontId="0" fillId="0" borderId="78" xfId="0" applyNumberFormat="1" applyBorder="1" applyAlignment="1">
      <alignment horizontal="center" vertical="center"/>
    </xf>
    <xf numFmtId="1" fontId="0" fillId="0" borderId="85" xfId="0" applyNumberFormat="1" applyBorder="1" applyAlignment="1">
      <alignment horizontal="center" vertical="center"/>
    </xf>
    <xf numFmtId="1" fontId="0" fillId="0" borderId="58" xfId="0" applyNumberFormat="1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" fontId="0" fillId="0" borderId="82" xfId="0" applyNumberFormat="1" applyBorder="1" applyAlignment="1">
      <alignment horizontal="center" vertical="center"/>
    </xf>
    <xf numFmtId="0" fontId="1" fillId="0" borderId="86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1" fontId="0" fillId="0" borderId="79" xfId="0" applyNumberFormat="1" applyBorder="1" applyAlignment="1">
      <alignment horizontal="center" vertical="center"/>
    </xf>
    <xf numFmtId="1" fontId="0" fillId="0" borderId="77" xfId="0" applyNumberFormat="1" applyBorder="1" applyAlignment="1">
      <alignment horizontal="center" vertical="center"/>
    </xf>
    <xf numFmtId="1" fontId="0" fillId="0" borderId="8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0" fillId="11" borderId="67" xfId="0" applyFill="1" applyBorder="1" applyAlignment="1">
      <alignment horizontal="center"/>
    </xf>
    <xf numFmtId="0" fontId="0" fillId="11" borderId="68" xfId="0" applyFill="1" applyBorder="1" applyAlignment="1">
      <alignment horizontal="center"/>
    </xf>
    <xf numFmtId="0" fontId="0" fillId="11" borderId="69" xfId="0" applyFill="1" applyBorder="1" applyAlignment="1">
      <alignment horizontal="center"/>
    </xf>
    <xf numFmtId="0" fontId="0" fillId="11" borderId="70" xfId="0" applyFill="1" applyBorder="1" applyAlignment="1">
      <alignment horizontal="center"/>
    </xf>
    <xf numFmtId="0" fontId="0" fillId="11" borderId="71" xfId="0" applyFill="1" applyBorder="1" applyAlignment="1">
      <alignment horizontal="center"/>
    </xf>
    <xf numFmtId="0" fontId="0" fillId="11" borderId="37" xfId="0" applyFill="1" applyBorder="1" applyAlignment="1">
      <alignment vertical="center"/>
    </xf>
    <xf numFmtId="0" fontId="0" fillId="11" borderId="72" xfId="0" applyFill="1" applyBorder="1" applyAlignment="1">
      <alignment vertical="center"/>
    </xf>
    <xf numFmtId="0" fontId="0" fillId="11" borderId="38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11" borderId="26" xfId="0" applyFill="1" applyBorder="1" applyAlignment="1">
      <alignment vertical="center"/>
    </xf>
    <xf numFmtId="0" fontId="0" fillId="11" borderId="41" xfId="0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0" fillId="11" borderId="6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52" xfId="0" applyFill="1" applyBorder="1" applyAlignment="1">
      <alignment horizontal="center"/>
    </xf>
    <xf numFmtId="0" fontId="0" fillId="11" borderId="53" xfId="0" applyFill="1" applyBorder="1" applyAlignment="1">
      <alignment horizontal="center"/>
    </xf>
    <xf numFmtId="0" fontId="0" fillId="11" borderId="54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11" borderId="72" xfId="0" applyFill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0" fillId="0" borderId="57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75" xfId="0" applyFill="1" applyBorder="1" applyAlignment="1">
      <alignment horizontal="center" vertical="center"/>
    </xf>
    <xf numFmtId="0" fontId="0" fillId="10" borderId="8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/>
    </xf>
    <xf numFmtId="0" fontId="0" fillId="8" borderId="74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6" borderId="36" xfId="0" applyFill="1" applyBorder="1" applyAlignment="1">
      <alignment horizontal="center" vertical="center"/>
    </xf>
    <xf numFmtId="0" fontId="0" fillId="6" borderId="80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0" fontId="0" fillId="7" borderId="81" xfId="0" applyFill="1" applyBorder="1" applyAlignment="1">
      <alignment horizontal="center" vertical="center"/>
    </xf>
    <xf numFmtId="0" fontId="0" fillId="9" borderId="75" xfId="0" applyFill="1" applyBorder="1" applyAlignment="1">
      <alignment horizontal="center" vertical="center"/>
    </xf>
    <xf numFmtId="0" fontId="0" fillId="9" borderId="84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74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9" borderId="88" xfId="0" applyFill="1" applyBorder="1" applyAlignment="1">
      <alignment horizontal="center" vertical="center"/>
    </xf>
    <xf numFmtId="0" fontId="0" fillId="10" borderId="89" xfId="0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0" fillId="0" borderId="65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81" xfId="0" applyNumberFormat="1" applyBorder="1" applyAlignment="1">
      <alignment horizontal="center" vertical="center"/>
    </xf>
    <xf numFmtId="2" fontId="0" fillId="0" borderId="8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zoomScale="68" zoomScaleNormal="68" zoomScaleSheetLayoutView="42" zoomScalePageLayoutView="73" workbookViewId="0">
      <selection activeCell="B3" sqref="B3:G28"/>
    </sheetView>
  </sheetViews>
  <sheetFormatPr baseColWidth="10" defaultRowHeight="15" x14ac:dyDescent="0.25"/>
  <cols>
    <col min="1" max="1" width="18" style="4" customWidth="1"/>
    <col min="2" max="2" width="19" customWidth="1"/>
    <col min="3" max="3" width="28.28515625" customWidth="1"/>
    <col min="4" max="4" width="17.85546875" customWidth="1"/>
    <col min="5" max="5" width="24.7109375" style="2" customWidth="1"/>
    <col min="6" max="6" width="23.42578125" style="2" customWidth="1"/>
    <col min="7" max="7" width="25.42578125" style="2" customWidth="1"/>
    <col min="8" max="8" width="17.85546875" customWidth="1"/>
    <col min="9" max="9" width="18.7109375" style="4" customWidth="1"/>
    <col min="10" max="10" width="15.28515625" customWidth="1"/>
    <col min="11" max="11" width="14.5703125" customWidth="1"/>
    <col min="12" max="12" width="17.140625" customWidth="1"/>
    <col min="13" max="13" width="19.85546875" customWidth="1"/>
    <col min="14" max="14" width="18.7109375" customWidth="1"/>
  </cols>
  <sheetData>
    <row r="1" spans="1:25" ht="15.75" thickBot="1" x14ac:dyDescent="0.3">
      <c r="A1" s="111" t="s">
        <v>12</v>
      </c>
      <c r="B1" s="111"/>
      <c r="C1" s="111"/>
      <c r="D1" s="111"/>
      <c r="E1" s="111"/>
      <c r="F1" s="111"/>
      <c r="G1" s="111"/>
      <c r="I1"/>
    </row>
    <row r="2" spans="1:25" ht="16.5" thickTop="1" thickBot="1" x14ac:dyDescent="0.3">
      <c r="I2"/>
    </row>
    <row r="3" spans="1:25" ht="16.5" thickTop="1" thickBot="1" x14ac:dyDescent="0.3">
      <c r="A3"/>
      <c r="B3" s="1" t="s">
        <v>38</v>
      </c>
      <c r="C3" s="3" t="s">
        <v>13</v>
      </c>
      <c r="D3" s="3" t="s">
        <v>15</v>
      </c>
      <c r="E3" s="3" t="s">
        <v>3</v>
      </c>
      <c r="F3" s="3" t="s">
        <v>16</v>
      </c>
      <c r="G3" s="3" t="s">
        <v>18</v>
      </c>
      <c r="I3" s="112" t="s">
        <v>19</v>
      </c>
      <c r="J3" s="113"/>
      <c r="K3" s="113"/>
      <c r="L3" s="114"/>
      <c r="M3" s="115" t="s">
        <v>20</v>
      </c>
      <c r="N3" s="113"/>
      <c r="O3" s="113"/>
      <c r="P3" s="116"/>
    </row>
    <row r="4" spans="1:25" ht="16.5" thickTop="1" thickBot="1" x14ac:dyDescent="0.3">
      <c r="A4"/>
      <c r="B4" s="108">
        <v>1</v>
      </c>
      <c r="C4" s="57" t="s">
        <v>4</v>
      </c>
      <c r="D4" s="58">
        <v>2</v>
      </c>
      <c r="E4" s="58">
        <v>200</v>
      </c>
      <c r="F4" s="58">
        <v>5</v>
      </c>
      <c r="G4" s="58" t="s">
        <v>1</v>
      </c>
      <c r="I4" s="117" t="s">
        <v>8</v>
      </c>
      <c r="J4" s="119" t="s">
        <v>7</v>
      </c>
      <c r="K4" s="120"/>
      <c r="L4" s="121"/>
      <c r="M4" s="117" t="s">
        <v>8</v>
      </c>
      <c r="N4" s="123" t="s">
        <v>7</v>
      </c>
      <c r="O4" s="120"/>
      <c r="P4" s="121"/>
    </row>
    <row r="5" spans="1:25" ht="15.75" thickBot="1" x14ac:dyDescent="0.3">
      <c r="A5"/>
      <c r="B5" s="109"/>
      <c r="C5" s="83" t="s">
        <v>14</v>
      </c>
      <c r="D5" s="86">
        <v>2</v>
      </c>
      <c r="E5" s="86">
        <v>240</v>
      </c>
      <c r="F5" s="86">
        <v>7</v>
      </c>
      <c r="G5" s="86" t="s">
        <v>0</v>
      </c>
      <c r="I5" s="118"/>
      <c r="J5" s="80" t="s">
        <v>4</v>
      </c>
      <c r="K5" s="81" t="s">
        <v>5</v>
      </c>
      <c r="L5" s="80" t="s">
        <v>6</v>
      </c>
      <c r="M5" s="122"/>
      <c r="N5" s="80" t="s">
        <v>4</v>
      </c>
      <c r="O5" s="80" t="s">
        <v>5</v>
      </c>
      <c r="P5" s="80" t="s">
        <v>6</v>
      </c>
    </row>
    <row r="6" spans="1:25" ht="15.75" thickBot="1" x14ac:dyDescent="0.3">
      <c r="A6"/>
      <c r="B6" s="110"/>
      <c r="C6" s="67" t="s">
        <v>6</v>
      </c>
      <c r="D6" s="68">
        <v>2</v>
      </c>
      <c r="E6" s="68">
        <v>120</v>
      </c>
      <c r="F6" s="68">
        <v>5</v>
      </c>
      <c r="G6" s="68" t="s">
        <v>0</v>
      </c>
      <c r="I6" s="55">
        <v>1</v>
      </c>
      <c r="J6" s="72">
        <v>1</v>
      </c>
      <c r="K6" s="72">
        <v>0</v>
      </c>
      <c r="L6" s="73">
        <v>0</v>
      </c>
      <c r="M6" s="55">
        <v>1</v>
      </c>
      <c r="N6" s="72">
        <v>1</v>
      </c>
      <c r="O6" s="74">
        <v>0</v>
      </c>
      <c r="P6" s="75">
        <v>0</v>
      </c>
    </row>
    <row r="7" spans="1:25" ht="16.5" thickTop="1" thickBot="1" x14ac:dyDescent="0.3">
      <c r="A7"/>
      <c r="B7" s="108">
        <v>2</v>
      </c>
      <c r="C7" s="59" t="s">
        <v>4</v>
      </c>
      <c r="D7" s="60">
        <v>3</v>
      </c>
      <c r="E7" s="60">
        <v>400</v>
      </c>
      <c r="F7" s="60">
        <v>5</v>
      </c>
      <c r="G7" s="60" t="s">
        <v>1</v>
      </c>
      <c r="I7" s="71">
        <v>4</v>
      </c>
      <c r="J7" s="76">
        <v>0</v>
      </c>
      <c r="K7" s="77">
        <v>0</v>
      </c>
      <c r="L7" s="78">
        <v>1</v>
      </c>
      <c r="M7" s="71">
        <v>4</v>
      </c>
      <c r="N7" s="76">
        <v>1</v>
      </c>
      <c r="O7" s="77">
        <v>0</v>
      </c>
      <c r="P7" s="79">
        <v>0</v>
      </c>
    </row>
    <row r="8" spans="1:25" x14ac:dyDescent="0.25">
      <c r="A8"/>
      <c r="B8" s="109"/>
      <c r="C8" s="83" t="s">
        <v>14</v>
      </c>
      <c r="D8" s="86">
        <v>3</v>
      </c>
      <c r="E8" s="86">
        <v>460</v>
      </c>
      <c r="F8" s="86">
        <v>7</v>
      </c>
      <c r="G8" s="86" t="s">
        <v>0</v>
      </c>
      <c r="I8"/>
      <c r="J8" s="44"/>
      <c r="K8" s="44"/>
      <c r="L8" s="44"/>
      <c r="M8" s="44"/>
      <c r="N8" s="44"/>
      <c r="O8" s="44"/>
      <c r="P8" s="44"/>
    </row>
    <row r="9" spans="1:25" ht="15.75" thickBot="1" x14ac:dyDescent="0.3">
      <c r="A9"/>
      <c r="B9" s="110"/>
      <c r="C9" s="84" t="s">
        <v>6</v>
      </c>
      <c r="D9" s="87">
        <v>3</v>
      </c>
      <c r="E9" s="87">
        <v>290</v>
      </c>
      <c r="F9" s="87">
        <v>5</v>
      </c>
      <c r="G9" s="87" t="s">
        <v>0</v>
      </c>
    </row>
    <row r="10" spans="1:25" ht="16.5" thickTop="1" thickBot="1" x14ac:dyDescent="0.3">
      <c r="A10"/>
      <c r="B10" s="108">
        <v>3</v>
      </c>
      <c r="C10" s="57" t="s">
        <v>4</v>
      </c>
      <c r="D10" s="58">
        <v>4</v>
      </c>
      <c r="E10" s="58">
        <v>635</v>
      </c>
      <c r="F10" s="58">
        <v>5</v>
      </c>
      <c r="G10" s="58" t="s">
        <v>1</v>
      </c>
      <c r="I10" s="112" t="s">
        <v>21</v>
      </c>
      <c r="J10" s="113"/>
      <c r="K10" s="113"/>
      <c r="L10" s="114"/>
      <c r="M10" s="115" t="s">
        <v>22</v>
      </c>
      <c r="N10" s="113"/>
      <c r="O10" s="113"/>
      <c r="P10" s="116"/>
      <c r="Q10" s="44"/>
      <c r="R10" s="44"/>
      <c r="S10" s="44"/>
      <c r="T10" s="44"/>
      <c r="U10" s="44"/>
      <c r="V10" s="44"/>
      <c r="W10" s="44"/>
      <c r="X10" s="44"/>
      <c r="Y10" s="44"/>
    </row>
    <row r="11" spans="1:25" ht="16.5" thickTop="1" thickBot="1" x14ac:dyDescent="0.3">
      <c r="A11"/>
      <c r="B11" s="109"/>
      <c r="C11" s="69" t="s">
        <v>14</v>
      </c>
      <c r="D11" s="70">
        <v>4</v>
      </c>
      <c r="E11" s="70">
        <v>680</v>
      </c>
      <c r="F11" s="70">
        <v>7</v>
      </c>
      <c r="G11" s="70" t="s">
        <v>0</v>
      </c>
      <c r="I11" s="117" t="s">
        <v>8</v>
      </c>
      <c r="J11" s="124" t="s">
        <v>7</v>
      </c>
      <c r="K11" s="120"/>
      <c r="L11" s="121"/>
      <c r="M11" s="125" t="s">
        <v>8</v>
      </c>
      <c r="N11" s="123" t="s">
        <v>7</v>
      </c>
      <c r="O11" s="120"/>
      <c r="P11" s="121"/>
      <c r="W11" s="44"/>
      <c r="X11" s="44"/>
      <c r="Y11" s="44"/>
    </row>
    <row r="12" spans="1:25" ht="15.75" thickBot="1" x14ac:dyDescent="0.3">
      <c r="A12"/>
      <c r="B12" s="110"/>
      <c r="C12" s="84" t="s">
        <v>6</v>
      </c>
      <c r="D12" s="87">
        <v>4</v>
      </c>
      <c r="E12" s="87">
        <v>515</v>
      </c>
      <c r="F12" s="87">
        <v>5</v>
      </c>
      <c r="G12" s="87" t="s">
        <v>0</v>
      </c>
      <c r="I12" s="122"/>
      <c r="J12" s="81" t="s">
        <v>4</v>
      </c>
      <c r="K12" s="80" t="s">
        <v>5</v>
      </c>
      <c r="L12" s="80" t="s">
        <v>6</v>
      </c>
      <c r="M12" s="126"/>
      <c r="N12" s="80" t="s">
        <v>4</v>
      </c>
      <c r="O12" s="80" t="s">
        <v>5</v>
      </c>
      <c r="P12" s="80" t="s">
        <v>6</v>
      </c>
      <c r="W12" s="44"/>
      <c r="X12" s="44"/>
      <c r="Y12" s="44"/>
    </row>
    <row r="13" spans="1:25" ht="15.75" thickTop="1" x14ac:dyDescent="0.25">
      <c r="A13"/>
      <c r="B13" s="108">
        <v>4</v>
      </c>
      <c r="C13" s="61" t="s">
        <v>4</v>
      </c>
      <c r="D13" s="62">
        <v>5</v>
      </c>
      <c r="E13" s="62">
        <v>810</v>
      </c>
      <c r="F13" s="62">
        <v>5</v>
      </c>
      <c r="G13" s="58" t="s">
        <v>1</v>
      </c>
      <c r="I13" s="56">
        <v>1</v>
      </c>
      <c r="J13" s="72">
        <v>1</v>
      </c>
      <c r="K13" s="74">
        <v>0</v>
      </c>
      <c r="L13" s="73">
        <v>0</v>
      </c>
      <c r="M13" s="55">
        <v>1</v>
      </c>
      <c r="N13" s="72">
        <v>1</v>
      </c>
      <c r="O13" s="74">
        <v>0</v>
      </c>
      <c r="P13" s="75">
        <v>0</v>
      </c>
      <c r="W13" s="44"/>
      <c r="X13" s="44"/>
      <c r="Y13" s="44"/>
    </row>
    <row r="14" spans="1:25" ht="15.75" thickBot="1" x14ac:dyDescent="0.3">
      <c r="A14"/>
      <c r="B14" s="109"/>
      <c r="C14" s="83" t="s">
        <v>14</v>
      </c>
      <c r="D14" s="86">
        <v>5</v>
      </c>
      <c r="E14" s="86">
        <v>870</v>
      </c>
      <c r="F14" s="86">
        <v>7</v>
      </c>
      <c r="G14" s="86" t="s">
        <v>0</v>
      </c>
      <c r="I14" s="71">
        <v>4</v>
      </c>
      <c r="J14" s="76">
        <v>0</v>
      </c>
      <c r="K14" s="77">
        <v>1</v>
      </c>
      <c r="L14" s="78">
        <v>0</v>
      </c>
      <c r="M14" s="71">
        <v>4</v>
      </c>
      <c r="N14" s="76">
        <v>0</v>
      </c>
      <c r="O14" s="77">
        <v>0</v>
      </c>
      <c r="P14" s="79">
        <v>1</v>
      </c>
      <c r="W14" s="44"/>
      <c r="X14" s="44"/>
      <c r="Y14" s="44"/>
    </row>
    <row r="15" spans="1:25" ht="15.75" thickBot="1" x14ac:dyDescent="0.3">
      <c r="A15"/>
      <c r="B15" s="110"/>
      <c r="C15" s="67" t="s">
        <v>6</v>
      </c>
      <c r="D15" s="68">
        <v>5</v>
      </c>
      <c r="E15" s="68">
        <v>690</v>
      </c>
      <c r="F15" s="68">
        <v>5</v>
      </c>
      <c r="G15" s="68" t="s">
        <v>0</v>
      </c>
      <c r="Q15" s="2"/>
      <c r="R15" s="2"/>
      <c r="S15" s="2"/>
      <c r="T15" s="2"/>
      <c r="U15" s="2"/>
      <c r="V15" s="2"/>
      <c r="W15" s="2"/>
      <c r="X15" s="2"/>
      <c r="Y15" s="2"/>
    </row>
    <row r="16" spans="1:25" ht="16.5" thickTop="1" thickBot="1" x14ac:dyDescent="0.3">
      <c r="A16"/>
      <c r="B16" s="85" t="s">
        <v>2</v>
      </c>
      <c r="C16" s="3" t="s">
        <v>13</v>
      </c>
      <c r="D16" s="3" t="s">
        <v>15</v>
      </c>
      <c r="E16" s="3" t="s">
        <v>3</v>
      </c>
      <c r="F16" s="3" t="s">
        <v>17</v>
      </c>
      <c r="G16" s="3" t="s">
        <v>18</v>
      </c>
    </row>
    <row r="17" spans="1:16" ht="16.5" thickTop="1" thickBot="1" x14ac:dyDescent="0.3">
      <c r="A17"/>
      <c r="B17" s="108">
        <v>5</v>
      </c>
      <c r="C17" s="82" t="s">
        <v>4</v>
      </c>
      <c r="D17" s="88">
        <v>2</v>
      </c>
      <c r="E17" s="88">
        <v>240</v>
      </c>
      <c r="F17" s="88">
        <v>7</v>
      </c>
      <c r="G17" s="88" t="s">
        <v>1</v>
      </c>
      <c r="I17" s="131" t="s">
        <v>23</v>
      </c>
      <c r="J17" s="132"/>
      <c r="K17" s="132"/>
      <c r="L17" s="133"/>
      <c r="M17" s="134" t="s">
        <v>24</v>
      </c>
      <c r="N17" s="132"/>
      <c r="O17" s="132"/>
      <c r="P17" s="135"/>
    </row>
    <row r="18" spans="1:16" ht="16.5" thickTop="1" thickBot="1" x14ac:dyDescent="0.3">
      <c r="A18"/>
      <c r="B18" s="109"/>
      <c r="C18" s="63" t="s">
        <v>14</v>
      </c>
      <c r="D18" s="64">
        <v>2</v>
      </c>
      <c r="E18" s="64">
        <v>132</v>
      </c>
      <c r="F18" s="64">
        <v>5</v>
      </c>
      <c r="G18" s="64" t="s">
        <v>1</v>
      </c>
      <c r="I18" s="129" t="s">
        <v>8</v>
      </c>
      <c r="J18" s="119" t="s">
        <v>7</v>
      </c>
      <c r="K18" s="120"/>
      <c r="L18" s="121"/>
      <c r="M18" s="129" t="s">
        <v>8</v>
      </c>
      <c r="N18" s="123" t="s">
        <v>7</v>
      </c>
      <c r="O18" s="120"/>
      <c r="P18" s="121"/>
    </row>
    <row r="19" spans="1:16" ht="15.75" thickBot="1" x14ac:dyDescent="0.3">
      <c r="A19"/>
      <c r="B19" s="110"/>
      <c r="C19" s="84" t="s">
        <v>6</v>
      </c>
      <c r="D19" s="87">
        <v>2</v>
      </c>
      <c r="E19" s="87">
        <v>150</v>
      </c>
      <c r="F19" s="87">
        <v>7</v>
      </c>
      <c r="G19" s="87" t="s">
        <v>0</v>
      </c>
      <c r="I19" s="141"/>
      <c r="J19" s="80" t="s">
        <v>4</v>
      </c>
      <c r="K19" s="81" t="s">
        <v>5</v>
      </c>
      <c r="L19" s="80" t="s">
        <v>6</v>
      </c>
      <c r="M19" s="130"/>
      <c r="N19" s="80" t="s">
        <v>4</v>
      </c>
      <c r="O19" s="80" t="s">
        <v>5</v>
      </c>
      <c r="P19" s="80" t="s">
        <v>6</v>
      </c>
    </row>
    <row r="20" spans="1:16" ht="15.75" thickTop="1" x14ac:dyDescent="0.25">
      <c r="A20"/>
      <c r="B20" s="108">
        <v>6</v>
      </c>
      <c r="C20" s="59" t="s">
        <v>4</v>
      </c>
      <c r="D20" s="60">
        <v>3</v>
      </c>
      <c r="E20" s="60">
        <v>480</v>
      </c>
      <c r="F20" s="60">
        <v>7</v>
      </c>
      <c r="G20" s="60" t="s">
        <v>1</v>
      </c>
      <c r="I20" s="55">
        <v>1</v>
      </c>
      <c r="J20" s="72">
        <v>0</v>
      </c>
      <c r="K20" s="72">
        <v>1</v>
      </c>
      <c r="L20" s="73">
        <v>0</v>
      </c>
      <c r="M20" s="55">
        <v>1</v>
      </c>
      <c r="N20" s="72">
        <v>1</v>
      </c>
      <c r="O20" s="74">
        <v>0</v>
      </c>
      <c r="P20" s="75">
        <v>0</v>
      </c>
    </row>
    <row r="21" spans="1:16" ht="15.75" thickBot="1" x14ac:dyDescent="0.3">
      <c r="A21"/>
      <c r="B21" s="109"/>
      <c r="C21" s="83" t="s">
        <v>14</v>
      </c>
      <c r="D21" s="86">
        <v>3</v>
      </c>
      <c r="E21" s="86">
        <v>290</v>
      </c>
      <c r="F21" s="86">
        <v>5</v>
      </c>
      <c r="G21" s="86" t="s">
        <v>1</v>
      </c>
      <c r="I21" s="71">
        <v>4</v>
      </c>
      <c r="J21" s="76">
        <v>0</v>
      </c>
      <c r="K21" s="77">
        <v>1</v>
      </c>
      <c r="L21" s="78">
        <v>0</v>
      </c>
      <c r="M21" s="71">
        <v>4</v>
      </c>
      <c r="N21" s="76">
        <v>1</v>
      </c>
      <c r="O21" s="77">
        <v>0</v>
      </c>
      <c r="P21" s="79">
        <v>0</v>
      </c>
    </row>
    <row r="22" spans="1:16" ht="15.75" thickBot="1" x14ac:dyDescent="0.3">
      <c r="A22"/>
      <c r="B22" s="110"/>
      <c r="C22" s="84" t="s">
        <v>6</v>
      </c>
      <c r="D22" s="87">
        <v>3</v>
      </c>
      <c r="E22" s="87">
        <v>310</v>
      </c>
      <c r="F22" s="87">
        <v>7</v>
      </c>
      <c r="G22" s="87" t="s">
        <v>0</v>
      </c>
    </row>
    <row r="23" spans="1:16" ht="16.5" thickTop="1" thickBot="1" x14ac:dyDescent="0.3">
      <c r="A23"/>
      <c r="B23" s="108">
        <v>7</v>
      </c>
      <c r="C23" s="82" t="s">
        <v>4</v>
      </c>
      <c r="D23" s="88">
        <v>4</v>
      </c>
      <c r="E23" s="88">
        <v>690</v>
      </c>
      <c r="F23" s="88">
        <v>7</v>
      </c>
      <c r="G23" s="88" t="s">
        <v>1</v>
      </c>
    </row>
    <row r="24" spans="1:16" ht="15.75" thickBot="1" x14ac:dyDescent="0.3">
      <c r="A24"/>
      <c r="B24" s="109"/>
      <c r="C24" s="65" t="s">
        <v>14</v>
      </c>
      <c r="D24" s="66">
        <v>4</v>
      </c>
      <c r="E24" s="66">
        <v>510</v>
      </c>
      <c r="F24" s="66">
        <v>5</v>
      </c>
      <c r="G24" s="66" t="s">
        <v>1</v>
      </c>
      <c r="I24" s="136" t="s">
        <v>25</v>
      </c>
      <c r="J24" s="137"/>
      <c r="K24" s="137"/>
      <c r="L24" s="138"/>
      <c r="M24" s="139" t="s">
        <v>26</v>
      </c>
      <c r="N24" s="137"/>
      <c r="O24" s="137"/>
      <c r="P24" s="140"/>
    </row>
    <row r="25" spans="1:16" ht="16.5" thickTop="1" thickBot="1" x14ac:dyDescent="0.3">
      <c r="A25"/>
      <c r="B25" s="110"/>
      <c r="C25" s="67" t="s">
        <v>6</v>
      </c>
      <c r="D25" s="68">
        <v>4</v>
      </c>
      <c r="E25" s="68">
        <v>545</v>
      </c>
      <c r="F25" s="68">
        <v>7</v>
      </c>
      <c r="G25" s="68" t="s">
        <v>0</v>
      </c>
      <c r="I25" s="127" t="s">
        <v>8</v>
      </c>
      <c r="J25" s="124" t="s">
        <v>7</v>
      </c>
      <c r="K25" s="120"/>
      <c r="L25" s="121"/>
      <c r="M25" s="129" t="s">
        <v>8</v>
      </c>
      <c r="N25" s="123" t="s">
        <v>7</v>
      </c>
      <c r="O25" s="120"/>
      <c r="P25" s="121"/>
    </row>
    <row r="26" spans="1:16" ht="16.5" thickTop="1" thickBot="1" x14ac:dyDescent="0.3">
      <c r="A26"/>
      <c r="B26" s="108">
        <v>8</v>
      </c>
      <c r="C26" s="61" t="s">
        <v>4</v>
      </c>
      <c r="D26" s="62">
        <v>5</v>
      </c>
      <c r="E26" s="62">
        <v>850</v>
      </c>
      <c r="F26" s="62">
        <v>7</v>
      </c>
      <c r="G26" s="58" t="s">
        <v>1</v>
      </c>
      <c r="I26" s="128"/>
      <c r="J26" s="81" t="s">
        <v>4</v>
      </c>
      <c r="K26" s="80" t="s">
        <v>5</v>
      </c>
      <c r="L26" s="80" t="s">
        <v>6</v>
      </c>
      <c r="M26" s="130"/>
      <c r="N26" s="80" t="s">
        <v>4</v>
      </c>
      <c r="O26" s="80" t="s">
        <v>5</v>
      </c>
      <c r="P26" s="80" t="s">
        <v>6</v>
      </c>
    </row>
    <row r="27" spans="1:16" x14ac:dyDescent="0.25">
      <c r="A27"/>
      <c r="B27" s="109"/>
      <c r="C27" s="69" t="s">
        <v>14</v>
      </c>
      <c r="D27" s="70">
        <v>5</v>
      </c>
      <c r="E27" s="70">
        <v>630</v>
      </c>
      <c r="F27" s="70">
        <v>5</v>
      </c>
      <c r="G27" s="70" t="s">
        <v>1</v>
      </c>
      <c r="I27" s="56">
        <v>1</v>
      </c>
      <c r="J27" s="72">
        <v>0</v>
      </c>
      <c r="K27" s="74">
        <v>1</v>
      </c>
      <c r="L27" s="73">
        <v>0</v>
      </c>
      <c r="M27" s="55">
        <v>1</v>
      </c>
      <c r="N27" s="72">
        <v>1</v>
      </c>
      <c r="O27" s="74">
        <v>0</v>
      </c>
      <c r="P27" s="75">
        <v>0</v>
      </c>
    </row>
    <row r="28" spans="1:16" ht="15.75" thickBot="1" x14ac:dyDescent="0.3">
      <c r="A28"/>
      <c r="B28" s="110"/>
      <c r="C28" s="84" t="s">
        <v>6</v>
      </c>
      <c r="D28" s="87">
        <v>5</v>
      </c>
      <c r="E28" s="87">
        <v>699</v>
      </c>
      <c r="F28" s="87">
        <v>7</v>
      </c>
      <c r="G28" s="87" t="s">
        <v>0</v>
      </c>
      <c r="I28" s="71">
        <v>4</v>
      </c>
      <c r="J28" s="76">
        <v>0</v>
      </c>
      <c r="K28" s="77">
        <v>0</v>
      </c>
      <c r="L28" s="78">
        <v>1</v>
      </c>
      <c r="M28" s="71">
        <v>4</v>
      </c>
      <c r="N28" s="76">
        <v>0</v>
      </c>
      <c r="O28" s="77">
        <v>1</v>
      </c>
      <c r="P28" s="79">
        <v>0</v>
      </c>
    </row>
    <row r="29" spans="1:16" ht="15.75" thickTop="1" x14ac:dyDescent="0.25">
      <c r="A29"/>
      <c r="I29"/>
    </row>
    <row r="30" spans="1:16" x14ac:dyDescent="0.25">
      <c r="A30"/>
      <c r="I30"/>
    </row>
    <row r="31" spans="1:16" x14ac:dyDescent="0.25">
      <c r="A31"/>
    </row>
    <row r="32" spans="1:16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61" spans="6:9" customFormat="1" x14ac:dyDescent="0.25">
      <c r="F61" s="54"/>
      <c r="G61" s="54"/>
      <c r="I61" s="4"/>
    </row>
    <row r="62" spans="6:9" customFormat="1" x14ac:dyDescent="0.25">
      <c r="F62" s="54"/>
      <c r="G62" s="54"/>
      <c r="I62" s="4"/>
    </row>
    <row r="63" spans="6:9" customFormat="1" x14ac:dyDescent="0.25">
      <c r="F63" s="54"/>
      <c r="G63" s="54"/>
      <c r="I63" s="4"/>
    </row>
  </sheetData>
  <mergeCells count="33">
    <mergeCell ref="I10:L10"/>
    <mergeCell ref="M10:P10"/>
    <mergeCell ref="I17:L17"/>
    <mergeCell ref="M17:P17"/>
    <mergeCell ref="I24:L24"/>
    <mergeCell ref="M24:P24"/>
    <mergeCell ref="I18:I19"/>
    <mergeCell ref="J18:L18"/>
    <mergeCell ref="M18:M19"/>
    <mergeCell ref="N18:P18"/>
    <mergeCell ref="I11:I12"/>
    <mergeCell ref="J11:L11"/>
    <mergeCell ref="M11:M12"/>
    <mergeCell ref="N11:P11"/>
    <mergeCell ref="I25:I26"/>
    <mergeCell ref="J25:L25"/>
    <mergeCell ref="M25:M26"/>
    <mergeCell ref="N25:P25"/>
    <mergeCell ref="A1:G1"/>
    <mergeCell ref="B4:B6"/>
    <mergeCell ref="B7:B9"/>
    <mergeCell ref="I3:L3"/>
    <mergeCell ref="M3:P3"/>
    <mergeCell ref="I4:I5"/>
    <mergeCell ref="J4:L4"/>
    <mergeCell ref="M4:M5"/>
    <mergeCell ref="N4:P4"/>
    <mergeCell ref="B26:B28"/>
    <mergeCell ref="B13:B15"/>
    <mergeCell ref="B17:B19"/>
    <mergeCell ref="B20:B22"/>
    <mergeCell ref="B10:B12"/>
    <mergeCell ref="B23:B25"/>
  </mergeCells>
  <pageMargins left="0.7" right="0.7" top="0.75" bottom="0.75" header="0.3" footer="0.3"/>
  <pageSetup paperSize="9" scale="99" orientation="portrait" r:id="rId1"/>
  <rowBreaks count="1" manualBreakCount="1">
    <brk id="32" max="16383" man="1"/>
  </rowBreaks>
  <colBreaks count="1" manualBreakCount="1">
    <brk id="7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"/>
  <sheetViews>
    <sheetView topLeftCell="A2" zoomScale="68" zoomScaleNormal="68" zoomScaleSheetLayoutView="42" zoomScalePageLayoutView="73" workbookViewId="0">
      <selection activeCell="G52" sqref="G52"/>
    </sheetView>
  </sheetViews>
  <sheetFormatPr baseColWidth="10" defaultRowHeight="15" x14ac:dyDescent="0.25"/>
  <cols>
    <col min="1" max="1" width="18" customWidth="1"/>
    <col min="2" max="2" width="19" customWidth="1"/>
    <col min="3" max="3" width="17.85546875" customWidth="1"/>
    <col min="4" max="4" width="16.28515625" customWidth="1"/>
    <col min="5" max="5" width="20.28515625" customWidth="1"/>
    <col min="6" max="6" width="18.42578125" customWidth="1"/>
    <col min="7" max="7" width="17.85546875" customWidth="1"/>
    <col min="8" max="8" width="18.7109375" customWidth="1"/>
    <col min="9" max="9" width="15.28515625" customWidth="1"/>
    <col min="10" max="10" width="14.5703125" customWidth="1"/>
    <col min="11" max="11" width="17.140625" customWidth="1"/>
    <col min="12" max="12" width="19.85546875" customWidth="1"/>
    <col min="13" max="13" width="18.7109375" customWidth="1"/>
    <col min="14" max="14" width="15.140625" customWidth="1"/>
    <col min="18" max="18" width="4" customWidth="1"/>
    <col min="20" max="20" width="24.42578125" customWidth="1"/>
  </cols>
  <sheetData>
    <row r="1" spans="1:17" ht="24" thickBot="1" x14ac:dyDescent="0.4">
      <c r="A1" s="151" t="s">
        <v>11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7" ht="24.75" thickTop="1" thickBot="1" x14ac:dyDescent="0.4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1:17" ht="16.5" thickTop="1" thickBot="1" x14ac:dyDescent="0.3">
      <c r="B3" s="152" t="s">
        <v>19</v>
      </c>
      <c r="C3" s="153"/>
      <c r="D3" s="153"/>
      <c r="E3" s="154"/>
      <c r="F3" s="152" t="s">
        <v>20</v>
      </c>
      <c r="G3" s="153"/>
      <c r="H3" s="153"/>
      <c r="I3" s="154"/>
      <c r="J3" s="152" t="s">
        <v>21</v>
      </c>
      <c r="K3" s="153"/>
      <c r="L3" s="153"/>
      <c r="M3" s="154"/>
      <c r="N3" s="152" t="s">
        <v>22</v>
      </c>
      <c r="O3" s="153"/>
      <c r="P3" s="153"/>
      <c r="Q3" s="154"/>
    </row>
    <row r="4" spans="1:17" ht="16.5" customHeight="1" thickTop="1" thickBot="1" x14ac:dyDescent="0.3">
      <c r="A4" s="155"/>
      <c r="B4" s="158" t="s">
        <v>8</v>
      </c>
      <c r="C4" s="160" t="s">
        <v>7</v>
      </c>
      <c r="D4" s="145"/>
      <c r="E4" s="146"/>
      <c r="F4" s="142" t="s">
        <v>8</v>
      </c>
      <c r="G4" s="149" t="s">
        <v>7</v>
      </c>
      <c r="H4" s="145"/>
      <c r="I4" s="161"/>
      <c r="J4" s="142" t="s">
        <v>8</v>
      </c>
      <c r="K4" s="144" t="s">
        <v>7</v>
      </c>
      <c r="L4" s="145"/>
      <c r="M4" s="146"/>
      <c r="N4" s="147" t="s">
        <v>8</v>
      </c>
      <c r="O4" s="149" t="s">
        <v>7</v>
      </c>
      <c r="P4" s="145"/>
      <c r="Q4" s="150"/>
    </row>
    <row r="5" spans="1:17" ht="15.75" thickBot="1" x14ac:dyDescent="0.3">
      <c r="A5" s="156"/>
      <c r="B5" s="159"/>
      <c r="C5" s="16" t="s">
        <v>4</v>
      </c>
      <c r="D5" s="27" t="s">
        <v>5</v>
      </c>
      <c r="E5" s="17" t="s">
        <v>6</v>
      </c>
      <c r="F5" s="143"/>
      <c r="G5" s="16" t="s">
        <v>4</v>
      </c>
      <c r="H5" s="28" t="s">
        <v>5</v>
      </c>
      <c r="I5" s="18" t="s">
        <v>6</v>
      </c>
      <c r="J5" s="143"/>
      <c r="K5" s="29" t="s">
        <v>4</v>
      </c>
      <c r="L5" s="28" t="s">
        <v>5</v>
      </c>
      <c r="M5" s="17" t="s">
        <v>6</v>
      </c>
      <c r="N5" s="148"/>
      <c r="O5" s="16" t="s">
        <v>4</v>
      </c>
      <c r="P5" s="28" t="s">
        <v>5</v>
      </c>
      <c r="Q5" s="19" t="s">
        <v>6</v>
      </c>
    </row>
    <row r="6" spans="1:17" x14ac:dyDescent="0.25">
      <c r="A6" s="156"/>
      <c r="B6" s="49">
        <v>1</v>
      </c>
      <c r="C6" s="11">
        <v>1</v>
      </c>
      <c r="D6" s="11">
        <v>0</v>
      </c>
      <c r="E6" s="12">
        <v>0</v>
      </c>
      <c r="F6" s="8">
        <v>1</v>
      </c>
      <c r="G6" s="11">
        <v>1</v>
      </c>
      <c r="H6" s="13">
        <v>0</v>
      </c>
      <c r="I6" s="12">
        <v>0</v>
      </c>
      <c r="J6" s="10">
        <v>1</v>
      </c>
      <c r="K6" s="11">
        <v>1</v>
      </c>
      <c r="L6" s="13">
        <v>0</v>
      </c>
      <c r="M6" s="12">
        <v>0</v>
      </c>
      <c r="N6" s="8">
        <v>1</v>
      </c>
      <c r="O6" s="11">
        <v>1</v>
      </c>
      <c r="P6" s="13">
        <v>0</v>
      </c>
      <c r="Q6" s="14">
        <v>0</v>
      </c>
    </row>
    <row r="7" spans="1:17" x14ac:dyDescent="0.25">
      <c r="A7" s="156"/>
      <c r="B7" s="50">
        <v>2</v>
      </c>
      <c r="C7" s="11">
        <v>1</v>
      </c>
      <c r="D7" s="5">
        <v>0</v>
      </c>
      <c r="E7" s="7">
        <v>0</v>
      </c>
      <c r="F7" s="9">
        <v>2</v>
      </c>
      <c r="G7" s="15">
        <v>1</v>
      </c>
      <c r="H7" s="5">
        <v>0</v>
      </c>
      <c r="I7" s="7">
        <v>0</v>
      </c>
      <c r="J7" s="9">
        <v>2</v>
      </c>
      <c r="K7" s="15">
        <v>1</v>
      </c>
      <c r="L7" s="5">
        <v>0</v>
      </c>
      <c r="M7" s="7">
        <v>0</v>
      </c>
      <c r="N7" s="9">
        <v>2</v>
      </c>
      <c r="O7" s="15">
        <v>1</v>
      </c>
      <c r="P7" s="5">
        <v>0</v>
      </c>
      <c r="Q7" s="6">
        <v>0</v>
      </c>
    </row>
    <row r="8" spans="1:17" x14ac:dyDescent="0.25">
      <c r="A8" s="156"/>
      <c r="B8" s="50">
        <v>3</v>
      </c>
      <c r="C8" s="15">
        <v>1</v>
      </c>
      <c r="D8" s="5">
        <v>0</v>
      </c>
      <c r="E8" s="7">
        <v>0</v>
      </c>
      <c r="F8" s="9">
        <v>3</v>
      </c>
      <c r="G8" s="15">
        <v>1</v>
      </c>
      <c r="H8" s="5">
        <v>0</v>
      </c>
      <c r="I8" s="7">
        <v>0</v>
      </c>
      <c r="J8" s="9">
        <v>3</v>
      </c>
      <c r="K8" s="15">
        <v>1</v>
      </c>
      <c r="L8" s="5">
        <v>0</v>
      </c>
      <c r="M8" s="7">
        <v>0</v>
      </c>
      <c r="N8" s="9">
        <v>3</v>
      </c>
      <c r="O8" s="15">
        <v>1</v>
      </c>
      <c r="P8" s="5">
        <v>0</v>
      </c>
      <c r="Q8" s="6">
        <v>0</v>
      </c>
    </row>
    <row r="9" spans="1:17" x14ac:dyDescent="0.25">
      <c r="A9" s="156"/>
      <c r="B9" s="50">
        <v>4</v>
      </c>
      <c r="C9" s="15">
        <v>0</v>
      </c>
      <c r="D9" s="5">
        <v>0</v>
      </c>
      <c r="E9" s="7">
        <v>1</v>
      </c>
      <c r="F9" s="9">
        <v>4</v>
      </c>
      <c r="G9" s="15">
        <v>1</v>
      </c>
      <c r="H9" s="5">
        <v>0</v>
      </c>
      <c r="I9" s="7">
        <v>0</v>
      </c>
      <c r="J9" s="9">
        <v>4</v>
      </c>
      <c r="K9" s="15">
        <v>0</v>
      </c>
      <c r="L9" s="5">
        <v>1</v>
      </c>
      <c r="M9" s="7">
        <v>0</v>
      </c>
      <c r="N9" s="9">
        <v>4</v>
      </c>
      <c r="O9" s="15">
        <v>0</v>
      </c>
      <c r="P9" s="5">
        <v>0</v>
      </c>
      <c r="Q9" s="6">
        <v>1</v>
      </c>
    </row>
    <row r="10" spans="1:17" x14ac:dyDescent="0.25">
      <c r="A10" s="156"/>
      <c r="B10" s="50">
        <v>5</v>
      </c>
      <c r="C10" s="15">
        <v>1</v>
      </c>
      <c r="D10" s="5">
        <v>0</v>
      </c>
      <c r="E10" s="7">
        <v>0</v>
      </c>
      <c r="F10" s="9">
        <v>5</v>
      </c>
      <c r="G10" s="15">
        <v>1</v>
      </c>
      <c r="H10" s="5">
        <v>0</v>
      </c>
      <c r="I10" s="7">
        <v>0</v>
      </c>
      <c r="J10" s="9">
        <v>5</v>
      </c>
      <c r="K10" s="15">
        <v>1</v>
      </c>
      <c r="L10" s="5">
        <v>0</v>
      </c>
      <c r="M10" s="7">
        <v>0</v>
      </c>
      <c r="N10" s="9">
        <v>5</v>
      </c>
      <c r="O10" s="15">
        <v>0</v>
      </c>
      <c r="P10" s="5">
        <v>0</v>
      </c>
      <c r="Q10" s="6">
        <v>1</v>
      </c>
    </row>
    <row r="11" spans="1:17" x14ac:dyDescent="0.25">
      <c r="A11" s="156"/>
      <c r="B11" s="50">
        <v>6</v>
      </c>
      <c r="C11" s="15">
        <v>1</v>
      </c>
      <c r="D11" s="5">
        <v>0</v>
      </c>
      <c r="E11" s="7">
        <v>0</v>
      </c>
      <c r="F11" s="9">
        <v>6</v>
      </c>
      <c r="G11" s="15">
        <v>1</v>
      </c>
      <c r="H11" s="5">
        <v>0</v>
      </c>
      <c r="I11" s="7">
        <v>0</v>
      </c>
      <c r="J11" s="9">
        <v>6</v>
      </c>
      <c r="K11" s="15">
        <v>0</v>
      </c>
      <c r="L11" s="5">
        <v>0</v>
      </c>
      <c r="M11" s="7">
        <v>1</v>
      </c>
      <c r="N11" s="9">
        <v>6</v>
      </c>
      <c r="O11" s="15">
        <v>1</v>
      </c>
      <c r="P11" s="5">
        <v>0</v>
      </c>
      <c r="Q11" s="6">
        <v>0</v>
      </c>
    </row>
    <row r="12" spans="1:17" x14ac:dyDescent="0.25">
      <c r="A12" s="156"/>
      <c r="B12" s="50">
        <v>7</v>
      </c>
      <c r="C12" s="15">
        <v>0</v>
      </c>
      <c r="D12" s="5">
        <v>0</v>
      </c>
      <c r="E12" s="7">
        <v>1</v>
      </c>
      <c r="F12" s="9">
        <v>7</v>
      </c>
      <c r="G12" s="15">
        <v>0</v>
      </c>
      <c r="H12" s="5">
        <v>1</v>
      </c>
      <c r="I12" s="7">
        <v>0</v>
      </c>
      <c r="J12" s="9">
        <v>7</v>
      </c>
      <c r="K12" s="15">
        <v>1</v>
      </c>
      <c r="L12" s="5">
        <v>0</v>
      </c>
      <c r="M12" s="7">
        <v>0</v>
      </c>
      <c r="N12" s="9">
        <v>7</v>
      </c>
      <c r="O12" s="15">
        <v>1</v>
      </c>
      <c r="P12" s="5">
        <v>0</v>
      </c>
      <c r="Q12" s="6">
        <v>0</v>
      </c>
    </row>
    <row r="13" spans="1:17" x14ac:dyDescent="0.25">
      <c r="A13" s="156"/>
      <c r="B13" s="50">
        <v>8</v>
      </c>
      <c r="C13" s="15">
        <v>0</v>
      </c>
      <c r="D13" s="5">
        <v>1</v>
      </c>
      <c r="E13" s="7">
        <v>0</v>
      </c>
      <c r="F13" s="9">
        <v>8</v>
      </c>
      <c r="G13" s="15">
        <v>1</v>
      </c>
      <c r="H13" s="5">
        <v>0</v>
      </c>
      <c r="I13" s="7">
        <v>0</v>
      </c>
      <c r="J13" s="9">
        <v>8</v>
      </c>
      <c r="K13" s="15">
        <v>1</v>
      </c>
      <c r="L13" s="5">
        <v>0</v>
      </c>
      <c r="M13" s="7">
        <v>0</v>
      </c>
      <c r="N13" s="9">
        <v>8</v>
      </c>
      <c r="O13" s="15">
        <v>1</v>
      </c>
      <c r="P13" s="5">
        <v>0</v>
      </c>
      <c r="Q13" s="6">
        <v>0</v>
      </c>
    </row>
    <row r="14" spans="1:17" x14ac:dyDescent="0.25">
      <c r="A14" s="156"/>
      <c r="B14" s="50">
        <v>9</v>
      </c>
      <c r="C14" s="15">
        <v>1</v>
      </c>
      <c r="D14" s="5">
        <v>0</v>
      </c>
      <c r="E14" s="7">
        <v>0</v>
      </c>
      <c r="F14" s="9">
        <v>9</v>
      </c>
      <c r="G14" s="15">
        <v>1</v>
      </c>
      <c r="H14" s="5">
        <v>0</v>
      </c>
      <c r="I14" s="7">
        <v>0</v>
      </c>
      <c r="J14" s="9">
        <v>9</v>
      </c>
      <c r="K14" s="15">
        <v>1</v>
      </c>
      <c r="L14" s="5">
        <v>0</v>
      </c>
      <c r="M14" s="7">
        <v>0</v>
      </c>
      <c r="N14" s="9">
        <v>9</v>
      </c>
      <c r="O14" s="15">
        <v>1</v>
      </c>
      <c r="P14" s="5">
        <v>0</v>
      </c>
      <c r="Q14" s="6">
        <v>0</v>
      </c>
    </row>
    <row r="15" spans="1:17" x14ac:dyDescent="0.25">
      <c r="A15" s="156"/>
      <c r="B15" s="50">
        <v>10</v>
      </c>
      <c r="C15" s="15">
        <v>0</v>
      </c>
      <c r="D15" s="5">
        <v>1</v>
      </c>
      <c r="E15" s="7">
        <v>0</v>
      </c>
      <c r="F15" s="9">
        <v>10</v>
      </c>
      <c r="G15" s="15">
        <v>0</v>
      </c>
      <c r="H15" s="5">
        <v>1</v>
      </c>
      <c r="I15" s="7">
        <v>0</v>
      </c>
      <c r="J15" s="9">
        <v>10</v>
      </c>
      <c r="K15" s="15">
        <v>1</v>
      </c>
      <c r="L15" s="5">
        <v>0</v>
      </c>
      <c r="M15" s="7">
        <v>0</v>
      </c>
      <c r="N15" s="9">
        <v>10</v>
      </c>
      <c r="O15" s="15">
        <v>1</v>
      </c>
      <c r="P15" s="5">
        <v>0</v>
      </c>
      <c r="Q15" s="6">
        <v>0</v>
      </c>
    </row>
    <row r="16" spans="1:17" x14ac:dyDescent="0.25">
      <c r="A16" s="156"/>
      <c r="B16" s="50">
        <v>11</v>
      </c>
      <c r="C16" s="15">
        <v>0</v>
      </c>
      <c r="D16" s="5">
        <v>1</v>
      </c>
      <c r="E16" s="7">
        <v>0</v>
      </c>
      <c r="F16" s="9">
        <v>11</v>
      </c>
      <c r="G16" s="15">
        <v>0</v>
      </c>
      <c r="H16" s="5">
        <v>1</v>
      </c>
      <c r="I16" s="7">
        <v>0</v>
      </c>
      <c r="J16" s="9">
        <v>11</v>
      </c>
      <c r="K16" s="15">
        <v>0</v>
      </c>
      <c r="L16" s="5">
        <v>1</v>
      </c>
      <c r="M16" s="7">
        <v>0</v>
      </c>
      <c r="N16" s="9">
        <v>11</v>
      </c>
      <c r="O16" s="15">
        <v>0</v>
      </c>
      <c r="P16" s="5">
        <v>1</v>
      </c>
      <c r="Q16" s="6">
        <v>0</v>
      </c>
    </row>
    <row r="17" spans="1:17" x14ac:dyDescent="0.25">
      <c r="A17" s="156"/>
      <c r="B17" s="50">
        <v>12</v>
      </c>
      <c r="C17" s="15">
        <v>1</v>
      </c>
      <c r="D17" s="5">
        <v>0</v>
      </c>
      <c r="E17" s="7">
        <v>0</v>
      </c>
      <c r="F17" s="9">
        <v>12</v>
      </c>
      <c r="G17" s="15">
        <v>0</v>
      </c>
      <c r="H17" s="5">
        <v>1</v>
      </c>
      <c r="I17" s="7">
        <v>0</v>
      </c>
      <c r="J17" s="9">
        <v>12</v>
      </c>
      <c r="K17" s="15">
        <v>0</v>
      </c>
      <c r="L17" s="5">
        <v>0</v>
      </c>
      <c r="M17" s="7">
        <v>1</v>
      </c>
      <c r="N17" s="9">
        <v>12</v>
      </c>
      <c r="O17" s="15">
        <v>0</v>
      </c>
      <c r="P17" s="5">
        <v>1</v>
      </c>
      <c r="Q17" s="6">
        <v>0</v>
      </c>
    </row>
    <row r="18" spans="1:17" x14ac:dyDescent="0.25">
      <c r="A18" s="156"/>
      <c r="B18" s="50">
        <v>13</v>
      </c>
      <c r="C18" s="15">
        <v>1</v>
      </c>
      <c r="D18" s="5">
        <v>0</v>
      </c>
      <c r="E18" s="7">
        <v>0</v>
      </c>
      <c r="F18" s="9">
        <v>13</v>
      </c>
      <c r="G18" s="15">
        <v>1</v>
      </c>
      <c r="H18" s="5">
        <v>0</v>
      </c>
      <c r="I18" s="7">
        <v>0</v>
      </c>
      <c r="J18" s="9">
        <v>13</v>
      </c>
      <c r="K18" s="15">
        <v>1</v>
      </c>
      <c r="L18" s="5">
        <v>0</v>
      </c>
      <c r="M18" s="7">
        <v>0</v>
      </c>
      <c r="N18" s="9">
        <v>13</v>
      </c>
      <c r="O18" s="15">
        <v>1</v>
      </c>
      <c r="P18" s="5">
        <v>0</v>
      </c>
      <c r="Q18" s="6">
        <v>0</v>
      </c>
    </row>
    <row r="19" spans="1:17" x14ac:dyDescent="0.25">
      <c r="A19" s="156"/>
      <c r="B19" s="50">
        <v>14</v>
      </c>
      <c r="C19" s="15">
        <v>0</v>
      </c>
      <c r="D19" s="5">
        <v>1</v>
      </c>
      <c r="E19" s="7">
        <v>0</v>
      </c>
      <c r="F19" s="9">
        <v>14</v>
      </c>
      <c r="G19" s="15">
        <v>1</v>
      </c>
      <c r="H19" s="5">
        <v>0</v>
      </c>
      <c r="I19" s="7">
        <v>0</v>
      </c>
      <c r="J19" s="9">
        <v>14</v>
      </c>
      <c r="K19" s="15">
        <v>1</v>
      </c>
      <c r="L19" s="5">
        <v>0</v>
      </c>
      <c r="M19" s="7">
        <v>0</v>
      </c>
      <c r="N19" s="9">
        <v>14</v>
      </c>
      <c r="O19" s="15">
        <v>0</v>
      </c>
      <c r="P19" s="5">
        <v>0</v>
      </c>
      <c r="Q19" s="6">
        <v>1</v>
      </c>
    </row>
    <row r="20" spans="1:17" x14ac:dyDescent="0.25">
      <c r="A20" s="156"/>
      <c r="B20" s="50">
        <v>15</v>
      </c>
      <c r="C20" s="15">
        <v>1</v>
      </c>
      <c r="D20" s="5">
        <v>0</v>
      </c>
      <c r="E20" s="7">
        <v>0</v>
      </c>
      <c r="F20" s="9">
        <v>15</v>
      </c>
      <c r="G20" s="15">
        <v>1</v>
      </c>
      <c r="H20" s="5">
        <v>0</v>
      </c>
      <c r="I20" s="7">
        <v>0</v>
      </c>
      <c r="J20" s="9">
        <v>15</v>
      </c>
      <c r="K20" s="15">
        <v>1</v>
      </c>
      <c r="L20" s="5">
        <v>0</v>
      </c>
      <c r="M20" s="7">
        <v>0</v>
      </c>
      <c r="N20" s="9">
        <v>15</v>
      </c>
      <c r="O20" s="15">
        <v>1</v>
      </c>
      <c r="P20" s="5">
        <v>0</v>
      </c>
      <c r="Q20" s="6">
        <v>0</v>
      </c>
    </row>
    <row r="21" spans="1:17" x14ac:dyDescent="0.25">
      <c r="A21" s="156"/>
      <c r="B21" s="50">
        <v>16</v>
      </c>
      <c r="C21" s="15">
        <v>0</v>
      </c>
      <c r="D21" s="5">
        <v>1</v>
      </c>
      <c r="E21" s="7">
        <v>0</v>
      </c>
      <c r="F21" s="9">
        <v>16</v>
      </c>
      <c r="G21" s="15">
        <v>1</v>
      </c>
      <c r="H21" s="5">
        <v>0</v>
      </c>
      <c r="I21" s="7">
        <v>0</v>
      </c>
      <c r="J21" s="9">
        <v>16</v>
      </c>
      <c r="K21" s="15">
        <v>0</v>
      </c>
      <c r="L21" s="5">
        <v>1</v>
      </c>
      <c r="M21" s="7">
        <v>0</v>
      </c>
      <c r="N21" s="9">
        <v>16</v>
      </c>
      <c r="O21" s="15">
        <v>1</v>
      </c>
      <c r="P21" s="5">
        <v>0</v>
      </c>
      <c r="Q21" s="6">
        <v>0</v>
      </c>
    </row>
    <row r="22" spans="1:17" x14ac:dyDescent="0.25">
      <c r="A22" s="156"/>
      <c r="B22" s="50">
        <v>17</v>
      </c>
      <c r="C22" s="15">
        <v>0</v>
      </c>
      <c r="D22" s="5">
        <v>1</v>
      </c>
      <c r="E22" s="7">
        <v>0</v>
      </c>
      <c r="F22" s="9">
        <v>17</v>
      </c>
      <c r="G22" s="15">
        <v>1</v>
      </c>
      <c r="H22" s="5">
        <v>0</v>
      </c>
      <c r="I22" s="7">
        <v>0</v>
      </c>
      <c r="J22" s="9">
        <v>17</v>
      </c>
      <c r="K22" s="15">
        <v>1</v>
      </c>
      <c r="L22" s="5">
        <v>0</v>
      </c>
      <c r="M22" s="7">
        <v>0</v>
      </c>
      <c r="N22" s="9">
        <v>17</v>
      </c>
      <c r="O22" s="15">
        <v>1</v>
      </c>
      <c r="P22" s="5">
        <v>0</v>
      </c>
      <c r="Q22" s="6">
        <v>0</v>
      </c>
    </row>
    <row r="23" spans="1:17" x14ac:dyDescent="0.25">
      <c r="A23" s="156"/>
      <c r="B23" s="50">
        <v>18</v>
      </c>
      <c r="C23" s="15">
        <v>1</v>
      </c>
      <c r="D23" s="5">
        <v>0</v>
      </c>
      <c r="E23" s="7">
        <v>0</v>
      </c>
      <c r="F23" s="9">
        <v>18</v>
      </c>
      <c r="G23" s="15">
        <v>0</v>
      </c>
      <c r="H23" s="5">
        <v>0</v>
      </c>
      <c r="I23" s="7">
        <v>1</v>
      </c>
      <c r="J23" s="9">
        <v>18</v>
      </c>
      <c r="K23" s="15">
        <v>1</v>
      </c>
      <c r="L23" s="5">
        <v>0</v>
      </c>
      <c r="M23" s="7">
        <v>0</v>
      </c>
      <c r="N23" s="9">
        <v>18</v>
      </c>
      <c r="O23" s="15">
        <v>0</v>
      </c>
      <c r="P23" s="5">
        <v>0</v>
      </c>
      <c r="Q23" s="6">
        <v>1</v>
      </c>
    </row>
    <row r="24" spans="1:17" x14ac:dyDescent="0.25">
      <c r="A24" s="156"/>
      <c r="B24" s="50">
        <v>19</v>
      </c>
      <c r="C24" s="15">
        <v>0</v>
      </c>
      <c r="D24" s="5">
        <v>1</v>
      </c>
      <c r="E24" s="7">
        <v>0</v>
      </c>
      <c r="F24" s="9">
        <v>19</v>
      </c>
      <c r="G24" s="15">
        <v>0</v>
      </c>
      <c r="H24" s="5">
        <v>1</v>
      </c>
      <c r="I24" s="7">
        <v>0</v>
      </c>
      <c r="J24" s="9">
        <v>19</v>
      </c>
      <c r="K24" s="15">
        <v>1</v>
      </c>
      <c r="L24" s="5">
        <v>0</v>
      </c>
      <c r="M24" s="7">
        <v>0</v>
      </c>
      <c r="N24" s="9">
        <v>19</v>
      </c>
      <c r="O24" s="15">
        <v>1</v>
      </c>
      <c r="P24" s="5">
        <v>0</v>
      </c>
      <c r="Q24" s="6">
        <v>0</v>
      </c>
    </row>
    <row r="25" spans="1:17" ht="15.75" thickBot="1" x14ac:dyDescent="0.3">
      <c r="A25" s="156"/>
      <c r="B25" s="51">
        <v>20</v>
      </c>
      <c r="C25" s="32">
        <v>1</v>
      </c>
      <c r="D25" s="33">
        <v>0</v>
      </c>
      <c r="E25" s="34">
        <v>0</v>
      </c>
      <c r="F25" s="30">
        <v>20</v>
      </c>
      <c r="G25" s="32">
        <v>0</v>
      </c>
      <c r="H25" s="33">
        <v>1</v>
      </c>
      <c r="I25" s="34">
        <v>0</v>
      </c>
      <c r="J25" s="30">
        <v>20</v>
      </c>
      <c r="K25" s="32">
        <v>1</v>
      </c>
      <c r="L25" s="33">
        <v>0</v>
      </c>
      <c r="M25" s="34">
        <v>0</v>
      </c>
      <c r="N25" s="30">
        <v>20</v>
      </c>
      <c r="O25" s="32">
        <v>1</v>
      </c>
      <c r="P25" s="33">
        <v>0</v>
      </c>
      <c r="Q25" s="35">
        <v>0</v>
      </c>
    </row>
    <row r="26" spans="1:17" ht="15.75" thickBot="1" x14ac:dyDescent="0.3">
      <c r="A26" s="156"/>
      <c r="B26" s="52" t="s">
        <v>9</v>
      </c>
      <c r="C26" s="36">
        <f>SUM(C6:C25)</f>
        <v>11</v>
      </c>
      <c r="D26" s="37">
        <f>SUM(D6:D25)</f>
        <v>7</v>
      </c>
      <c r="E26" s="38">
        <f>SUM(E6:E25)</f>
        <v>2</v>
      </c>
      <c r="F26" s="31" t="s">
        <v>9</v>
      </c>
      <c r="G26" s="36">
        <f>SUM(G6:G25)</f>
        <v>13</v>
      </c>
      <c r="H26" s="37">
        <f>SUM(H6:H25)</f>
        <v>6</v>
      </c>
      <c r="I26" s="38">
        <f>SUM(I6:I25)</f>
        <v>1</v>
      </c>
      <c r="J26" s="31" t="s">
        <v>9</v>
      </c>
      <c r="K26" s="36">
        <f>SUM(K6:K25)</f>
        <v>15</v>
      </c>
      <c r="L26" s="37">
        <f>SUM(L6:L25)</f>
        <v>3</v>
      </c>
      <c r="M26" s="38">
        <f>SUM(M6:M25)</f>
        <v>2</v>
      </c>
      <c r="N26" s="31" t="s">
        <v>9</v>
      </c>
      <c r="O26" s="36">
        <f>SUM(O6:O25)</f>
        <v>14</v>
      </c>
      <c r="P26" s="37">
        <f>SUM(P6:P25)</f>
        <v>2</v>
      </c>
      <c r="Q26" s="39">
        <f>SUM(Q6:Q25)</f>
        <v>4</v>
      </c>
    </row>
    <row r="27" spans="1:17" ht="15.75" thickBot="1" x14ac:dyDescent="0.3">
      <c r="A27" s="157"/>
      <c r="B27" s="52" t="s">
        <v>10</v>
      </c>
      <c r="C27" s="48">
        <f>C26/20</f>
        <v>0.55000000000000004</v>
      </c>
      <c r="D27" s="37">
        <f t="shared" ref="D27:Q27" si="0">D26/20</f>
        <v>0.35</v>
      </c>
      <c r="E27" s="39">
        <f t="shared" si="0"/>
        <v>0.1</v>
      </c>
      <c r="F27" s="31" t="s">
        <v>10</v>
      </c>
      <c r="G27" s="36">
        <f t="shared" si="0"/>
        <v>0.65</v>
      </c>
      <c r="H27" s="37">
        <f t="shared" si="0"/>
        <v>0.3</v>
      </c>
      <c r="I27" s="38">
        <f t="shared" si="0"/>
        <v>0.05</v>
      </c>
      <c r="J27" s="31" t="s">
        <v>10</v>
      </c>
      <c r="K27" s="36">
        <f t="shared" si="0"/>
        <v>0.75</v>
      </c>
      <c r="L27" s="37">
        <f t="shared" si="0"/>
        <v>0.15</v>
      </c>
      <c r="M27" s="38">
        <f t="shared" si="0"/>
        <v>0.1</v>
      </c>
      <c r="N27" s="31" t="s">
        <v>10</v>
      </c>
      <c r="O27" s="36">
        <f t="shared" si="0"/>
        <v>0.7</v>
      </c>
      <c r="P27" s="37">
        <f t="shared" si="0"/>
        <v>0.1</v>
      </c>
      <c r="Q27" s="39">
        <f t="shared" si="0"/>
        <v>0.2</v>
      </c>
    </row>
    <row r="28" spans="1:17" ht="15.75" thickTop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x14ac:dyDescent="0.25">
      <c r="O29" s="44"/>
      <c r="P29" s="44"/>
      <c r="Q29" s="44"/>
    </row>
    <row r="30" spans="1:17" x14ac:dyDescent="0.25">
      <c r="O30" s="44"/>
      <c r="P30" s="44"/>
      <c r="Q30" s="44"/>
    </row>
    <row r="31" spans="1:17" x14ac:dyDescent="0.25">
      <c r="O31" s="44"/>
      <c r="P31" s="44"/>
      <c r="Q31" s="44"/>
    </row>
    <row r="32" spans="1:17" x14ac:dyDescent="0.25">
      <c r="O32" s="44"/>
      <c r="P32" s="44"/>
      <c r="Q32" s="44"/>
    </row>
    <row r="33" spans="1:17" ht="15.75" thickBot="1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thickBot="1" x14ac:dyDescent="0.3">
      <c r="B34" s="136" t="s">
        <v>23</v>
      </c>
      <c r="C34" s="137"/>
      <c r="D34" s="137"/>
      <c r="E34" s="138"/>
      <c r="F34" s="139" t="s">
        <v>24</v>
      </c>
      <c r="G34" s="137"/>
      <c r="H34" s="137"/>
      <c r="I34" s="138"/>
      <c r="J34" s="139" t="s">
        <v>25</v>
      </c>
      <c r="K34" s="137"/>
      <c r="L34" s="137"/>
      <c r="M34" s="138"/>
      <c r="N34" s="139" t="s">
        <v>26</v>
      </c>
      <c r="O34" s="137"/>
      <c r="P34" s="137"/>
      <c r="Q34" s="140"/>
    </row>
    <row r="35" spans="1:17" ht="16.5" customHeight="1" thickTop="1" thickBot="1" x14ac:dyDescent="0.3">
      <c r="A35" s="155"/>
      <c r="B35" s="162" t="s">
        <v>8</v>
      </c>
      <c r="C35" s="160" t="s">
        <v>7</v>
      </c>
      <c r="D35" s="145"/>
      <c r="E35" s="146"/>
      <c r="F35" s="127" t="s">
        <v>8</v>
      </c>
      <c r="G35" s="149" t="s">
        <v>7</v>
      </c>
      <c r="H35" s="145"/>
      <c r="I35" s="161"/>
      <c r="J35" s="127" t="s">
        <v>8</v>
      </c>
      <c r="K35" s="144" t="s">
        <v>7</v>
      </c>
      <c r="L35" s="145"/>
      <c r="M35" s="146"/>
      <c r="N35" s="127" t="s">
        <v>8</v>
      </c>
      <c r="O35" s="149" t="s">
        <v>7</v>
      </c>
      <c r="P35" s="145"/>
      <c r="Q35" s="146"/>
    </row>
    <row r="36" spans="1:17" ht="15.75" thickBot="1" x14ac:dyDescent="0.3">
      <c r="A36" s="156"/>
      <c r="B36" s="163"/>
      <c r="C36" s="16" t="s">
        <v>4</v>
      </c>
      <c r="D36" s="29" t="s">
        <v>5</v>
      </c>
      <c r="E36" s="17" t="s">
        <v>6</v>
      </c>
      <c r="F36" s="128"/>
      <c r="G36" s="16" t="s">
        <v>4</v>
      </c>
      <c r="H36" s="16" t="s">
        <v>5</v>
      </c>
      <c r="I36" s="18" t="s">
        <v>6</v>
      </c>
      <c r="J36" s="128"/>
      <c r="K36" s="29" t="s">
        <v>4</v>
      </c>
      <c r="L36" s="16" t="s">
        <v>5</v>
      </c>
      <c r="M36" s="17" t="s">
        <v>6</v>
      </c>
      <c r="N36" s="128"/>
      <c r="O36" s="16" t="s">
        <v>4</v>
      </c>
      <c r="P36" s="16" t="s">
        <v>5</v>
      </c>
      <c r="Q36" s="17" t="s">
        <v>6</v>
      </c>
    </row>
    <row r="37" spans="1:17" x14ac:dyDescent="0.25">
      <c r="A37" s="156"/>
      <c r="B37" s="49">
        <v>1</v>
      </c>
      <c r="C37" s="23">
        <v>0</v>
      </c>
      <c r="D37" s="20">
        <v>1</v>
      </c>
      <c r="E37" s="25">
        <v>0</v>
      </c>
      <c r="F37" s="8">
        <v>1</v>
      </c>
      <c r="G37" s="23">
        <v>1</v>
      </c>
      <c r="H37" s="22">
        <v>0</v>
      </c>
      <c r="I37" s="25">
        <v>0</v>
      </c>
      <c r="J37" s="10">
        <v>1</v>
      </c>
      <c r="K37" s="23">
        <v>0</v>
      </c>
      <c r="L37" s="22">
        <v>1</v>
      </c>
      <c r="M37" s="25">
        <v>0</v>
      </c>
      <c r="N37" s="8">
        <v>1</v>
      </c>
      <c r="O37" s="23">
        <v>1</v>
      </c>
      <c r="P37" s="22">
        <v>0</v>
      </c>
      <c r="Q37" s="45">
        <v>0</v>
      </c>
    </row>
    <row r="38" spans="1:17" x14ac:dyDescent="0.25">
      <c r="A38" s="156"/>
      <c r="B38" s="50">
        <v>2</v>
      </c>
      <c r="C38" s="23">
        <v>0</v>
      </c>
      <c r="D38" s="21">
        <v>1</v>
      </c>
      <c r="E38" s="26">
        <v>0</v>
      </c>
      <c r="F38" s="9">
        <v>2</v>
      </c>
      <c r="G38" s="24">
        <v>1</v>
      </c>
      <c r="H38" s="21">
        <v>0</v>
      </c>
      <c r="I38" s="26">
        <v>0</v>
      </c>
      <c r="J38" s="9">
        <v>2</v>
      </c>
      <c r="K38" s="24">
        <v>0</v>
      </c>
      <c r="L38" s="21">
        <v>1</v>
      </c>
      <c r="M38" s="26">
        <v>0</v>
      </c>
      <c r="N38" s="9">
        <v>2</v>
      </c>
      <c r="O38" s="24">
        <v>1</v>
      </c>
      <c r="P38" s="21">
        <v>0</v>
      </c>
      <c r="Q38" s="46">
        <v>0</v>
      </c>
    </row>
    <row r="39" spans="1:17" x14ac:dyDescent="0.25">
      <c r="A39" s="156"/>
      <c r="B39" s="50">
        <v>3</v>
      </c>
      <c r="C39" s="24">
        <v>0</v>
      </c>
      <c r="D39" s="21">
        <v>1</v>
      </c>
      <c r="E39" s="26">
        <v>0</v>
      </c>
      <c r="F39" s="9">
        <v>3</v>
      </c>
      <c r="G39" s="24">
        <v>0</v>
      </c>
      <c r="H39" s="21">
        <v>1</v>
      </c>
      <c r="I39" s="26">
        <v>0</v>
      </c>
      <c r="J39" s="9">
        <v>3</v>
      </c>
      <c r="K39" s="24">
        <v>1</v>
      </c>
      <c r="L39" s="21">
        <v>0</v>
      </c>
      <c r="M39" s="26">
        <v>0</v>
      </c>
      <c r="N39" s="9">
        <v>3</v>
      </c>
      <c r="O39" s="24">
        <v>0</v>
      </c>
      <c r="P39" s="21">
        <v>1</v>
      </c>
      <c r="Q39" s="46">
        <v>0</v>
      </c>
    </row>
    <row r="40" spans="1:17" x14ac:dyDescent="0.25">
      <c r="A40" s="156"/>
      <c r="B40" s="50">
        <v>4</v>
      </c>
      <c r="C40" s="24">
        <v>0</v>
      </c>
      <c r="D40" s="21">
        <v>1</v>
      </c>
      <c r="E40" s="26">
        <v>0</v>
      </c>
      <c r="F40" s="9">
        <v>4</v>
      </c>
      <c r="G40" s="24">
        <v>1</v>
      </c>
      <c r="H40" s="21">
        <v>0</v>
      </c>
      <c r="I40" s="26">
        <v>0</v>
      </c>
      <c r="J40" s="9">
        <v>4</v>
      </c>
      <c r="K40" s="24">
        <v>0</v>
      </c>
      <c r="L40" s="21">
        <v>0</v>
      </c>
      <c r="M40" s="26">
        <v>1</v>
      </c>
      <c r="N40" s="9">
        <v>4</v>
      </c>
      <c r="O40" s="24">
        <v>0</v>
      </c>
      <c r="P40" s="21">
        <v>1</v>
      </c>
      <c r="Q40" s="46">
        <v>0</v>
      </c>
    </row>
    <row r="41" spans="1:17" x14ac:dyDescent="0.25">
      <c r="A41" s="156"/>
      <c r="B41" s="50">
        <v>5</v>
      </c>
      <c r="C41" s="24">
        <v>0</v>
      </c>
      <c r="D41" s="21">
        <v>0</v>
      </c>
      <c r="E41" s="26">
        <v>1</v>
      </c>
      <c r="F41" s="9">
        <v>5</v>
      </c>
      <c r="G41" s="24">
        <v>0</v>
      </c>
      <c r="H41" s="21">
        <v>1</v>
      </c>
      <c r="I41" s="26">
        <v>0</v>
      </c>
      <c r="J41" s="9">
        <v>5</v>
      </c>
      <c r="K41" s="24">
        <v>0</v>
      </c>
      <c r="L41" s="21">
        <v>1</v>
      </c>
      <c r="M41" s="26">
        <v>0</v>
      </c>
      <c r="N41" s="9">
        <v>5</v>
      </c>
      <c r="O41" s="24">
        <v>0</v>
      </c>
      <c r="P41" s="21">
        <v>1</v>
      </c>
      <c r="Q41" s="46">
        <v>0</v>
      </c>
    </row>
    <row r="42" spans="1:17" x14ac:dyDescent="0.25">
      <c r="A42" s="156"/>
      <c r="B42" s="50">
        <v>6</v>
      </c>
      <c r="C42" s="24">
        <v>0</v>
      </c>
      <c r="D42" s="21">
        <v>1</v>
      </c>
      <c r="E42" s="26">
        <v>0</v>
      </c>
      <c r="F42" s="9">
        <v>6</v>
      </c>
      <c r="G42" s="24">
        <v>0</v>
      </c>
      <c r="H42" s="21">
        <v>1</v>
      </c>
      <c r="I42" s="26">
        <v>0</v>
      </c>
      <c r="J42" s="9">
        <v>6</v>
      </c>
      <c r="K42" s="24">
        <v>0</v>
      </c>
      <c r="L42" s="21">
        <v>0</v>
      </c>
      <c r="M42" s="26">
        <v>1</v>
      </c>
      <c r="N42" s="9">
        <v>6</v>
      </c>
      <c r="O42" s="24">
        <v>0</v>
      </c>
      <c r="P42" s="21">
        <v>1</v>
      </c>
      <c r="Q42" s="46">
        <v>0</v>
      </c>
    </row>
    <row r="43" spans="1:17" x14ac:dyDescent="0.25">
      <c r="A43" s="156"/>
      <c r="B43" s="50">
        <v>7</v>
      </c>
      <c r="C43" s="24">
        <v>0</v>
      </c>
      <c r="D43" s="21">
        <v>1</v>
      </c>
      <c r="E43" s="26">
        <v>0</v>
      </c>
      <c r="F43" s="9">
        <v>7</v>
      </c>
      <c r="G43" s="24">
        <v>0</v>
      </c>
      <c r="H43" s="21">
        <v>1</v>
      </c>
      <c r="I43" s="26">
        <v>0</v>
      </c>
      <c r="J43" s="9">
        <v>7</v>
      </c>
      <c r="K43" s="24">
        <v>0</v>
      </c>
      <c r="L43" s="21">
        <v>1</v>
      </c>
      <c r="M43" s="26">
        <v>0</v>
      </c>
      <c r="N43" s="9">
        <v>7</v>
      </c>
      <c r="O43" s="24">
        <v>0</v>
      </c>
      <c r="P43" s="21">
        <v>0</v>
      </c>
      <c r="Q43" s="46">
        <v>1</v>
      </c>
    </row>
    <row r="44" spans="1:17" x14ac:dyDescent="0.25">
      <c r="A44" s="156"/>
      <c r="B44" s="50">
        <v>8</v>
      </c>
      <c r="C44" s="24">
        <v>0</v>
      </c>
      <c r="D44" s="21">
        <v>1</v>
      </c>
      <c r="E44" s="26">
        <v>0</v>
      </c>
      <c r="F44" s="9">
        <v>8</v>
      </c>
      <c r="G44" s="24">
        <v>0</v>
      </c>
      <c r="H44" s="21">
        <v>1</v>
      </c>
      <c r="I44" s="26">
        <v>0</v>
      </c>
      <c r="J44" s="9">
        <v>8</v>
      </c>
      <c r="K44" s="24">
        <v>0</v>
      </c>
      <c r="L44" s="21">
        <v>1</v>
      </c>
      <c r="M44" s="26">
        <v>0</v>
      </c>
      <c r="N44" s="9">
        <v>8</v>
      </c>
      <c r="O44" s="24">
        <v>1</v>
      </c>
      <c r="P44" s="21">
        <v>0</v>
      </c>
      <c r="Q44" s="46">
        <v>0</v>
      </c>
    </row>
    <row r="45" spans="1:17" x14ac:dyDescent="0.25">
      <c r="A45" s="156"/>
      <c r="B45" s="50">
        <v>9</v>
      </c>
      <c r="C45" s="24">
        <v>0</v>
      </c>
      <c r="D45" s="21">
        <v>1</v>
      </c>
      <c r="E45" s="26">
        <v>0</v>
      </c>
      <c r="F45" s="9">
        <v>9</v>
      </c>
      <c r="G45" s="24">
        <v>0</v>
      </c>
      <c r="H45" s="21">
        <v>1</v>
      </c>
      <c r="I45" s="26">
        <v>0</v>
      </c>
      <c r="J45" s="9">
        <v>9</v>
      </c>
      <c r="K45" s="24">
        <v>0</v>
      </c>
      <c r="L45" s="21">
        <v>1</v>
      </c>
      <c r="M45" s="26">
        <v>0</v>
      </c>
      <c r="N45" s="9">
        <v>9</v>
      </c>
      <c r="O45" s="24">
        <v>0</v>
      </c>
      <c r="P45" s="21">
        <v>1</v>
      </c>
      <c r="Q45" s="46">
        <v>0</v>
      </c>
    </row>
    <row r="46" spans="1:17" x14ac:dyDescent="0.25">
      <c r="A46" s="156"/>
      <c r="B46" s="50">
        <v>10</v>
      </c>
      <c r="C46" s="24">
        <v>0</v>
      </c>
      <c r="D46" s="21">
        <v>0</v>
      </c>
      <c r="E46" s="26">
        <v>1</v>
      </c>
      <c r="F46" s="9">
        <v>10</v>
      </c>
      <c r="G46" s="24">
        <v>0</v>
      </c>
      <c r="H46" s="21">
        <v>1</v>
      </c>
      <c r="I46" s="26">
        <v>0</v>
      </c>
      <c r="J46" s="9">
        <v>10</v>
      </c>
      <c r="K46" s="24">
        <v>0</v>
      </c>
      <c r="L46" s="21">
        <v>1</v>
      </c>
      <c r="M46" s="26">
        <v>0</v>
      </c>
      <c r="N46" s="9">
        <v>10</v>
      </c>
      <c r="O46" s="24">
        <v>1</v>
      </c>
      <c r="P46" s="21">
        <v>0</v>
      </c>
      <c r="Q46" s="46">
        <v>0</v>
      </c>
    </row>
    <row r="47" spans="1:17" x14ac:dyDescent="0.25">
      <c r="A47" s="156"/>
      <c r="B47" s="50">
        <v>11</v>
      </c>
      <c r="C47" s="24">
        <v>1</v>
      </c>
      <c r="D47" s="21">
        <v>0</v>
      </c>
      <c r="E47" s="26">
        <v>0</v>
      </c>
      <c r="F47" s="9">
        <v>11</v>
      </c>
      <c r="G47" s="24">
        <v>1</v>
      </c>
      <c r="H47" s="21">
        <v>0</v>
      </c>
      <c r="I47" s="26">
        <v>0</v>
      </c>
      <c r="J47" s="9">
        <v>11</v>
      </c>
      <c r="K47" s="24">
        <v>0</v>
      </c>
      <c r="L47" s="21">
        <v>1</v>
      </c>
      <c r="M47" s="26">
        <v>0</v>
      </c>
      <c r="N47" s="9">
        <v>11</v>
      </c>
      <c r="O47" s="24">
        <v>1</v>
      </c>
      <c r="P47" s="21">
        <v>0</v>
      </c>
      <c r="Q47" s="46">
        <v>0</v>
      </c>
    </row>
    <row r="48" spans="1:17" x14ac:dyDescent="0.25">
      <c r="A48" s="156"/>
      <c r="B48" s="50">
        <v>12</v>
      </c>
      <c r="C48" s="24">
        <v>0</v>
      </c>
      <c r="D48" s="21">
        <v>1</v>
      </c>
      <c r="E48" s="26">
        <v>0</v>
      </c>
      <c r="F48" s="9">
        <v>12</v>
      </c>
      <c r="G48" s="24">
        <v>0</v>
      </c>
      <c r="H48" s="21">
        <v>1</v>
      </c>
      <c r="I48" s="26">
        <v>0</v>
      </c>
      <c r="J48" s="9">
        <v>12</v>
      </c>
      <c r="K48" s="24">
        <v>1</v>
      </c>
      <c r="L48" s="21">
        <v>0</v>
      </c>
      <c r="M48" s="26">
        <v>0</v>
      </c>
      <c r="N48" s="9">
        <v>12</v>
      </c>
      <c r="O48" s="24">
        <v>1</v>
      </c>
      <c r="P48" s="21">
        <v>0</v>
      </c>
      <c r="Q48" s="46">
        <v>0</v>
      </c>
    </row>
    <row r="49" spans="1:18" x14ac:dyDescent="0.25">
      <c r="A49" s="156"/>
      <c r="B49" s="50">
        <v>13</v>
      </c>
      <c r="C49" s="24">
        <v>1</v>
      </c>
      <c r="D49" s="21">
        <v>0</v>
      </c>
      <c r="E49" s="26">
        <v>0</v>
      </c>
      <c r="F49" s="9">
        <v>13</v>
      </c>
      <c r="G49" s="24">
        <v>1</v>
      </c>
      <c r="H49" s="21">
        <v>0</v>
      </c>
      <c r="I49" s="26">
        <v>0</v>
      </c>
      <c r="J49" s="9">
        <v>13</v>
      </c>
      <c r="K49" s="24">
        <v>0</v>
      </c>
      <c r="L49" s="21">
        <v>1</v>
      </c>
      <c r="M49" s="26">
        <v>0</v>
      </c>
      <c r="N49" s="9">
        <v>13</v>
      </c>
      <c r="O49" s="24">
        <v>0</v>
      </c>
      <c r="P49" s="21">
        <v>1</v>
      </c>
      <c r="Q49" s="46">
        <v>0</v>
      </c>
    </row>
    <row r="50" spans="1:18" x14ac:dyDescent="0.25">
      <c r="A50" s="156"/>
      <c r="B50" s="50">
        <v>14</v>
      </c>
      <c r="C50" s="24">
        <v>1</v>
      </c>
      <c r="D50" s="21">
        <v>0</v>
      </c>
      <c r="E50" s="26">
        <v>0</v>
      </c>
      <c r="F50" s="9">
        <v>14</v>
      </c>
      <c r="G50" s="24">
        <v>0</v>
      </c>
      <c r="H50" s="21">
        <v>1</v>
      </c>
      <c r="I50" s="26">
        <v>0</v>
      </c>
      <c r="J50" s="9">
        <v>14</v>
      </c>
      <c r="K50" s="24">
        <v>0</v>
      </c>
      <c r="L50" s="21">
        <v>1</v>
      </c>
      <c r="M50" s="26">
        <v>0</v>
      </c>
      <c r="N50" s="9">
        <v>14</v>
      </c>
      <c r="O50" s="24">
        <v>0</v>
      </c>
      <c r="P50" s="21">
        <v>0</v>
      </c>
      <c r="Q50" s="46">
        <v>1</v>
      </c>
    </row>
    <row r="51" spans="1:18" x14ac:dyDescent="0.25">
      <c r="A51" s="156"/>
      <c r="B51" s="50">
        <v>15</v>
      </c>
      <c r="C51" s="24">
        <v>0</v>
      </c>
      <c r="D51" s="21">
        <v>1</v>
      </c>
      <c r="E51" s="26">
        <v>0</v>
      </c>
      <c r="F51" s="9">
        <v>15</v>
      </c>
      <c r="G51" s="24">
        <v>0</v>
      </c>
      <c r="H51" s="21">
        <v>1</v>
      </c>
      <c r="I51" s="26">
        <v>0</v>
      </c>
      <c r="J51" s="9">
        <v>15</v>
      </c>
      <c r="K51" s="24">
        <v>1</v>
      </c>
      <c r="L51" s="21">
        <v>0</v>
      </c>
      <c r="M51" s="26">
        <v>0</v>
      </c>
      <c r="N51" s="9">
        <v>15</v>
      </c>
      <c r="O51" s="24">
        <v>1</v>
      </c>
      <c r="P51" s="21">
        <v>0</v>
      </c>
      <c r="Q51" s="46">
        <v>0</v>
      </c>
    </row>
    <row r="52" spans="1:18" x14ac:dyDescent="0.25">
      <c r="A52" s="156"/>
      <c r="B52" s="50">
        <v>16</v>
      </c>
      <c r="C52" s="24">
        <v>0</v>
      </c>
      <c r="D52" s="21">
        <v>1</v>
      </c>
      <c r="E52" s="26">
        <v>0</v>
      </c>
      <c r="F52" s="9">
        <v>16</v>
      </c>
      <c r="G52" s="24">
        <v>0</v>
      </c>
      <c r="H52" s="21">
        <v>1</v>
      </c>
      <c r="I52" s="26">
        <v>0</v>
      </c>
      <c r="J52" s="9">
        <v>16</v>
      </c>
      <c r="K52" s="24">
        <v>0</v>
      </c>
      <c r="L52" s="21">
        <v>1</v>
      </c>
      <c r="M52" s="26">
        <v>0</v>
      </c>
      <c r="N52" s="9">
        <v>16</v>
      </c>
      <c r="O52" s="24">
        <v>0</v>
      </c>
      <c r="P52" s="21">
        <v>1</v>
      </c>
      <c r="Q52" s="46">
        <v>0</v>
      </c>
    </row>
    <row r="53" spans="1:18" x14ac:dyDescent="0.25">
      <c r="A53" s="156"/>
      <c r="B53" s="50">
        <v>17</v>
      </c>
      <c r="C53" s="24">
        <v>0</v>
      </c>
      <c r="D53" s="21">
        <v>1</v>
      </c>
      <c r="E53" s="26">
        <v>0</v>
      </c>
      <c r="F53" s="9">
        <v>17</v>
      </c>
      <c r="G53" s="24">
        <v>0</v>
      </c>
      <c r="H53" s="21">
        <v>1</v>
      </c>
      <c r="I53" s="26">
        <v>0</v>
      </c>
      <c r="J53" s="9">
        <v>17</v>
      </c>
      <c r="K53" s="24">
        <v>1</v>
      </c>
      <c r="L53" s="21">
        <v>0</v>
      </c>
      <c r="M53" s="26">
        <v>0</v>
      </c>
      <c r="N53" s="9">
        <v>17</v>
      </c>
      <c r="O53" s="24">
        <v>1</v>
      </c>
      <c r="P53" s="21">
        <v>0</v>
      </c>
      <c r="Q53" s="46">
        <v>0</v>
      </c>
    </row>
    <row r="54" spans="1:18" x14ac:dyDescent="0.25">
      <c r="A54" s="156"/>
      <c r="B54" s="50">
        <v>18</v>
      </c>
      <c r="C54" s="24">
        <v>0</v>
      </c>
      <c r="D54" s="21">
        <v>1</v>
      </c>
      <c r="E54" s="26">
        <v>0</v>
      </c>
      <c r="F54" s="9">
        <v>18</v>
      </c>
      <c r="G54" s="24">
        <v>1</v>
      </c>
      <c r="H54" s="21">
        <v>0</v>
      </c>
      <c r="I54" s="26">
        <v>0</v>
      </c>
      <c r="J54" s="9">
        <v>18</v>
      </c>
      <c r="K54" s="24">
        <v>1</v>
      </c>
      <c r="L54" s="21">
        <v>0</v>
      </c>
      <c r="M54" s="26">
        <v>0</v>
      </c>
      <c r="N54" s="9">
        <v>18</v>
      </c>
      <c r="O54" s="24">
        <v>1</v>
      </c>
      <c r="P54" s="21">
        <v>0</v>
      </c>
      <c r="Q54" s="46">
        <v>0</v>
      </c>
    </row>
    <row r="55" spans="1:18" x14ac:dyDescent="0.25">
      <c r="A55" s="156"/>
      <c r="B55" s="50">
        <v>19</v>
      </c>
      <c r="C55" s="24">
        <v>0</v>
      </c>
      <c r="D55" s="21">
        <v>1</v>
      </c>
      <c r="E55" s="26">
        <v>0</v>
      </c>
      <c r="F55" s="9">
        <v>19</v>
      </c>
      <c r="G55" s="24">
        <v>0</v>
      </c>
      <c r="H55" s="21">
        <v>1</v>
      </c>
      <c r="I55" s="26">
        <v>0</v>
      </c>
      <c r="J55" s="9">
        <v>19</v>
      </c>
      <c r="K55" s="24">
        <v>1</v>
      </c>
      <c r="L55" s="21">
        <v>0</v>
      </c>
      <c r="M55" s="26">
        <v>0</v>
      </c>
      <c r="N55" s="9">
        <v>19</v>
      </c>
      <c r="O55" s="24">
        <v>1</v>
      </c>
      <c r="P55" s="21">
        <v>0</v>
      </c>
      <c r="Q55" s="46">
        <v>0</v>
      </c>
    </row>
    <row r="56" spans="1:18" ht="15.75" thickBot="1" x14ac:dyDescent="0.3">
      <c r="A56" s="156"/>
      <c r="B56" s="51">
        <v>20</v>
      </c>
      <c r="C56" s="40">
        <v>0</v>
      </c>
      <c r="D56" s="41">
        <v>1</v>
      </c>
      <c r="E56" s="42">
        <v>0</v>
      </c>
      <c r="F56" s="30">
        <v>20</v>
      </c>
      <c r="G56" s="40">
        <v>0</v>
      </c>
      <c r="H56" s="41">
        <v>0</v>
      </c>
      <c r="I56" s="42">
        <v>1</v>
      </c>
      <c r="J56" s="30">
        <v>20</v>
      </c>
      <c r="K56" s="40">
        <v>1</v>
      </c>
      <c r="L56" s="41">
        <v>0</v>
      </c>
      <c r="M56" s="42">
        <v>0</v>
      </c>
      <c r="N56" s="30">
        <v>20</v>
      </c>
      <c r="O56" s="40">
        <v>0</v>
      </c>
      <c r="P56" s="41">
        <v>1</v>
      </c>
      <c r="Q56" s="47">
        <v>0</v>
      </c>
    </row>
    <row r="57" spans="1:18" ht="15.75" thickBot="1" x14ac:dyDescent="0.3">
      <c r="A57" s="156"/>
      <c r="B57" s="52" t="s">
        <v>9</v>
      </c>
      <c r="C57" s="36">
        <f>SUM(C37:C56)</f>
        <v>3</v>
      </c>
      <c r="D57" s="37">
        <f>SUM(D37:D56)</f>
        <v>15</v>
      </c>
      <c r="E57" s="38">
        <f>SUM(E37:E56)</f>
        <v>2</v>
      </c>
      <c r="F57" s="31" t="s">
        <v>9</v>
      </c>
      <c r="G57" s="36">
        <f>SUM(G37:G56)</f>
        <v>6</v>
      </c>
      <c r="H57" s="37">
        <f>SUM(H37:H56)</f>
        <v>13</v>
      </c>
      <c r="I57" s="38">
        <f>SUM(I37:I56)</f>
        <v>1</v>
      </c>
      <c r="J57" s="31" t="s">
        <v>9</v>
      </c>
      <c r="K57" s="36">
        <f>SUM(K37:K56)</f>
        <v>7</v>
      </c>
      <c r="L57" s="37">
        <f>SUM(L37:L56)</f>
        <v>11</v>
      </c>
      <c r="M57" s="38">
        <f>SUM(M37:M56)</f>
        <v>2</v>
      </c>
      <c r="N57" s="31" t="s">
        <v>9</v>
      </c>
      <c r="O57" s="36">
        <f>SUM(O37:O56)</f>
        <v>10</v>
      </c>
      <c r="P57" s="37">
        <f>SUM(P37:P56)</f>
        <v>8</v>
      </c>
      <c r="Q57" s="39">
        <f>SUM(Q37:Q56)</f>
        <v>2</v>
      </c>
    </row>
    <row r="58" spans="1:18" ht="15.75" thickBot="1" x14ac:dyDescent="0.3">
      <c r="A58" s="157"/>
      <c r="B58" s="52" t="s">
        <v>10</v>
      </c>
      <c r="C58" s="48">
        <f>C57/20</f>
        <v>0.15</v>
      </c>
      <c r="D58" s="37">
        <f t="shared" ref="D58:E58" si="1">D57/20</f>
        <v>0.75</v>
      </c>
      <c r="E58" s="39">
        <f t="shared" si="1"/>
        <v>0.1</v>
      </c>
      <c r="F58" s="36" t="s">
        <v>10</v>
      </c>
      <c r="G58" s="37">
        <f t="shared" ref="G58:I58" si="2">G57/20</f>
        <v>0.3</v>
      </c>
      <c r="H58" s="37">
        <f t="shared" si="2"/>
        <v>0.65</v>
      </c>
      <c r="I58" s="38">
        <f t="shared" si="2"/>
        <v>0.05</v>
      </c>
      <c r="J58" s="31" t="s">
        <v>10</v>
      </c>
      <c r="K58" s="36">
        <f t="shared" ref="K58:M58" si="3">K57/20</f>
        <v>0.35</v>
      </c>
      <c r="L58" s="37">
        <f t="shared" si="3"/>
        <v>0.55000000000000004</v>
      </c>
      <c r="M58" s="38">
        <f t="shared" si="3"/>
        <v>0.1</v>
      </c>
      <c r="N58" s="31" t="s">
        <v>10</v>
      </c>
      <c r="O58" s="48">
        <f t="shared" ref="O58:Q58" si="4">O57/20</f>
        <v>0.5</v>
      </c>
      <c r="P58" s="37">
        <f t="shared" si="4"/>
        <v>0.4</v>
      </c>
      <c r="Q58" s="39">
        <f t="shared" si="4"/>
        <v>0.1</v>
      </c>
      <c r="R58" s="2"/>
    </row>
    <row r="59" spans="1:18" ht="15.75" thickTop="1" x14ac:dyDescent="0.25"/>
    <row r="61" spans="1:18" ht="16.5" customHeight="1" x14ac:dyDescent="0.25"/>
  </sheetData>
  <mergeCells count="27">
    <mergeCell ref="N34:Q34"/>
    <mergeCell ref="A35:A58"/>
    <mergeCell ref="B35:B36"/>
    <mergeCell ref="C35:E35"/>
    <mergeCell ref="F35:F36"/>
    <mergeCell ref="G35:I35"/>
    <mergeCell ref="J35:J36"/>
    <mergeCell ref="K35:M35"/>
    <mergeCell ref="N35:N36"/>
    <mergeCell ref="O35:Q35"/>
    <mergeCell ref="B34:E34"/>
    <mergeCell ref="F34:I34"/>
    <mergeCell ref="J34:M34"/>
    <mergeCell ref="J4:J5"/>
    <mergeCell ref="K4:M4"/>
    <mergeCell ref="N4:N5"/>
    <mergeCell ref="O4:Q4"/>
    <mergeCell ref="A1:Q1"/>
    <mergeCell ref="B3:E3"/>
    <mergeCell ref="F3:I3"/>
    <mergeCell ref="J3:M3"/>
    <mergeCell ref="N3:Q3"/>
    <mergeCell ref="A4:A27"/>
    <mergeCell ref="B4:B5"/>
    <mergeCell ref="C4:E4"/>
    <mergeCell ref="F4:F5"/>
    <mergeCell ref="G4:I4"/>
  </mergeCells>
  <pageMargins left="0.7" right="0.7" top="0.75" bottom="0.75" header="0.3" footer="0.3"/>
  <pageSetup paperSize="9" scale="39" orientation="landscape" r:id="rId1"/>
  <rowBreaks count="1" manualBreakCount="1">
    <brk id="32" max="16383" man="1"/>
  </rowBreaks>
  <colBreaks count="1" manualBreakCount="1">
    <brk id="17" max="3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C6E4-F7F2-4B8C-8D1A-6EEBAE8EFBDD}">
  <dimension ref="B1:Q99"/>
  <sheetViews>
    <sheetView tabSelected="1" workbookViewId="0">
      <selection activeCell="D2" sqref="D2:H11"/>
    </sheetView>
  </sheetViews>
  <sheetFormatPr baseColWidth="10" defaultColWidth="6" defaultRowHeight="15" x14ac:dyDescent="0.25"/>
  <cols>
    <col min="2" max="2" width="12" bestFit="1" customWidth="1"/>
    <col min="4" max="5" width="10.85546875" bestFit="1" customWidth="1"/>
    <col min="6" max="6" width="18.5703125" bestFit="1" customWidth="1"/>
    <col min="7" max="7" width="19.140625" bestFit="1" customWidth="1"/>
    <col min="8" max="8" width="18.140625" bestFit="1" customWidth="1"/>
    <col min="9" max="9" width="16.42578125" bestFit="1" customWidth="1"/>
    <col min="10" max="10" width="18.140625" bestFit="1" customWidth="1"/>
    <col min="11" max="13" width="14.140625" bestFit="1" customWidth="1"/>
    <col min="14" max="15" width="10.28515625" bestFit="1" customWidth="1"/>
    <col min="16" max="16" width="19.140625" bestFit="1" customWidth="1"/>
    <col min="17" max="17" width="18.140625" bestFit="1" customWidth="1"/>
    <col min="18" max="18" width="10.28515625" bestFit="1" customWidth="1"/>
    <col min="19" max="19" width="19.140625" bestFit="1" customWidth="1"/>
    <col min="20" max="20" width="18.140625" bestFit="1" customWidth="1"/>
  </cols>
  <sheetData>
    <row r="1" spans="2:8" ht="15.75" thickBot="1" x14ac:dyDescent="0.3"/>
    <row r="2" spans="2:8" ht="15.75" thickBot="1" x14ac:dyDescent="0.3">
      <c r="B2" s="90" t="s">
        <v>42</v>
      </c>
      <c r="D2" s="177"/>
      <c r="E2" s="185" t="s">
        <v>28</v>
      </c>
      <c r="F2" s="186"/>
      <c r="G2" s="186"/>
      <c r="H2" s="187"/>
    </row>
    <row r="3" spans="2:8" ht="15.75" thickBot="1" x14ac:dyDescent="0.3">
      <c r="B3" s="89">
        <v>8</v>
      </c>
      <c r="D3" s="188" t="s">
        <v>27</v>
      </c>
      <c r="E3" s="191" t="s">
        <v>31</v>
      </c>
      <c r="F3" s="178" t="s">
        <v>32</v>
      </c>
      <c r="G3" s="178" t="s">
        <v>33</v>
      </c>
      <c r="H3" s="179" t="s">
        <v>34</v>
      </c>
    </row>
    <row r="4" spans="2:8" x14ac:dyDescent="0.25">
      <c r="D4" s="189">
        <f>'RESULTADOS ELECCIÓN'!B6</f>
        <v>1</v>
      </c>
      <c r="E4" s="192">
        <f>(2/B3)</f>
        <v>0.25</v>
      </c>
      <c r="F4" s="180">
        <f>(2/$B$3)</f>
        <v>0.25</v>
      </c>
      <c r="G4" s="180">
        <f t="shared" ref="E4:J8" si="0">(2/$B$3)</f>
        <v>0.25</v>
      </c>
      <c r="H4" s="181">
        <f t="shared" si="0"/>
        <v>0.25</v>
      </c>
    </row>
    <row r="5" spans="2:8" ht="15.75" thickBot="1" x14ac:dyDescent="0.3">
      <c r="D5" s="190">
        <f>'RESULTADOS ELECCIÓN'!B9</f>
        <v>4</v>
      </c>
      <c r="E5" s="193">
        <f>(2/B3)</f>
        <v>0.25</v>
      </c>
      <c r="F5" s="182">
        <f>(2/$B$3)</f>
        <v>0.25</v>
      </c>
      <c r="G5" s="182">
        <f t="shared" si="0"/>
        <v>0.25</v>
      </c>
      <c r="H5" s="194">
        <f t="shared" si="0"/>
        <v>0.25</v>
      </c>
    </row>
    <row r="6" spans="2:8" ht="15.75" thickBot="1" x14ac:dyDescent="0.3">
      <c r="D6" s="188" t="s">
        <v>27</v>
      </c>
      <c r="E6" s="191" t="s">
        <v>37</v>
      </c>
      <c r="F6" s="178" t="s">
        <v>39</v>
      </c>
      <c r="G6" s="178" t="s">
        <v>40</v>
      </c>
      <c r="H6" s="179" t="s">
        <v>41</v>
      </c>
    </row>
    <row r="7" spans="2:8" x14ac:dyDescent="0.25">
      <c r="D7" s="189">
        <f>'RESULTADOS ELECCIÓN'!B9</f>
        <v>4</v>
      </c>
      <c r="E7" s="192">
        <f>(2/$B$3)</f>
        <v>0.25</v>
      </c>
      <c r="F7" s="180">
        <f t="shared" si="0"/>
        <v>0.25</v>
      </c>
      <c r="G7" s="180">
        <f>(2/$B$3)</f>
        <v>0.25</v>
      </c>
      <c r="H7" s="181">
        <f>(2/$B$3)</f>
        <v>0.25</v>
      </c>
    </row>
    <row r="8" spans="2:8" ht="15.75" thickBot="1" x14ac:dyDescent="0.3">
      <c r="D8" s="190">
        <f>'RESULTADOS ELECCIÓN'!B12</f>
        <v>7</v>
      </c>
      <c r="E8" s="195">
        <f t="shared" si="0"/>
        <v>0.25</v>
      </c>
      <c r="F8" s="182">
        <f t="shared" si="0"/>
        <v>0.25</v>
      </c>
      <c r="G8" s="182">
        <f>(4/$B$3)</f>
        <v>0.5</v>
      </c>
      <c r="H8" s="194">
        <f>(0/$B$3)</f>
        <v>0</v>
      </c>
    </row>
    <row r="9" spans="2:8" ht="15.75" thickBot="1" x14ac:dyDescent="0.3">
      <c r="D9" s="188" t="s">
        <v>27</v>
      </c>
      <c r="E9" s="191" t="s">
        <v>29</v>
      </c>
      <c r="F9" s="178" t="s">
        <v>30</v>
      </c>
      <c r="G9" s="178" t="s">
        <v>35</v>
      </c>
      <c r="H9" s="179" t="s">
        <v>36</v>
      </c>
    </row>
    <row r="10" spans="2:8" x14ac:dyDescent="0.25">
      <c r="D10" s="189">
        <f>'RESULTADOS ELECCIÓN'!B12</f>
        <v>7</v>
      </c>
      <c r="E10" s="192">
        <f>6/$B$3</f>
        <v>0.75</v>
      </c>
      <c r="F10" s="180">
        <f>2/$B$3</f>
        <v>0.25</v>
      </c>
      <c r="G10" s="180">
        <f>8/$B$3</f>
        <v>1</v>
      </c>
      <c r="H10" s="181">
        <f>0/$B$3</f>
        <v>0</v>
      </c>
    </row>
    <row r="11" spans="2:8" ht="15.75" thickBot="1" x14ac:dyDescent="0.3">
      <c r="D11" s="190">
        <f>'RESULTADOS ELECCIÓN'!B15</f>
        <v>10</v>
      </c>
      <c r="E11" s="193">
        <f>5/$B$3</f>
        <v>0.625</v>
      </c>
      <c r="F11" s="183">
        <f>3/$B$3</f>
        <v>0.375</v>
      </c>
      <c r="G11" s="183">
        <f>4/$B$3</f>
        <v>0.5</v>
      </c>
      <c r="H11" s="184">
        <f>4/$B$3</f>
        <v>0.5</v>
      </c>
    </row>
    <row r="16" spans="2:8" ht="15.75" thickBot="1" x14ac:dyDescent="0.3"/>
    <row r="17" spans="4:17" ht="15.75" thickBot="1" x14ac:dyDescent="0.3">
      <c r="D17" s="170" t="s">
        <v>27</v>
      </c>
      <c r="E17" s="172" t="s">
        <v>43</v>
      </c>
      <c r="F17" s="167" t="s">
        <v>28</v>
      </c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9"/>
    </row>
    <row r="18" spans="4:17" ht="15.75" thickBot="1" x14ac:dyDescent="0.3">
      <c r="D18" s="171"/>
      <c r="E18" s="173"/>
      <c r="F18" s="100" t="s">
        <v>31</v>
      </c>
      <c r="G18" s="101" t="s">
        <v>32</v>
      </c>
      <c r="H18" s="101" t="s">
        <v>33</v>
      </c>
      <c r="I18" s="101" t="s">
        <v>34</v>
      </c>
      <c r="J18" s="101" t="s">
        <v>37</v>
      </c>
      <c r="K18" s="101" t="s">
        <v>39</v>
      </c>
      <c r="L18" s="101" t="s">
        <v>40</v>
      </c>
      <c r="M18" s="101" t="s">
        <v>41</v>
      </c>
      <c r="N18" s="101" t="s">
        <v>29</v>
      </c>
      <c r="O18" s="101" t="s">
        <v>30</v>
      </c>
      <c r="P18" s="101" t="s">
        <v>35</v>
      </c>
      <c r="Q18" s="102" t="s">
        <v>36</v>
      </c>
    </row>
    <row r="19" spans="4:17" x14ac:dyDescent="0.25">
      <c r="D19" s="174">
        <v>1</v>
      </c>
      <c r="E19" s="91">
        <v>1</v>
      </c>
      <c r="F19" s="95">
        <v>1</v>
      </c>
      <c r="G19" s="96">
        <v>0</v>
      </c>
      <c r="H19" s="96">
        <v>0</v>
      </c>
      <c r="I19" s="96">
        <v>0</v>
      </c>
      <c r="J19" s="96">
        <v>1</v>
      </c>
      <c r="K19" s="96">
        <v>0</v>
      </c>
      <c r="L19" s="96">
        <v>0</v>
      </c>
      <c r="M19" s="96">
        <v>0</v>
      </c>
      <c r="N19" s="96">
        <v>1</v>
      </c>
      <c r="O19" s="96">
        <v>0</v>
      </c>
      <c r="P19" s="96">
        <v>1</v>
      </c>
      <c r="Q19" s="97">
        <v>0</v>
      </c>
    </row>
    <row r="20" spans="4:17" x14ac:dyDescent="0.25">
      <c r="D20" s="175"/>
      <c r="E20" s="92">
        <v>2</v>
      </c>
      <c r="F20" s="98">
        <v>0</v>
      </c>
      <c r="G20" s="94">
        <v>1</v>
      </c>
      <c r="H20" s="94">
        <v>0</v>
      </c>
      <c r="I20" s="94">
        <v>0</v>
      </c>
      <c r="J20" s="94">
        <v>0</v>
      </c>
      <c r="K20" s="94">
        <v>1</v>
      </c>
      <c r="L20" s="94">
        <v>0</v>
      </c>
      <c r="M20" s="94">
        <v>0</v>
      </c>
      <c r="N20" s="94">
        <v>1</v>
      </c>
      <c r="O20" s="94">
        <v>0</v>
      </c>
      <c r="P20" s="94">
        <v>1</v>
      </c>
      <c r="Q20" s="99">
        <v>0</v>
      </c>
    </row>
    <row r="21" spans="4:17" x14ac:dyDescent="0.25">
      <c r="D21" s="175"/>
      <c r="E21" s="92">
        <v>3</v>
      </c>
      <c r="F21" s="98">
        <v>0</v>
      </c>
      <c r="G21" s="94">
        <v>0</v>
      </c>
      <c r="H21" s="94">
        <v>1</v>
      </c>
      <c r="I21" s="94">
        <v>0</v>
      </c>
      <c r="J21" s="94">
        <v>0</v>
      </c>
      <c r="K21" s="94">
        <v>0</v>
      </c>
      <c r="L21" s="94">
        <v>1</v>
      </c>
      <c r="M21" s="94">
        <v>0</v>
      </c>
      <c r="N21" s="94">
        <v>1</v>
      </c>
      <c r="O21" s="94">
        <v>0</v>
      </c>
      <c r="P21" s="94">
        <v>1</v>
      </c>
      <c r="Q21" s="99">
        <v>0</v>
      </c>
    </row>
    <row r="22" spans="4:17" x14ac:dyDescent="0.25">
      <c r="D22" s="175"/>
      <c r="E22" s="92">
        <v>4</v>
      </c>
      <c r="F22" s="98">
        <v>0</v>
      </c>
      <c r="G22" s="94">
        <v>0</v>
      </c>
      <c r="H22" s="94">
        <v>0</v>
      </c>
      <c r="I22" s="94">
        <v>1</v>
      </c>
      <c r="J22" s="94">
        <v>0</v>
      </c>
      <c r="K22" s="94">
        <v>0</v>
      </c>
      <c r="L22" s="94">
        <v>0</v>
      </c>
      <c r="M22" s="94">
        <v>1</v>
      </c>
      <c r="N22" s="94">
        <v>1</v>
      </c>
      <c r="O22" s="94">
        <v>0</v>
      </c>
      <c r="P22" s="94">
        <v>1</v>
      </c>
      <c r="Q22" s="99">
        <v>0</v>
      </c>
    </row>
    <row r="23" spans="4:17" x14ac:dyDescent="0.25">
      <c r="D23" s="175"/>
      <c r="E23" s="92">
        <v>5</v>
      </c>
      <c r="F23" s="98">
        <v>1</v>
      </c>
      <c r="G23" s="94">
        <v>0</v>
      </c>
      <c r="H23" s="94">
        <v>0</v>
      </c>
      <c r="I23" s="94">
        <v>0</v>
      </c>
      <c r="J23" s="94">
        <v>1</v>
      </c>
      <c r="K23" s="94">
        <v>0</v>
      </c>
      <c r="L23" s="94">
        <v>0</v>
      </c>
      <c r="M23" s="94">
        <v>0</v>
      </c>
      <c r="N23" s="94">
        <v>1</v>
      </c>
      <c r="O23" s="94">
        <v>0</v>
      </c>
      <c r="P23" s="94">
        <v>1</v>
      </c>
      <c r="Q23" s="99">
        <v>0</v>
      </c>
    </row>
    <row r="24" spans="4:17" x14ac:dyDescent="0.25">
      <c r="D24" s="175"/>
      <c r="E24" s="92">
        <v>6</v>
      </c>
      <c r="F24" s="98">
        <v>0</v>
      </c>
      <c r="G24" s="94">
        <v>1</v>
      </c>
      <c r="H24" s="94">
        <v>0</v>
      </c>
      <c r="I24" s="94">
        <v>0</v>
      </c>
      <c r="J24" s="94">
        <v>0</v>
      </c>
      <c r="K24" s="94">
        <v>1</v>
      </c>
      <c r="L24" s="94">
        <v>0</v>
      </c>
      <c r="M24" s="94">
        <v>0</v>
      </c>
      <c r="N24" s="94">
        <v>0</v>
      </c>
      <c r="O24" s="94">
        <v>1</v>
      </c>
      <c r="P24" s="94">
        <v>1</v>
      </c>
      <c r="Q24" s="99">
        <v>0</v>
      </c>
    </row>
    <row r="25" spans="4:17" x14ac:dyDescent="0.25">
      <c r="D25" s="175"/>
      <c r="E25" s="92">
        <v>7</v>
      </c>
      <c r="F25" s="98">
        <v>0</v>
      </c>
      <c r="G25" s="94">
        <v>0</v>
      </c>
      <c r="H25" s="94">
        <v>1</v>
      </c>
      <c r="I25" s="94">
        <v>0</v>
      </c>
      <c r="J25" s="94">
        <v>0</v>
      </c>
      <c r="K25" s="94">
        <v>0</v>
      </c>
      <c r="L25" s="94">
        <v>1</v>
      </c>
      <c r="M25" s="94">
        <v>0</v>
      </c>
      <c r="N25" s="94">
        <v>1</v>
      </c>
      <c r="O25" s="94">
        <v>0</v>
      </c>
      <c r="P25" s="94">
        <v>1</v>
      </c>
      <c r="Q25" s="99">
        <v>0</v>
      </c>
    </row>
    <row r="26" spans="4:17" ht="15.75" thickBot="1" x14ac:dyDescent="0.3">
      <c r="D26" s="176"/>
      <c r="E26" s="93">
        <v>8</v>
      </c>
      <c r="F26" s="103">
        <v>0</v>
      </c>
      <c r="G26" s="104">
        <v>0</v>
      </c>
      <c r="H26" s="104">
        <v>0</v>
      </c>
      <c r="I26" s="104">
        <v>1</v>
      </c>
      <c r="J26" s="104">
        <v>0</v>
      </c>
      <c r="K26" s="104">
        <v>0</v>
      </c>
      <c r="L26" s="104">
        <v>0</v>
      </c>
      <c r="M26" s="104">
        <v>1</v>
      </c>
      <c r="N26" s="104">
        <v>0</v>
      </c>
      <c r="O26" s="104">
        <v>1</v>
      </c>
      <c r="P26" s="104">
        <v>1</v>
      </c>
      <c r="Q26" s="105">
        <v>0</v>
      </c>
    </row>
    <row r="27" spans="4:17" ht="15.75" thickBot="1" x14ac:dyDescent="0.3">
      <c r="F27" s="106">
        <f>SUM(F19:F26)/$B$3</f>
        <v>0.25</v>
      </c>
      <c r="G27" s="106">
        <f t="shared" ref="G27:Q27" si="1">SUM(G19:G26)/$B$3</f>
        <v>0.25</v>
      </c>
      <c r="H27" s="106">
        <f t="shared" si="1"/>
        <v>0.25</v>
      </c>
      <c r="I27" s="106">
        <f t="shared" si="1"/>
        <v>0.25</v>
      </c>
      <c r="J27" s="106">
        <f t="shared" si="1"/>
        <v>0.25</v>
      </c>
      <c r="K27" s="106">
        <f t="shared" si="1"/>
        <v>0.25</v>
      </c>
      <c r="L27" s="106">
        <f t="shared" si="1"/>
        <v>0.25</v>
      </c>
      <c r="M27" s="106">
        <f t="shared" si="1"/>
        <v>0.25</v>
      </c>
      <c r="N27" s="106">
        <f t="shared" si="1"/>
        <v>0.75</v>
      </c>
      <c r="O27" s="106">
        <f t="shared" si="1"/>
        <v>0.25</v>
      </c>
      <c r="P27" s="106">
        <f t="shared" si="1"/>
        <v>1</v>
      </c>
      <c r="Q27" s="107">
        <f t="shared" si="1"/>
        <v>0</v>
      </c>
    </row>
    <row r="31" spans="4:17" ht="15.75" thickBot="1" x14ac:dyDescent="0.3"/>
    <row r="32" spans="4:17" ht="15.75" thickBot="1" x14ac:dyDescent="0.3">
      <c r="D32" s="170" t="s">
        <v>27</v>
      </c>
      <c r="E32" s="172" t="s">
        <v>43</v>
      </c>
      <c r="F32" s="167" t="s">
        <v>28</v>
      </c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9"/>
    </row>
    <row r="33" spans="4:17" ht="15.75" thickBot="1" x14ac:dyDescent="0.3">
      <c r="D33" s="171"/>
      <c r="E33" s="173"/>
      <c r="F33" s="100" t="s">
        <v>31</v>
      </c>
      <c r="G33" s="101" t="s">
        <v>32</v>
      </c>
      <c r="H33" s="101" t="s">
        <v>33</v>
      </c>
      <c r="I33" s="101" t="s">
        <v>34</v>
      </c>
      <c r="J33" s="101" t="s">
        <v>37</v>
      </c>
      <c r="K33" s="101" t="s">
        <v>39</v>
      </c>
      <c r="L33" s="101" t="s">
        <v>40</v>
      </c>
      <c r="M33" s="101" t="s">
        <v>41</v>
      </c>
      <c r="N33" s="101" t="s">
        <v>29</v>
      </c>
      <c r="O33" s="101" t="s">
        <v>30</v>
      </c>
      <c r="P33" s="101" t="s">
        <v>35</v>
      </c>
      <c r="Q33" s="102" t="s">
        <v>36</v>
      </c>
    </row>
    <row r="34" spans="4:17" x14ac:dyDescent="0.25">
      <c r="D34" s="164">
        <v>4</v>
      </c>
      <c r="E34" s="91">
        <v>1</v>
      </c>
      <c r="F34" s="95">
        <v>1</v>
      </c>
      <c r="G34" s="96">
        <v>0</v>
      </c>
      <c r="H34" s="96">
        <v>0</v>
      </c>
      <c r="I34" s="96">
        <v>0</v>
      </c>
      <c r="J34" s="96">
        <v>1</v>
      </c>
      <c r="K34" s="96">
        <v>0</v>
      </c>
      <c r="L34" s="96">
        <v>0</v>
      </c>
      <c r="M34" s="96">
        <v>0</v>
      </c>
      <c r="N34" s="96">
        <v>1</v>
      </c>
      <c r="O34" s="96">
        <v>0</v>
      </c>
      <c r="P34" s="96">
        <v>0</v>
      </c>
      <c r="Q34" s="97">
        <v>1</v>
      </c>
    </row>
    <row r="35" spans="4:17" x14ac:dyDescent="0.25">
      <c r="D35" s="165"/>
      <c r="E35" s="92">
        <v>2</v>
      </c>
      <c r="F35" s="98">
        <v>0</v>
      </c>
      <c r="G35" s="94">
        <v>1</v>
      </c>
      <c r="H35" s="94">
        <v>0</v>
      </c>
      <c r="I35" s="94">
        <v>0</v>
      </c>
      <c r="J35" s="94">
        <v>0</v>
      </c>
      <c r="K35" s="94">
        <v>1</v>
      </c>
      <c r="L35" s="94">
        <v>0</v>
      </c>
      <c r="M35" s="94">
        <v>0</v>
      </c>
      <c r="N35" s="94">
        <v>1</v>
      </c>
      <c r="O35" s="94">
        <v>0</v>
      </c>
      <c r="P35" s="94">
        <v>1</v>
      </c>
      <c r="Q35" s="99">
        <v>0</v>
      </c>
    </row>
    <row r="36" spans="4:17" x14ac:dyDescent="0.25">
      <c r="D36" s="165"/>
      <c r="E36" s="92">
        <v>3</v>
      </c>
      <c r="F36" s="98">
        <v>0</v>
      </c>
      <c r="G36" s="94">
        <v>0</v>
      </c>
      <c r="H36" s="94">
        <v>1</v>
      </c>
      <c r="I36" s="94">
        <v>0</v>
      </c>
      <c r="J36" s="94">
        <v>0</v>
      </c>
      <c r="K36" s="94">
        <v>0</v>
      </c>
      <c r="L36" s="94">
        <v>1</v>
      </c>
      <c r="M36" s="94">
        <v>0</v>
      </c>
      <c r="N36" s="94">
        <v>0</v>
      </c>
      <c r="O36" s="94">
        <v>1</v>
      </c>
      <c r="P36" s="94">
        <v>0</v>
      </c>
      <c r="Q36" s="99">
        <v>1</v>
      </c>
    </row>
    <row r="37" spans="4:17" x14ac:dyDescent="0.25">
      <c r="D37" s="165"/>
      <c r="E37" s="92">
        <v>4</v>
      </c>
      <c r="F37" s="98">
        <v>0</v>
      </c>
      <c r="G37" s="94">
        <v>0</v>
      </c>
      <c r="H37" s="94">
        <v>0</v>
      </c>
      <c r="I37" s="94">
        <v>1</v>
      </c>
      <c r="J37" s="94">
        <v>0</v>
      </c>
      <c r="K37" s="94">
        <v>0</v>
      </c>
      <c r="L37" s="94">
        <v>1</v>
      </c>
      <c r="M37" s="94">
        <v>0</v>
      </c>
      <c r="N37" s="94">
        <v>1</v>
      </c>
      <c r="O37" s="94">
        <v>0</v>
      </c>
      <c r="P37" s="94">
        <v>0</v>
      </c>
      <c r="Q37" s="99">
        <v>1</v>
      </c>
    </row>
    <row r="38" spans="4:17" x14ac:dyDescent="0.25">
      <c r="D38" s="165"/>
      <c r="E38" s="92">
        <v>5</v>
      </c>
      <c r="F38" s="98">
        <v>1</v>
      </c>
      <c r="G38" s="94">
        <v>0</v>
      </c>
      <c r="H38" s="94">
        <v>0</v>
      </c>
      <c r="I38" s="94">
        <v>0</v>
      </c>
      <c r="J38" s="94">
        <v>1</v>
      </c>
      <c r="K38" s="94">
        <v>0</v>
      </c>
      <c r="L38" s="94">
        <v>0</v>
      </c>
      <c r="M38" s="94">
        <v>0</v>
      </c>
      <c r="N38" s="94">
        <v>1</v>
      </c>
      <c r="O38" s="94">
        <v>0</v>
      </c>
      <c r="P38" s="94">
        <v>1</v>
      </c>
      <c r="Q38" s="99">
        <v>0</v>
      </c>
    </row>
    <row r="39" spans="4:17" x14ac:dyDescent="0.25">
      <c r="D39" s="165"/>
      <c r="E39" s="92">
        <v>6</v>
      </c>
      <c r="F39" s="98">
        <v>0</v>
      </c>
      <c r="G39" s="94">
        <v>1</v>
      </c>
      <c r="H39" s="94">
        <v>0</v>
      </c>
      <c r="I39" s="94">
        <v>0</v>
      </c>
      <c r="J39" s="94">
        <v>0</v>
      </c>
      <c r="K39" s="94">
        <v>1</v>
      </c>
      <c r="L39" s="94">
        <v>0</v>
      </c>
      <c r="M39" s="94">
        <v>0</v>
      </c>
      <c r="N39" s="94">
        <v>0</v>
      </c>
      <c r="O39" s="94">
        <v>1</v>
      </c>
      <c r="P39" s="94">
        <v>1</v>
      </c>
      <c r="Q39" s="99">
        <v>0</v>
      </c>
    </row>
    <row r="40" spans="4:17" x14ac:dyDescent="0.25">
      <c r="D40" s="165"/>
      <c r="E40" s="92">
        <v>7</v>
      </c>
      <c r="F40" s="98">
        <v>0</v>
      </c>
      <c r="G40" s="94">
        <v>0</v>
      </c>
      <c r="H40" s="94">
        <v>1</v>
      </c>
      <c r="I40" s="94">
        <v>0</v>
      </c>
      <c r="J40" s="94">
        <v>0</v>
      </c>
      <c r="K40" s="94">
        <v>0</v>
      </c>
      <c r="L40" s="94">
        <v>1</v>
      </c>
      <c r="M40" s="94">
        <v>0</v>
      </c>
      <c r="N40" s="94">
        <v>0</v>
      </c>
      <c r="O40" s="94">
        <v>1</v>
      </c>
      <c r="P40" s="94">
        <v>0</v>
      </c>
      <c r="Q40" s="99">
        <v>1</v>
      </c>
    </row>
    <row r="41" spans="4:17" ht="15.75" thickBot="1" x14ac:dyDescent="0.3">
      <c r="D41" s="166"/>
      <c r="E41" s="93">
        <v>8</v>
      </c>
      <c r="F41" s="103">
        <v>0</v>
      </c>
      <c r="G41" s="104">
        <v>0</v>
      </c>
      <c r="H41" s="104">
        <v>0</v>
      </c>
      <c r="I41" s="104">
        <v>1</v>
      </c>
      <c r="J41" s="104">
        <v>0</v>
      </c>
      <c r="K41" s="104">
        <v>0</v>
      </c>
      <c r="L41" s="104">
        <v>1</v>
      </c>
      <c r="M41" s="104">
        <v>0</v>
      </c>
      <c r="N41" s="104">
        <v>1</v>
      </c>
      <c r="O41" s="104">
        <v>0</v>
      </c>
      <c r="P41" s="104">
        <v>1</v>
      </c>
      <c r="Q41" s="105">
        <v>0</v>
      </c>
    </row>
    <row r="42" spans="4:17" ht="15.75" thickBot="1" x14ac:dyDescent="0.3">
      <c r="F42" s="106">
        <f>SUM(F34:F41)/$B$3</f>
        <v>0.25</v>
      </c>
      <c r="G42" s="106">
        <f t="shared" ref="G42:Q42" si="2">SUM(G34:G41)/$B$3</f>
        <v>0.25</v>
      </c>
      <c r="H42" s="106">
        <f t="shared" si="2"/>
        <v>0.25</v>
      </c>
      <c r="I42" s="106">
        <f t="shared" si="2"/>
        <v>0.25</v>
      </c>
      <c r="J42" s="106">
        <f t="shared" si="2"/>
        <v>0.25</v>
      </c>
      <c r="K42" s="106">
        <f t="shared" si="2"/>
        <v>0.25</v>
      </c>
      <c r="L42" s="106">
        <f t="shared" si="2"/>
        <v>0.5</v>
      </c>
      <c r="M42" s="106">
        <f t="shared" si="2"/>
        <v>0</v>
      </c>
      <c r="N42" s="106">
        <f t="shared" si="2"/>
        <v>0.625</v>
      </c>
      <c r="O42" s="106">
        <f t="shared" si="2"/>
        <v>0.375</v>
      </c>
      <c r="P42" s="106">
        <f t="shared" si="2"/>
        <v>0.5</v>
      </c>
      <c r="Q42" s="106">
        <f t="shared" si="2"/>
        <v>0.5</v>
      </c>
    </row>
    <row r="71" spans="5:10" ht="15.75" thickBot="1" x14ac:dyDescent="0.3"/>
    <row r="72" spans="5:10" ht="16.5" thickTop="1" thickBot="1" x14ac:dyDescent="0.3">
      <c r="E72" s="1" t="s">
        <v>38</v>
      </c>
      <c r="F72" s="3" t="s">
        <v>13</v>
      </c>
      <c r="H72" s="3" t="s">
        <v>3</v>
      </c>
      <c r="I72" s="3" t="s">
        <v>16</v>
      </c>
      <c r="J72" s="3" t="s">
        <v>18</v>
      </c>
    </row>
    <row r="73" spans="5:10" ht="16.5" thickTop="1" thickBot="1" x14ac:dyDescent="0.3">
      <c r="E73" s="108">
        <v>1</v>
      </c>
      <c r="F73" s="57" t="s">
        <v>4</v>
      </c>
      <c r="G73" s="3" t="s">
        <v>15</v>
      </c>
      <c r="H73" s="58">
        <v>200</v>
      </c>
      <c r="I73" s="58">
        <v>5</v>
      </c>
      <c r="J73" s="58" t="s">
        <v>1</v>
      </c>
    </row>
    <row r="74" spans="5:10" ht="15.75" thickTop="1" x14ac:dyDescent="0.25">
      <c r="E74" s="109"/>
      <c r="F74" s="83" t="s">
        <v>14</v>
      </c>
      <c r="G74" s="58">
        <v>2</v>
      </c>
      <c r="H74" s="86">
        <v>240</v>
      </c>
      <c r="I74" s="86">
        <v>7</v>
      </c>
      <c r="J74" s="86" t="s">
        <v>0</v>
      </c>
    </row>
    <row r="75" spans="5:10" ht="15.75" thickBot="1" x14ac:dyDescent="0.3">
      <c r="E75" s="110"/>
      <c r="F75" s="67" t="s">
        <v>6</v>
      </c>
      <c r="G75" s="86">
        <v>2</v>
      </c>
      <c r="H75" s="68">
        <v>120</v>
      </c>
      <c r="I75" s="68">
        <v>5</v>
      </c>
      <c r="J75" s="68" t="s">
        <v>0</v>
      </c>
    </row>
    <row r="76" spans="5:10" ht="16.5" thickTop="1" thickBot="1" x14ac:dyDescent="0.3">
      <c r="E76" s="108">
        <v>2</v>
      </c>
      <c r="F76" s="59" t="s">
        <v>4</v>
      </c>
      <c r="G76" s="68">
        <v>2</v>
      </c>
      <c r="H76" s="60">
        <v>400</v>
      </c>
      <c r="I76" s="60">
        <v>5</v>
      </c>
      <c r="J76" s="60" t="s">
        <v>1</v>
      </c>
    </row>
    <row r="77" spans="5:10" ht="15.75" thickTop="1" x14ac:dyDescent="0.25">
      <c r="E77" s="109"/>
      <c r="F77" s="83" t="s">
        <v>14</v>
      </c>
      <c r="G77" s="60">
        <v>3</v>
      </c>
      <c r="H77" s="86">
        <v>460</v>
      </c>
      <c r="I77" s="86">
        <v>7</v>
      </c>
      <c r="J77" s="86" t="s">
        <v>0</v>
      </c>
    </row>
    <row r="78" spans="5:10" ht="15.75" thickBot="1" x14ac:dyDescent="0.3">
      <c r="E78" s="110"/>
      <c r="F78" s="84" t="s">
        <v>6</v>
      </c>
      <c r="G78" s="86">
        <v>3</v>
      </c>
      <c r="H78" s="87">
        <v>290</v>
      </c>
      <c r="I78" s="87">
        <v>5</v>
      </c>
      <c r="J78" s="87" t="s">
        <v>0</v>
      </c>
    </row>
    <row r="79" spans="5:10" ht="16.5" thickTop="1" thickBot="1" x14ac:dyDescent="0.3">
      <c r="E79" s="108">
        <v>3</v>
      </c>
      <c r="F79" s="57" t="s">
        <v>4</v>
      </c>
      <c r="G79" s="87">
        <v>3</v>
      </c>
      <c r="H79" s="58">
        <v>635</v>
      </c>
      <c r="I79" s="58">
        <v>5</v>
      </c>
      <c r="J79" s="58" t="s">
        <v>1</v>
      </c>
    </row>
    <row r="80" spans="5:10" ht="15.75" thickTop="1" x14ac:dyDescent="0.25">
      <c r="E80" s="109"/>
      <c r="F80" s="69" t="s">
        <v>14</v>
      </c>
      <c r="G80" s="58">
        <v>4</v>
      </c>
      <c r="H80" s="70">
        <v>680</v>
      </c>
      <c r="I80" s="70">
        <v>7</v>
      </c>
      <c r="J80" s="70" t="s">
        <v>0</v>
      </c>
    </row>
    <row r="81" spans="5:10" ht="15.75" thickBot="1" x14ac:dyDescent="0.3">
      <c r="E81" s="110"/>
      <c r="F81" s="84" t="s">
        <v>6</v>
      </c>
      <c r="G81" s="70">
        <v>4</v>
      </c>
      <c r="H81" s="87">
        <v>515</v>
      </c>
      <c r="I81" s="87">
        <v>5</v>
      </c>
      <c r="J81" s="87" t="s">
        <v>0</v>
      </c>
    </row>
    <row r="82" spans="5:10" ht="16.5" thickTop="1" thickBot="1" x14ac:dyDescent="0.3">
      <c r="E82" s="108">
        <v>4</v>
      </c>
      <c r="F82" s="61" t="s">
        <v>4</v>
      </c>
      <c r="G82" s="87">
        <v>4</v>
      </c>
      <c r="H82" s="62">
        <v>810</v>
      </c>
      <c r="I82" s="62">
        <v>5</v>
      </c>
      <c r="J82" s="58" t="s">
        <v>1</v>
      </c>
    </row>
    <row r="83" spans="5:10" ht="15.75" thickTop="1" x14ac:dyDescent="0.25">
      <c r="E83" s="109"/>
      <c r="F83" s="83" t="s">
        <v>14</v>
      </c>
      <c r="G83" s="62">
        <v>5</v>
      </c>
      <c r="H83" s="86">
        <v>870</v>
      </c>
      <c r="I83" s="86">
        <v>7</v>
      </c>
      <c r="J83" s="86" t="s">
        <v>0</v>
      </c>
    </row>
    <row r="84" spans="5:10" ht="15.75" thickBot="1" x14ac:dyDescent="0.3">
      <c r="E84" s="110"/>
      <c r="F84" s="67" t="s">
        <v>6</v>
      </c>
      <c r="G84" s="86">
        <v>5</v>
      </c>
      <c r="H84" s="68">
        <v>690</v>
      </c>
      <c r="I84" s="68">
        <v>5</v>
      </c>
      <c r="J84" s="68" t="s">
        <v>0</v>
      </c>
    </row>
    <row r="85" spans="5:10" ht="16.5" thickTop="1" thickBot="1" x14ac:dyDescent="0.3">
      <c r="E85" s="85" t="s">
        <v>2</v>
      </c>
      <c r="F85" s="3" t="s">
        <v>13</v>
      </c>
      <c r="G85" s="68">
        <v>5</v>
      </c>
      <c r="H85" s="3" t="s">
        <v>3</v>
      </c>
      <c r="I85" s="3" t="s">
        <v>17</v>
      </c>
      <c r="J85" s="3" t="s">
        <v>18</v>
      </c>
    </row>
    <row r="86" spans="5:10" ht="16.5" thickTop="1" thickBot="1" x14ac:dyDescent="0.3">
      <c r="E86" s="108">
        <v>5</v>
      </c>
      <c r="F86" s="82" t="s">
        <v>4</v>
      </c>
      <c r="G86" s="3" t="s">
        <v>15</v>
      </c>
      <c r="H86" s="88">
        <v>240</v>
      </c>
      <c r="I86" s="88">
        <v>7</v>
      </c>
      <c r="J86" s="88" t="s">
        <v>1</v>
      </c>
    </row>
    <row r="87" spans="5:10" ht="15.75" thickTop="1" x14ac:dyDescent="0.25">
      <c r="E87" s="109"/>
      <c r="F87" s="63" t="s">
        <v>14</v>
      </c>
      <c r="G87" s="88">
        <v>2</v>
      </c>
      <c r="H87" s="64">
        <v>132</v>
      </c>
      <c r="I87" s="64">
        <v>5</v>
      </c>
      <c r="J87" s="64" t="s">
        <v>1</v>
      </c>
    </row>
    <row r="88" spans="5:10" ht="15.75" thickBot="1" x14ac:dyDescent="0.3">
      <c r="E88" s="110"/>
      <c r="F88" s="84" t="s">
        <v>6</v>
      </c>
      <c r="G88" s="64">
        <v>2</v>
      </c>
      <c r="H88" s="87">
        <v>150</v>
      </c>
      <c r="I88" s="87">
        <v>7</v>
      </c>
      <c r="J88" s="87" t="s">
        <v>0</v>
      </c>
    </row>
    <row r="89" spans="5:10" ht="16.5" thickTop="1" thickBot="1" x14ac:dyDescent="0.3">
      <c r="E89" s="108">
        <v>6</v>
      </c>
      <c r="F89" s="59" t="s">
        <v>4</v>
      </c>
      <c r="G89" s="87">
        <v>2</v>
      </c>
      <c r="H89" s="60">
        <v>480</v>
      </c>
      <c r="I89" s="60">
        <v>7</v>
      </c>
      <c r="J89" s="60" t="s">
        <v>1</v>
      </c>
    </row>
    <row r="90" spans="5:10" ht="15.75" thickTop="1" x14ac:dyDescent="0.25">
      <c r="E90" s="109"/>
      <c r="F90" s="83" t="s">
        <v>14</v>
      </c>
      <c r="G90" s="60">
        <v>3</v>
      </c>
      <c r="H90" s="86">
        <v>290</v>
      </c>
      <c r="I90" s="86">
        <v>5</v>
      </c>
      <c r="J90" s="86" t="s">
        <v>1</v>
      </c>
    </row>
    <row r="91" spans="5:10" ht="15.75" thickBot="1" x14ac:dyDescent="0.3">
      <c r="E91" s="110"/>
      <c r="F91" s="84" t="s">
        <v>6</v>
      </c>
      <c r="G91" s="86">
        <v>3</v>
      </c>
      <c r="H91" s="87">
        <v>310</v>
      </c>
      <c r="I91" s="87">
        <v>7</v>
      </c>
      <c r="J91" s="87" t="s">
        <v>0</v>
      </c>
    </row>
    <row r="92" spans="5:10" ht="16.5" thickTop="1" thickBot="1" x14ac:dyDescent="0.3">
      <c r="E92" s="108">
        <v>7</v>
      </c>
      <c r="F92" s="82" t="s">
        <v>4</v>
      </c>
      <c r="G92" s="87">
        <v>3</v>
      </c>
      <c r="H92" s="88">
        <v>690</v>
      </c>
      <c r="I92" s="88">
        <v>7</v>
      </c>
      <c r="J92" s="88" t="s">
        <v>1</v>
      </c>
    </row>
    <row r="93" spans="5:10" ht="15.75" thickTop="1" x14ac:dyDescent="0.25">
      <c r="E93" s="109"/>
      <c r="F93" s="65" t="s">
        <v>14</v>
      </c>
      <c r="G93" s="88">
        <v>4</v>
      </c>
      <c r="H93" s="66">
        <v>510</v>
      </c>
      <c r="I93" s="66">
        <v>5</v>
      </c>
      <c r="J93" s="66" t="s">
        <v>1</v>
      </c>
    </row>
    <row r="94" spans="5:10" ht="15.75" thickBot="1" x14ac:dyDescent="0.3">
      <c r="E94" s="110"/>
      <c r="F94" s="67" t="s">
        <v>6</v>
      </c>
      <c r="G94" s="66">
        <v>4</v>
      </c>
      <c r="H94" s="68">
        <v>545</v>
      </c>
      <c r="I94" s="68">
        <v>7</v>
      </c>
      <c r="J94" s="68" t="s">
        <v>0</v>
      </c>
    </row>
    <row r="95" spans="5:10" ht="16.5" thickTop="1" thickBot="1" x14ac:dyDescent="0.3">
      <c r="E95" s="108">
        <v>8</v>
      </c>
      <c r="F95" s="61" t="s">
        <v>4</v>
      </c>
      <c r="G95" s="68">
        <v>4</v>
      </c>
      <c r="H95" s="62">
        <v>850</v>
      </c>
      <c r="I95" s="62">
        <v>7</v>
      </c>
      <c r="J95" s="58" t="s">
        <v>1</v>
      </c>
    </row>
    <row r="96" spans="5:10" ht="15.75" thickTop="1" x14ac:dyDescent="0.25">
      <c r="E96" s="109"/>
      <c r="F96" s="69" t="s">
        <v>14</v>
      </c>
      <c r="G96" s="62">
        <v>5</v>
      </c>
      <c r="H96" s="70">
        <v>630</v>
      </c>
      <c r="I96" s="70">
        <v>5</v>
      </c>
      <c r="J96" s="70" t="s">
        <v>1</v>
      </c>
    </row>
    <row r="97" spans="5:10" ht="15.75" thickBot="1" x14ac:dyDescent="0.3">
      <c r="E97" s="110"/>
      <c r="F97" s="84" t="s">
        <v>6</v>
      </c>
      <c r="G97" s="70">
        <v>5</v>
      </c>
      <c r="H97" s="87">
        <v>699</v>
      </c>
      <c r="I97" s="87">
        <v>7</v>
      </c>
      <c r="J97" s="87" t="s">
        <v>0</v>
      </c>
    </row>
    <row r="98" spans="5:10" ht="16.5" thickTop="1" thickBot="1" x14ac:dyDescent="0.3">
      <c r="G98" s="87">
        <v>5</v>
      </c>
    </row>
    <row r="99" spans="5:10" ht="15.75" thickTop="1" x14ac:dyDescent="0.25"/>
  </sheetData>
  <mergeCells count="17">
    <mergeCell ref="E2:H2"/>
    <mergeCell ref="E89:E91"/>
    <mergeCell ref="E92:E94"/>
    <mergeCell ref="E95:E97"/>
    <mergeCell ref="E73:E75"/>
    <mergeCell ref="E76:E78"/>
    <mergeCell ref="E79:E81"/>
    <mergeCell ref="E82:E84"/>
    <mergeCell ref="E86:E88"/>
    <mergeCell ref="D34:D41"/>
    <mergeCell ref="F17:Q17"/>
    <mergeCell ref="F32:Q32"/>
    <mergeCell ref="D32:D33"/>
    <mergeCell ref="E32:E33"/>
    <mergeCell ref="E17:E18"/>
    <mergeCell ref="D19:D26"/>
    <mergeCell ref="D17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Atributos CUESTIONARIO</vt:lpstr>
      <vt:lpstr>RESULTADOS ELECCIÓN</vt:lpstr>
      <vt:lpstr>Preferencias</vt:lpstr>
      <vt:lpstr>'Atributos CUESTIONARIO'!Área_de_impresión</vt:lpstr>
      <vt:lpstr>'RESULTADOS ELECCIÓN'!Área_de_impresión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Blanco Ferradás</dc:creator>
  <cp:lastModifiedBy>abraham trashorras rivas</cp:lastModifiedBy>
  <cp:lastPrinted>2015-07-07T21:25:21Z</cp:lastPrinted>
  <dcterms:created xsi:type="dcterms:W3CDTF">2015-05-21T16:36:59Z</dcterms:created>
  <dcterms:modified xsi:type="dcterms:W3CDTF">2024-02-24T15:16:02Z</dcterms:modified>
</cp:coreProperties>
</file>