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55fd2da94579db1/Escritorio/MASTER 2022-2023/2º Cuatri/ACUE/Teoria/Semana 5 - 6/Tarefas/"/>
    </mc:Choice>
  </mc:AlternateContent>
  <xr:revisionPtr revIDLastSave="1152" documentId="11_AD4D2F04E46CFB4ACB3E2052B510FFB0693EDF24" xr6:coauthVersionLast="47" xr6:coauthVersionMax="47" xr10:uidLastSave="{EA986CF6-D363-43F2-84B6-B0D8B18742AD}"/>
  <bookViews>
    <workbookView xWindow="-120" yWindow="-16410" windowWidth="29040" windowHeight="15840" activeTab="5" xr2:uid="{00000000-000D-0000-FFFF-FFFF00000000}"/>
  </bookViews>
  <sheets>
    <sheet name="Ej1" sheetId="1" r:id="rId1"/>
    <sheet name="Regresion" sheetId="10" r:id="rId2"/>
    <sheet name="Ej2" sheetId="5" r:id="rId3"/>
    <sheet name="Ej3" sheetId="2" r:id="rId4"/>
    <sheet name="Ej4" sheetId="3" r:id="rId5"/>
    <sheet name="Ej5" sheetId="4" r:id="rId6"/>
    <sheet name="Ej6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 a="1"/>
  <c r="L16" i="1" s="1"/>
  <c r="Q12" i="1"/>
  <c r="Q13" i="1"/>
  <c r="Q11" i="1"/>
  <c r="Q10" i="1"/>
  <c r="Q9" i="1"/>
  <c r="Q8" i="1"/>
  <c r="Q7" i="1"/>
  <c r="Q6" i="1"/>
  <c r="Q5" i="1"/>
  <c r="Q4" i="1"/>
  <c r="G54" i="5" l="1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C54" i="5"/>
  <c r="D54" i="5"/>
  <c r="E54" i="5"/>
  <c r="F54" i="5"/>
  <c r="C36" i="5"/>
  <c r="D36" i="5"/>
  <c r="E36" i="5"/>
  <c r="F36" i="5"/>
  <c r="G36" i="5"/>
  <c r="H36" i="5"/>
  <c r="I36" i="5"/>
  <c r="J36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K17" i="5"/>
  <c r="I38" i="4"/>
  <c r="I37" i="4"/>
  <c r="M44" i="4" s="1"/>
  <c r="N31" i="4"/>
  <c r="I31" i="4"/>
  <c r="I26" i="4"/>
  <c r="I25" i="4"/>
  <c r="M32" i="4" s="1"/>
  <c r="N18" i="4"/>
  <c r="I19" i="4"/>
  <c r="I14" i="4"/>
  <c r="L20" i="4" s="1"/>
  <c r="I13" i="4"/>
  <c r="M20" i="4" s="1"/>
  <c r="N8" i="4"/>
  <c r="I8" i="4"/>
  <c r="N7" i="4"/>
  <c r="I7" i="4"/>
  <c r="M9" i="4"/>
  <c r="H9" i="4"/>
  <c r="L9" i="4"/>
  <c r="G9" i="4"/>
  <c r="I3" i="4"/>
  <c r="I2" i="4"/>
  <c r="C13" i="3"/>
  <c r="C12" i="3"/>
  <c r="I10" i="2"/>
  <c r="I12" i="2"/>
  <c r="I14" i="2"/>
  <c r="I8" i="2"/>
  <c r="I5" i="2"/>
  <c r="F10" i="2"/>
  <c r="F12" i="2"/>
  <c r="F14" i="2"/>
  <c r="F8" i="2"/>
  <c r="F5" i="2"/>
  <c r="L8" i="2"/>
  <c r="L10" i="2"/>
  <c r="L12" i="2"/>
  <c r="L14" i="2"/>
  <c r="L5" i="2"/>
  <c r="F17" i="1" a="1"/>
  <c r="F17" i="1" s="1"/>
  <c r="F38" i="1" s="1"/>
  <c r="G17" i="1" a="1"/>
  <c r="G17" i="1" s="1"/>
  <c r="G38" i="1" s="1"/>
  <c r="H17" i="1" a="1"/>
  <c r="H17" i="1" s="1"/>
  <c r="H38" i="1" s="1"/>
  <c r="I17" i="1" a="1"/>
  <c r="I17" i="1" s="1"/>
  <c r="I38" i="1" s="1"/>
  <c r="J17" i="1" a="1"/>
  <c r="J17" i="1" s="1"/>
  <c r="J38" i="1" s="1"/>
  <c r="K17" i="1" a="1"/>
  <c r="K17" i="1" s="1"/>
  <c r="K38" i="1" s="1"/>
  <c r="L17" i="1" a="1"/>
  <c r="L17" i="1" s="1"/>
  <c r="L38" i="1" s="1"/>
  <c r="M17" i="1" a="1"/>
  <c r="M17" i="1" s="1"/>
  <c r="M38" i="1" s="1"/>
  <c r="E17" i="1" a="1"/>
  <c r="E17" i="1" s="1"/>
  <c r="E38" i="1" s="1"/>
  <c r="F16" i="1" a="1"/>
  <c r="F16" i="1" s="1"/>
  <c r="F37" i="1" s="1"/>
  <c r="G16" i="1" a="1"/>
  <c r="G16" i="1" s="1"/>
  <c r="G37" i="1" s="1"/>
  <c r="H16" i="1" a="1"/>
  <c r="H16" i="1" s="1"/>
  <c r="H37" i="1" s="1"/>
  <c r="I16" i="1" a="1"/>
  <c r="I16" i="1" s="1"/>
  <c r="I37" i="1" s="1"/>
  <c r="J16" i="1" a="1"/>
  <c r="J16" i="1" s="1"/>
  <c r="J37" i="1" s="1"/>
  <c r="K16" i="1" a="1"/>
  <c r="K16" i="1" s="1"/>
  <c r="K37" i="1" s="1"/>
  <c r="L37" i="1"/>
  <c r="M16" i="1" a="1"/>
  <c r="M16" i="1" s="1"/>
  <c r="M37" i="1" s="1"/>
  <c r="E16" i="1" a="1"/>
  <c r="E16" i="1" s="1"/>
  <c r="E37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J36" i="1" s="1"/>
  <c r="K15" i="1" a="1"/>
  <c r="K15" i="1" s="1"/>
  <c r="K36" i="1" s="1"/>
  <c r="L15" i="1" a="1"/>
  <c r="L15" i="1" s="1"/>
  <c r="M15" i="1" a="1"/>
  <c r="M15" i="1" s="1"/>
  <c r="E15" i="1" a="1"/>
  <c r="E15" i="1" s="1"/>
  <c r="E36" i="1" s="1"/>
  <c r="K18" i="1" l="1"/>
  <c r="F18" i="1"/>
  <c r="F36" i="1"/>
  <c r="L18" i="1"/>
  <c r="L36" i="1"/>
  <c r="H18" i="1"/>
  <c r="H36" i="1"/>
  <c r="M18" i="1"/>
  <c r="M36" i="1"/>
  <c r="I18" i="1"/>
  <c r="I36" i="1"/>
  <c r="G18" i="1"/>
  <c r="G36" i="1"/>
  <c r="L44" i="4"/>
  <c r="L32" i="4"/>
  <c r="H32" i="4"/>
  <c r="G32" i="4"/>
  <c r="I42" i="4"/>
  <c r="N42" i="4"/>
  <c r="I43" i="4"/>
  <c r="N43" i="4"/>
  <c r="G44" i="4"/>
  <c r="H44" i="4"/>
  <c r="I30" i="4"/>
  <c r="N30" i="4"/>
  <c r="I18" i="4"/>
  <c r="N19" i="4"/>
  <c r="G20" i="4"/>
  <c r="H20" i="4"/>
  <c r="J18" i="1"/>
  <c r="E18" i="1"/>
  <c r="N15" i="1" l="1" a="1"/>
  <c r="N15" i="1" s="1"/>
  <c r="N26" i="1" a="1"/>
  <c r="N26" i="1" s="1"/>
  <c r="O26" i="1" s="1" a="1"/>
  <c r="O26" i="1" s="1"/>
  <c r="N30" i="1" a="1"/>
  <c r="N30" i="1" s="1"/>
  <c r="O30" i="1" s="1" a="1"/>
  <c r="O30" i="1" s="1"/>
  <c r="N32" i="1" a="1"/>
  <c r="N32" i="1" s="1"/>
  <c r="O32" i="1" s="1" a="1"/>
  <c r="O32" i="1" s="1"/>
  <c r="N29" i="1" a="1"/>
  <c r="N29" i="1" s="1"/>
  <c r="N27" i="1" a="1"/>
  <c r="N27" i="1" s="1"/>
  <c r="O27" i="1" s="1" a="1"/>
  <c r="O27" i="1" s="1"/>
  <c r="N28" i="1" a="1"/>
  <c r="N28" i="1" s="1"/>
  <c r="O28" i="1" s="1" a="1"/>
  <c r="O28" i="1" s="1"/>
  <c r="N31" i="1" a="1"/>
  <c r="N31" i="1" s="1"/>
  <c r="O31" i="1" s="1" a="1"/>
  <c r="O31" i="1" s="1"/>
  <c r="N33" i="1" a="1"/>
  <c r="N33" i="1" s="1"/>
  <c r="O33" i="1" s="1" a="1"/>
  <c r="O33" i="1" s="1"/>
  <c r="N34" i="1" a="1"/>
  <c r="N34" i="1" s="1"/>
  <c r="O34" i="1" s="1" a="1"/>
  <c r="O34" i="1" s="1"/>
  <c r="N16" i="1" a="1"/>
  <c r="N16" i="1" s="1"/>
  <c r="N17" i="1" a="1"/>
  <c r="N17" i="1" s="1"/>
  <c r="P33" i="1" l="1" a="1"/>
  <c r="P33" i="1" s="1"/>
  <c r="Q33" i="1" a="1"/>
  <c r="Q33" i="1" s="1"/>
  <c r="P34" i="1" a="1"/>
  <c r="P34" i="1" s="1"/>
  <c r="Q34" i="1" a="1"/>
  <c r="Q34" i="1" s="1"/>
  <c r="P31" i="1" a="1"/>
  <c r="P31" i="1" s="1"/>
  <c r="Q31" i="1" a="1"/>
  <c r="Q31" i="1" s="1"/>
  <c r="P28" i="1" a="1"/>
  <c r="P28" i="1" s="1"/>
  <c r="Q28" i="1" a="1"/>
  <c r="Q28" i="1" s="1"/>
  <c r="P32" i="1" a="1"/>
  <c r="P32" i="1" s="1"/>
  <c r="Q32" i="1" a="1"/>
  <c r="Q32" i="1" s="1"/>
  <c r="P27" i="1" a="1"/>
  <c r="P27" i="1" s="1"/>
  <c r="Q27" i="1" a="1"/>
  <c r="Q27" i="1" s="1"/>
  <c r="Q29" i="1" a="1"/>
  <c r="Q29" i="1" s="1"/>
  <c r="P29" i="1" a="1"/>
  <c r="P29" i="1" s="1"/>
  <c r="O29" i="1" a="1"/>
  <c r="O29" i="1" s="1"/>
  <c r="O35" i="1" s="1"/>
  <c r="P30" i="1" a="1"/>
  <c r="P30" i="1" s="1"/>
  <c r="Q30" i="1" a="1"/>
  <c r="Q30" i="1" s="1"/>
  <c r="Q26" i="1" a="1"/>
  <c r="Q26" i="1" s="1"/>
  <c r="P26" i="1" a="1"/>
  <c r="P26" i="1" s="1"/>
  <c r="P35" i="1" l="1"/>
  <c r="Q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<sst xmlns="http://schemas.openxmlformats.org/spreadsheetml/2006/main" count="294" uniqueCount="117">
  <si>
    <t>Completamente removible</t>
  </si>
  <si>
    <t>semi-removible</t>
  </si>
  <si>
    <t>integrado</t>
  </si>
  <si>
    <t>8 libras</t>
  </si>
  <si>
    <t>5 libras</t>
  </si>
  <si>
    <t>3 libras</t>
  </si>
  <si>
    <t>350$</t>
  </si>
  <si>
    <t>450$</t>
  </si>
  <si>
    <t>750$</t>
  </si>
  <si>
    <t>Id</t>
  </si>
  <si>
    <t>Valoraciones</t>
  </si>
  <si>
    <t>P1</t>
  </si>
  <si>
    <t>P2</t>
  </si>
  <si>
    <t>P3</t>
  </si>
  <si>
    <t>P1
(Base)</t>
  </si>
  <si>
    <t>P3
(Experto)</t>
  </si>
  <si>
    <t>P2
(Adinerado)</t>
  </si>
  <si>
    <t>Datos</t>
  </si>
  <si>
    <t>Utilidades</t>
  </si>
  <si>
    <t>Conjunto</t>
  </si>
  <si>
    <t>Diferencias</t>
  </si>
  <si>
    <t>Prob</t>
  </si>
  <si>
    <t>Dinero</t>
  </si>
  <si>
    <t>Opcion 1</t>
  </si>
  <si>
    <t>Opcion 2</t>
  </si>
  <si>
    <t>Pregunta 1</t>
  </si>
  <si>
    <t>Pregunta 2</t>
  </si>
  <si>
    <t>Opcion 3</t>
  </si>
  <si>
    <t>Pregunta 3</t>
  </si>
  <si>
    <t>Pregunta 5</t>
  </si>
  <si>
    <t>Pregunta 7</t>
  </si>
  <si>
    <t>My opinion</t>
  </si>
  <si>
    <t>Utilidad Esperada</t>
  </si>
  <si>
    <t>Coinciden?</t>
  </si>
  <si>
    <t>Opcion Utilidad</t>
  </si>
  <si>
    <t>Coincide con Estudios?</t>
  </si>
  <si>
    <t xml:space="preserve">Palabra/Atributo </t>
  </si>
  <si>
    <t xml:space="preserve">Language </t>
  </si>
  <si>
    <t xml:space="preserve">Snake </t>
  </si>
  <si>
    <t>Dynamic</t>
  </si>
  <si>
    <t>Constrictor</t>
  </si>
  <si>
    <t>Long</t>
  </si>
  <si>
    <t>Source</t>
  </si>
  <si>
    <t>And</t>
  </si>
  <si>
    <t>Frase con “and” y “constrictor”.</t>
  </si>
  <si>
    <t>Clase Language</t>
  </si>
  <si>
    <t>Clase Snake</t>
  </si>
  <si>
    <t>El otro calla</t>
  </si>
  <si>
    <t>El otro confiesa</t>
  </si>
  <si>
    <t>Ambos 1 año</t>
  </si>
  <si>
    <t>Ambos 6 años</t>
  </si>
  <si>
    <t>Él 10 años</t>
  </si>
  <si>
    <t>Tú callas</t>
  </si>
  <si>
    <t>Tú confiesas</t>
  </si>
  <si>
    <t>Tú 10 años</t>
  </si>
  <si>
    <t>Valor de Utilidad Él</t>
  </si>
  <si>
    <t>Valor de Utilidad Tú</t>
  </si>
  <si>
    <t>Utilidad</t>
  </si>
  <si>
    <t>Probabilidad</t>
  </si>
  <si>
    <t>Prob Hablar</t>
  </si>
  <si>
    <t>Él</t>
  </si>
  <si>
    <t>Tú</t>
  </si>
  <si>
    <t>Prob Callar</t>
  </si>
  <si>
    <t>Ambos 0 años</t>
  </si>
  <si>
    <t>Ambos 10 años</t>
  </si>
  <si>
    <t>Hago esto</t>
  </si>
  <si>
    <t>CANALLA</t>
  </si>
  <si>
    <t>LEAL</t>
  </si>
  <si>
    <t>hago esto</t>
  </si>
  <si>
    <t>Dinero (Millones)</t>
  </si>
  <si>
    <t>Total</t>
  </si>
  <si>
    <t>Mi valoración</t>
  </si>
  <si>
    <t>0€ en cuenta</t>
  </si>
  <si>
    <t>Persona Test 1</t>
  </si>
  <si>
    <t>Persona Test 2</t>
  </si>
  <si>
    <t>Persona Test 3</t>
  </si>
  <si>
    <t>Utilidades PT</t>
  </si>
  <si>
    <t>PT1</t>
  </si>
  <si>
    <t>PT2</t>
  </si>
  <si>
    <t>PT3</t>
  </si>
  <si>
    <t>Utilidad Predicha</t>
  </si>
  <si>
    <t>REGRESION MULTIPLE</t>
  </si>
  <si>
    <r>
      <t xml:space="preserve">Utilidad = </t>
    </r>
    <r>
      <rPr>
        <sz val="11"/>
        <color theme="1"/>
        <rFont val="Aptos Narrow"/>
        <family val="2"/>
      </rPr>
      <t>β</t>
    </r>
    <r>
      <rPr>
        <sz val="11"/>
        <color theme="1"/>
        <rFont val="Calibri"/>
        <family val="2"/>
      </rPr>
      <t xml:space="preserve">0 + </t>
    </r>
    <r>
      <rPr>
        <sz val="11"/>
        <color theme="1"/>
        <rFont val="Calibri"/>
        <family val="2"/>
        <scheme val="minor"/>
      </rPr>
      <t>β1 * GPS_completamente_removible + β2 * GPS_semi-removible + β3 * GPS_integrado + β4 * Peso_8 + β5 * Peso_5 + β6 * Peso_3 + β7 * Precio_250 + β8 * Precio_450 + β9 * Precio_750</t>
    </r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</si>
  <si>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</si>
  <si>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</si>
  <si>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</si>
  <si>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</si>
  <si>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</si>
  <si>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</si>
  <si>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</si>
  <si>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</si>
  <si>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</si>
  <si>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</si>
  <si>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</si>
  <si>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</si>
  <si>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</si>
  <si>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</si>
  <si>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</si>
  <si>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</si>
  <si>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</si>
  <si>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</si>
  <si>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Inferior 95%</t>
  </si>
  <si>
    <t>Superior 95%</t>
  </si>
  <si>
    <t>Inferior 95,0%</t>
  </si>
  <si>
    <t>Superior 95,0%</t>
  </si>
  <si>
    <t>Resultados de datos de probabilidad</t>
  </si>
  <si>
    <t>Percentil</t>
  </si>
  <si>
    <t>β0</t>
  </si>
  <si>
    <t>β1</t>
  </si>
  <si>
    <t>β2</t>
  </si>
  <si>
    <t>β3</t>
  </si>
  <si>
    <t>β4</t>
  </si>
  <si>
    <t>β5</t>
  </si>
  <si>
    <t>β6</t>
  </si>
  <si>
    <t>β7</t>
  </si>
  <si>
    <t>β8</t>
  </si>
  <si>
    <t>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</si>
</sst>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6" borderId="16" xfId="0" applyFill="1" applyBorder="1" applyAlignment="1">
      <alignment horizontal="center" vertical="center" wrapText="1"/>
    </xf>
    <xf numFmtId="0" fontId="0" fillId="6" borderId="13" xfId="0" applyFill="1" applyBorder="1"/>
    <xf numFmtId="0" fontId="0" fillId="6" borderId="3" xfId="0" applyFill="1" applyBorder="1"/>
    <xf numFmtId="0" fontId="0" fillId="6" borderId="10" xfId="0" applyFill="1" applyBorder="1"/>
    <xf numFmtId="0" fontId="0" fillId="7" borderId="17" xfId="0" applyFill="1" applyBorder="1" applyAlignment="1">
      <alignment horizontal="center" vertical="center" wrapText="1"/>
    </xf>
    <xf numFmtId="0" fontId="0" fillId="7" borderId="14" xfId="0" applyFill="1" applyBorder="1"/>
    <xf numFmtId="0" fontId="0" fillId="7" borderId="8" xfId="0" applyFill="1" applyBorder="1"/>
    <xf numFmtId="0" fontId="0" fillId="7" borderId="11" xfId="0" applyFill="1" applyBorder="1"/>
    <xf numFmtId="2" fontId="0" fillId="0" borderId="0" xfId="0" applyNumberFormat="1"/>
    <xf numFmtId="0" fontId="0" fillId="2" borderId="28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2" fontId="0" fillId="6" borderId="3" xfId="0" applyNumberFormat="1" applyFill="1" applyBorder="1"/>
    <xf numFmtId="2" fontId="0" fillId="8" borderId="5" xfId="0" applyNumberFormat="1" applyFill="1" applyBorder="1"/>
    <xf numFmtId="2" fontId="0" fillId="8" borderId="6" xfId="0" applyNumberFormat="1" applyFill="1" applyBorder="1"/>
    <xf numFmtId="2" fontId="0" fillId="6" borderId="8" xfId="0" applyNumberFormat="1" applyFill="1" applyBorder="1"/>
    <xf numFmtId="0" fontId="0" fillId="0" borderId="25" xfId="0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" xfId="0" applyBorder="1"/>
    <xf numFmtId="0" fontId="0" fillId="8" borderId="34" xfId="0" applyFill="1" applyBorder="1"/>
    <xf numFmtId="0" fontId="0" fillId="6" borderId="32" xfId="0" applyFill="1" applyBorder="1"/>
    <xf numFmtId="2" fontId="0" fillId="8" borderId="4" xfId="0" applyNumberFormat="1" applyFill="1" applyBorder="1"/>
    <xf numFmtId="2" fontId="0" fillId="6" borderId="7" xfId="0" applyNumberFormat="1" applyFill="1" applyBorder="1"/>
    <xf numFmtId="0" fontId="0" fillId="7" borderId="35" xfId="0" applyFill="1" applyBorder="1"/>
    <xf numFmtId="2" fontId="0" fillId="7" borderId="36" xfId="0" applyNumberFormat="1" applyFill="1" applyBorder="1"/>
    <xf numFmtId="2" fontId="0" fillId="7" borderId="37" xfId="0" applyNumberFormat="1" applyFill="1" applyBorder="1"/>
    <xf numFmtId="2" fontId="0" fillId="7" borderId="38" xfId="0" applyNumberFormat="1" applyFill="1" applyBorder="1"/>
    <xf numFmtId="0" fontId="0" fillId="9" borderId="15" xfId="0" applyFill="1" applyBorder="1"/>
    <xf numFmtId="2" fontId="0" fillId="9" borderId="16" xfId="0" applyNumberFormat="1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32" xfId="0" applyFill="1" applyBorder="1"/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9" xfId="0" applyBorder="1"/>
    <xf numFmtId="0" fontId="0" fillId="0" borderId="40" xfId="0" applyBorder="1"/>
    <xf numFmtId="0" fontId="0" fillId="0" borderId="0" xfId="0" applyAlignment="1">
      <alignment vertical="center"/>
    </xf>
    <xf numFmtId="0" fontId="0" fillId="0" borderId="42" xfId="0" applyBorder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0" fillId="12" borderId="42" xfId="0" applyFill="1" applyBorder="1" applyAlignment="1">
      <alignment vertical="center"/>
    </xf>
    <xf numFmtId="0" fontId="0" fillId="0" borderId="42" xfId="0" applyBorder="1"/>
    <xf numFmtId="0" fontId="0" fillId="0" borderId="44" xfId="0" applyBorder="1" applyAlignment="1">
      <alignment vertical="center"/>
    </xf>
    <xf numFmtId="0" fontId="0" fillId="0" borderId="44" xfId="0" applyBorder="1"/>
    <xf numFmtId="0" fontId="0" fillId="0" borderId="45" xfId="0" applyBorder="1"/>
    <xf numFmtId="0" fontId="0" fillId="11" borderId="39" xfId="0" applyFill="1" applyBorder="1" applyAlignment="1">
      <alignment vertical="center"/>
    </xf>
    <xf numFmtId="0" fontId="0" fillId="11" borderId="40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0" borderId="41" xfId="0" applyBorder="1" applyAlignment="1">
      <alignment vertical="center"/>
    </xf>
    <xf numFmtId="0" fontId="0" fillId="12" borderId="41" xfId="0" applyFill="1" applyBorder="1" applyAlignment="1">
      <alignment vertical="center"/>
    </xf>
    <xf numFmtId="0" fontId="0" fillId="0" borderId="43" xfId="0" applyBorder="1"/>
    <xf numFmtId="0" fontId="0" fillId="0" borderId="47" xfId="0" applyBorder="1"/>
    <xf numFmtId="0" fontId="0" fillId="13" borderId="0" xfId="0" applyFill="1"/>
    <xf numFmtId="0" fontId="0" fillId="0" borderId="41" xfId="0" applyBorder="1"/>
    <xf numFmtId="0" fontId="0" fillId="8" borderId="41" xfId="0" applyFill="1" applyBorder="1"/>
    <xf numFmtId="0" fontId="0" fillId="14" borderId="39" xfId="0" applyFill="1" applyBorder="1"/>
    <xf numFmtId="0" fontId="0" fillId="14" borderId="40" xfId="0" applyFill="1" applyBorder="1"/>
    <xf numFmtId="0" fontId="0" fillId="8" borderId="43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/>
    <xf numFmtId="0" fontId="0" fillId="1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" fontId="0" fillId="0" borderId="52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8" borderId="4" xfId="0" applyFill="1" applyBorder="1"/>
    <xf numFmtId="0" fontId="0" fillId="16" borderId="7" xfId="0" applyFill="1" applyBorder="1"/>
    <xf numFmtId="2" fontId="0" fillId="16" borderId="3" xfId="0" applyNumberFormat="1" applyFill="1" applyBorder="1"/>
    <xf numFmtId="2" fontId="0" fillId="16" borderId="8" xfId="0" applyNumberFormat="1" applyFill="1" applyBorder="1"/>
    <xf numFmtId="0" fontId="0" fillId="4" borderId="9" xfId="0" applyFill="1" applyBorder="1"/>
    <xf numFmtId="2" fontId="0" fillId="4" borderId="10" xfId="0" applyNumberFormat="1" applyFill="1" applyBorder="1"/>
    <xf numFmtId="2" fontId="0" fillId="4" borderId="11" xfId="0" applyNumberFormat="1" applyFill="1" applyBorder="1"/>
    <xf numFmtId="2" fontId="0" fillId="5" borderId="22" xfId="0" applyNumberFormat="1" applyFill="1" applyBorder="1"/>
    <xf numFmtId="2" fontId="0" fillId="16" borderId="22" xfId="0" applyNumberFormat="1" applyFill="1" applyBorder="1"/>
    <xf numFmtId="2" fontId="0" fillId="4" borderId="22" xfId="0" applyNumberFormat="1" applyFill="1" applyBorder="1"/>
    <xf numFmtId="2" fontId="0" fillId="0" borderId="0" xfId="0" applyNumberFormat="1" applyAlignment="1">
      <alignment horizontal="center" vertical="center"/>
    </xf>
    <xf numFmtId="0" fontId="0" fillId="0" borderId="35" xfId="0" applyBorder="1"/>
    <xf numFmtId="0" fontId="0" fillId="5" borderId="46" xfId="0" applyFill="1" applyBorder="1"/>
    <xf numFmtId="0" fontId="0" fillId="6" borderId="37" xfId="0" applyFill="1" applyBorder="1"/>
    <xf numFmtId="0" fontId="0" fillId="7" borderId="38" xfId="0" applyFill="1" applyBorder="1"/>
    <xf numFmtId="1" fontId="0" fillId="2" borderId="12" xfId="0" applyNumberFormat="1" applyFill="1" applyBorder="1" applyAlignment="1">
      <alignment horizontal="center" vertical="center"/>
    </xf>
    <xf numFmtId="1" fontId="0" fillId="2" borderId="13" xfId="0" applyNumberFormat="1" applyFill="1" applyBorder="1" applyAlignment="1">
      <alignment horizontal="center" vertical="center"/>
    </xf>
    <xf numFmtId="1" fontId="0" fillId="2" borderId="14" xfId="0" applyNumberFormat="1" applyFill="1" applyBorder="1" applyAlignment="1">
      <alignment horizontal="center" vertical="center"/>
    </xf>
    <xf numFmtId="1" fontId="0" fillId="4" borderId="7" xfId="0" applyNumberFormat="1" applyFill="1" applyBorder="1" applyAlignment="1">
      <alignment horizontal="center" vertical="center"/>
    </xf>
    <xf numFmtId="1" fontId="0" fillId="4" borderId="3" xfId="0" applyNumberFormat="1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36" xfId="0" applyNumberFormat="1" applyFill="1" applyBorder="1" applyAlignment="1">
      <alignment horizontal="center" vertical="center"/>
    </xf>
    <xf numFmtId="1" fontId="0" fillId="2" borderId="37" xfId="0" applyNumberFormat="1" applyFill="1" applyBorder="1" applyAlignment="1">
      <alignment horizontal="center" vertical="center"/>
    </xf>
    <xf numFmtId="1" fontId="0" fillId="2" borderId="38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3" borderId="10" xfId="0" applyNumberFormat="1" applyFill="1" applyBorder="1" applyAlignment="1">
      <alignment horizontal="center" vertical="center"/>
    </xf>
    <xf numFmtId="1" fontId="0" fillId="3" borderId="11" xfId="0" applyNumberFormat="1" applyFill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0" borderId="53" xfId="0" applyFont="1" applyBorder="1" applyAlignment="1">
      <alignment horizontal="centerContinuous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11" borderId="47" xfId="0" applyFill="1" applyBorder="1" applyAlignment="1">
      <alignment horizontal="center" vertical="center"/>
    </xf>
    <xf numFmtId="0" fontId="0" fillId="11" borderId="48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15" borderId="2" xfId="0" applyFill="1" applyBorder="1" applyAlignment="1">
      <alignment horizontal="center"/>
    </xf>
    <xf numFmtId="0" fontId="0" fillId="15" borderId="39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9" xfId="0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999FF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Gráfico de probabilidad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Regresion!$A$33:$A$42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Regresion!$B$33:$B$42</c:f>
              <c:numCache>
                <c:formatCode>General</c:formatCode>
                <c:ptCount val="10"/>
                <c:pt idx="0">
                  <c:v>2.6666666666666665</c:v>
                </c:pt>
                <c:pt idx="1">
                  <c:v>4.333333333333333</c:v>
                </c:pt>
                <c:pt idx="2">
                  <c:v>5.333333333333333</c:v>
                </c:pt>
                <c:pt idx="3">
                  <c:v>5.666666666666667</c:v>
                </c:pt>
                <c:pt idx="4">
                  <c:v>6</c:v>
                </c:pt>
                <c:pt idx="5">
                  <c:v>7.333333333333333</c:v>
                </c:pt>
                <c:pt idx="6">
                  <c:v>7.666666666666667</c:v>
                </c:pt>
                <c:pt idx="7">
                  <c:v>8.6666666666666661</c:v>
                </c:pt>
                <c:pt idx="8">
                  <c:v>9</c:v>
                </c:pt>
                <c:pt idx="9">
                  <c:v>9.6666666666666661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F-4266-8726-F84B35A56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524991"/>
        <c:axId val="1282522111"/>
      </c:scatterChart>
      <c:valAx>
        <c:axId val="1282524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Muestra percentil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2522111"/>
        <c:crosses val="autoZero"/>
        <c:crossBetween val="midCat"/>
      </c:valAx>
      <c:valAx>
        <c:axId val="12825221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Conjunto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25249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9478346456692911E-2"/>
          <c:y val="0.19486111111111112"/>
          <c:w val="0.89289807524059495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'Ej2'!$B$17</c:f>
              <c:strCache>
                <c:ptCount val="1"/>
                <c:pt idx="0">
                  <c:v>Mi valoración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'Ej2'!$C$16:$AP$16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</c:numCache>
            </c:numRef>
          </c:cat>
          <c:val>
            <c:numRef>
              <c:f>'Ej2'!$C$17:$AP$17</c:f>
              <c:numCache>
                <c:formatCode>General</c:formatCode>
                <c:ptCount val="40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A-43D1-BDDD-491FFFE9B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961952"/>
        <c:axId val="1110963872"/>
      </c:lineChart>
      <c:catAx>
        <c:axId val="111096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0963872"/>
        <c:crosses val="autoZero"/>
        <c:auto val="1"/>
        <c:lblAlgn val="ctr"/>
        <c:lblOffset val="100"/>
        <c:noMultiLvlLbl val="0"/>
      </c:catAx>
      <c:valAx>
        <c:axId val="111096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096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'Ej2'!$B$36</c:f>
              <c:strCache>
                <c:ptCount val="1"/>
                <c:pt idx="0">
                  <c:v>Mi valoración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'Ej2'!$C$35:$AP$35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</c:numCache>
            </c:numRef>
          </c:cat>
          <c:val>
            <c:numRef>
              <c:f>'Ej2'!$C$36:$AP$36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F-458E-8B27-DE4B23741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198175"/>
        <c:axId val="1287198655"/>
      </c:lineChart>
      <c:catAx>
        <c:axId val="128719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7198655"/>
        <c:crosses val="autoZero"/>
        <c:auto val="1"/>
        <c:lblAlgn val="ctr"/>
        <c:lblOffset val="100"/>
        <c:noMultiLvlLbl val="0"/>
      </c:catAx>
      <c:valAx>
        <c:axId val="128719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719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'Ej2'!$B$54</c:f>
              <c:strCache>
                <c:ptCount val="1"/>
                <c:pt idx="0">
                  <c:v>Mi valoración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'Ej2'!$C$53:$AP$53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</c:numCache>
            </c:numRef>
          </c:cat>
          <c:val>
            <c:numRef>
              <c:f>'Ej2'!$C$54:$AP$54</c:f>
              <c:numCache>
                <c:formatCode>General</c:formatCode>
                <c:ptCount val="4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6-4167-9AD8-031E5CBAA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0203215"/>
        <c:axId val="1290202735"/>
      </c:lineChart>
      <c:catAx>
        <c:axId val="129020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0202735"/>
        <c:crosses val="autoZero"/>
        <c:auto val="1"/>
        <c:lblAlgn val="ctr"/>
        <c:lblOffset val="100"/>
        <c:noMultiLvlLbl val="0"/>
      </c:catAx>
      <c:valAx>
        <c:axId val="129020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020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DF8D9F-125A-EFCC-F825-A3058C1E2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198120</xdr:colOff>
      <xdr:row>2</xdr:row>
      <xdr:rowOff>95250</xdr:rowOff>
    </xdr:from>
    <xdr:to>
      <xdr:col>54</xdr:col>
      <xdr:colOff>106680</xdr:colOff>
      <xdr:row>17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249DB95-669E-EAAF-E34E-E80389449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289560</xdr:colOff>
      <xdr:row>21</xdr:row>
      <xdr:rowOff>140970</xdr:rowOff>
    </xdr:from>
    <xdr:to>
      <xdr:col>54</xdr:col>
      <xdr:colOff>198120</xdr:colOff>
      <xdr:row>36</xdr:row>
      <xdr:rowOff>102870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722A3DA-CA96-4D28-B39C-8F8F2F713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183573</xdr:colOff>
      <xdr:row>39</xdr:row>
      <xdr:rowOff>100445</xdr:rowOff>
    </xdr:from>
    <xdr:to>
      <xdr:col>54</xdr:col>
      <xdr:colOff>100445</xdr:colOff>
      <xdr:row>54</xdr:row>
      <xdr:rowOff>72736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F05964F-5DAB-EB4A-B872-0FA04F5CA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U68"/>
  <sheetViews>
    <sheetView topLeftCell="B1" workbookViewId="0">
      <selection activeCell="E42" sqref="E42"/>
    </sheetView>
  </sheetViews>
  <sheetFormatPr baseColWidth="10" defaultColWidth="8.85546875" defaultRowHeight="15" x14ac:dyDescent="0.25"/>
  <cols>
    <col min="3" max="3" width="8" customWidth="1"/>
    <col min="4" max="4" width="12" bestFit="1" customWidth="1"/>
    <col min="5" max="5" width="22.85546875" bestFit="1" customWidth="1"/>
    <col min="6" max="6" width="13.5703125" bestFit="1" customWidth="1"/>
    <col min="7" max="8" width="12.7109375" bestFit="1" customWidth="1"/>
    <col min="9" max="9" width="6.7109375" bestFit="1" customWidth="1"/>
    <col min="10" max="10" width="12" bestFit="1" customWidth="1"/>
    <col min="11" max="11" width="5" bestFit="1" customWidth="1"/>
    <col min="12" max="13" width="12.7109375" bestFit="1" customWidth="1"/>
    <col min="14" max="14" width="10.140625" bestFit="1" customWidth="1"/>
    <col min="15" max="15" width="10.42578125" bestFit="1" customWidth="1"/>
    <col min="16" max="17" width="8.42578125" bestFit="1" customWidth="1"/>
    <col min="18" max="18" width="23.7109375" customWidth="1"/>
  </cols>
  <sheetData>
    <row r="1" spans="4:17" ht="15.75" thickBot="1" x14ac:dyDescent="0.3"/>
    <row r="2" spans="4:17" ht="21" customHeight="1" thickBot="1" x14ac:dyDescent="0.3">
      <c r="E2" s="147" t="s">
        <v>17</v>
      </c>
      <c r="F2" s="148"/>
      <c r="G2" s="148"/>
      <c r="H2" s="148"/>
      <c r="I2" s="148"/>
      <c r="J2" s="148"/>
      <c r="K2" s="148"/>
      <c r="L2" s="148"/>
      <c r="M2" s="149"/>
      <c r="N2" s="151" t="s">
        <v>57</v>
      </c>
      <c r="O2" s="151"/>
      <c r="P2" s="152"/>
    </row>
    <row r="3" spans="4:17" s="1" customFormat="1" ht="47.45" customHeight="1" thickBot="1" x14ac:dyDescent="0.3">
      <c r="D3" s="33" t="s">
        <v>9</v>
      </c>
      <c r="E3" s="6" t="s">
        <v>0</v>
      </c>
      <c r="F3" s="3" t="s">
        <v>1</v>
      </c>
      <c r="G3" s="7" t="s">
        <v>2</v>
      </c>
      <c r="H3" s="2" t="s">
        <v>3</v>
      </c>
      <c r="I3" s="4" t="s">
        <v>4</v>
      </c>
      <c r="J3" s="5" t="s">
        <v>5</v>
      </c>
      <c r="K3" s="2" t="s">
        <v>6</v>
      </c>
      <c r="L3" s="4" t="s">
        <v>7</v>
      </c>
      <c r="M3" s="5" t="s">
        <v>8</v>
      </c>
      <c r="N3" s="10" t="s">
        <v>14</v>
      </c>
      <c r="O3" s="14" t="s">
        <v>16</v>
      </c>
      <c r="P3" s="18" t="s">
        <v>15</v>
      </c>
      <c r="Q3" s="46" t="s">
        <v>19</v>
      </c>
    </row>
    <row r="4" spans="4:17" ht="15.75" thickBot="1" x14ac:dyDescent="0.3">
      <c r="D4" s="34">
        <v>1</v>
      </c>
      <c r="E4" s="127">
        <v>1</v>
      </c>
      <c r="F4" s="128">
        <v>0</v>
      </c>
      <c r="G4" s="129">
        <v>0</v>
      </c>
      <c r="H4" s="127">
        <v>1</v>
      </c>
      <c r="I4" s="128">
        <v>0</v>
      </c>
      <c r="J4" s="129">
        <v>0</v>
      </c>
      <c r="K4" s="127">
        <v>0</v>
      </c>
      <c r="L4" s="128">
        <v>0</v>
      </c>
      <c r="M4" s="129">
        <v>1</v>
      </c>
      <c r="N4" s="11">
        <v>7</v>
      </c>
      <c r="O4" s="15">
        <v>8</v>
      </c>
      <c r="P4" s="19">
        <v>8</v>
      </c>
      <c r="Q4" s="47">
        <f t="shared" ref="Q4:Q13" si="0">SUM(N4:P4)/3</f>
        <v>7.666666666666667</v>
      </c>
    </row>
    <row r="5" spans="4:17" ht="13.9" customHeight="1" thickBot="1" x14ac:dyDescent="0.3">
      <c r="D5" s="35">
        <v>2</v>
      </c>
      <c r="E5" s="130">
        <v>0</v>
      </c>
      <c r="F5" s="131">
        <v>1</v>
      </c>
      <c r="G5" s="132">
        <v>0</v>
      </c>
      <c r="H5" s="130">
        <v>0</v>
      </c>
      <c r="I5" s="131">
        <v>1</v>
      </c>
      <c r="J5" s="132">
        <v>0</v>
      </c>
      <c r="K5" s="130">
        <v>0</v>
      </c>
      <c r="L5" s="131">
        <v>1</v>
      </c>
      <c r="M5" s="132">
        <v>0</v>
      </c>
      <c r="N5" s="12">
        <v>6</v>
      </c>
      <c r="O5" s="16">
        <v>7</v>
      </c>
      <c r="P5" s="20">
        <v>5</v>
      </c>
      <c r="Q5" s="47">
        <f t="shared" si="0"/>
        <v>6</v>
      </c>
    </row>
    <row r="6" spans="4:17" ht="15.75" thickBot="1" x14ac:dyDescent="0.3">
      <c r="D6" s="35">
        <v>3</v>
      </c>
      <c r="E6" s="133">
        <v>0</v>
      </c>
      <c r="F6" s="134">
        <v>0</v>
      </c>
      <c r="G6" s="135">
        <v>1</v>
      </c>
      <c r="H6" s="133">
        <v>0</v>
      </c>
      <c r="I6" s="134">
        <v>0</v>
      </c>
      <c r="J6" s="135">
        <v>1</v>
      </c>
      <c r="K6" s="133">
        <v>1</v>
      </c>
      <c r="L6" s="134">
        <v>0</v>
      </c>
      <c r="M6" s="135">
        <v>0</v>
      </c>
      <c r="N6" s="12">
        <v>6</v>
      </c>
      <c r="O6" s="16">
        <v>6</v>
      </c>
      <c r="P6" s="20">
        <v>4</v>
      </c>
      <c r="Q6" s="47">
        <f t="shared" si="0"/>
        <v>5.333333333333333</v>
      </c>
    </row>
    <row r="7" spans="4:17" ht="15.75" thickBot="1" x14ac:dyDescent="0.3">
      <c r="D7" s="35">
        <v>4</v>
      </c>
      <c r="E7" s="133">
        <v>0</v>
      </c>
      <c r="F7" s="134">
        <v>0</v>
      </c>
      <c r="G7" s="135">
        <v>1</v>
      </c>
      <c r="H7" s="133">
        <v>0</v>
      </c>
      <c r="I7" s="134">
        <v>1</v>
      </c>
      <c r="J7" s="135">
        <v>0</v>
      </c>
      <c r="K7" s="133">
        <v>0</v>
      </c>
      <c r="L7" s="134">
        <v>1</v>
      </c>
      <c r="M7" s="135">
        <v>0</v>
      </c>
      <c r="N7" s="12">
        <v>5</v>
      </c>
      <c r="O7" s="16">
        <v>6</v>
      </c>
      <c r="P7" s="20">
        <v>2</v>
      </c>
      <c r="Q7" s="47">
        <f t="shared" si="0"/>
        <v>4.333333333333333</v>
      </c>
    </row>
    <row r="8" spans="4:17" ht="15.75" thickBot="1" x14ac:dyDescent="0.3">
      <c r="D8" s="35">
        <v>5</v>
      </c>
      <c r="E8" s="130">
        <v>0</v>
      </c>
      <c r="F8" s="131">
        <v>1</v>
      </c>
      <c r="G8" s="132">
        <v>0</v>
      </c>
      <c r="H8" s="130">
        <v>1</v>
      </c>
      <c r="I8" s="131">
        <v>0</v>
      </c>
      <c r="J8" s="132">
        <v>0</v>
      </c>
      <c r="K8" s="130">
        <v>1</v>
      </c>
      <c r="L8" s="131">
        <v>0</v>
      </c>
      <c r="M8" s="132">
        <v>0</v>
      </c>
      <c r="N8" s="12">
        <v>5</v>
      </c>
      <c r="O8" s="16">
        <v>7</v>
      </c>
      <c r="P8" s="20">
        <v>5</v>
      </c>
      <c r="Q8" s="47">
        <f t="shared" si="0"/>
        <v>5.666666666666667</v>
      </c>
    </row>
    <row r="9" spans="4:17" ht="15.75" thickBot="1" x14ac:dyDescent="0.3">
      <c r="D9" s="35">
        <v>6</v>
      </c>
      <c r="E9" s="136">
        <v>1</v>
      </c>
      <c r="F9" s="137">
        <v>0</v>
      </c>
      <c r="G9" s="138">
        <v>0</v>
      </c>
      <c r="H9" s="136">
        <v>0</v>
      </c>
      <c r="I9" s="137">
        <v>0</v>
      </c>
      <c r="J9" s="138">
        <v>1</v>
      </c>
      <c r="K9" s="136">
        <v>0</v>
      </c>
      <c r="L9" s="137">
        <v>0</v>
      </c>
      <c r="M9" s="138">
        <v>1</v>
      </c>
      <c r="N9" s="12">
        <v>8</v>
      </c>
      <c r="O9" s="16">
        <v>9</v>
      </c>
      <c r="P9" s="20">
        <v>9</v>
      </c>
      <c r="Q9" s="47">
        <f t="shared" si="0"/>
        <v>8.6666666666666661</v>
      </c>
    </row>
    <row r="10" spans="4:17" ht="15.75" thickBot="1" x14ac:dyDescent="0.3">
      <c r="D10" s="35">
        <v>7</v>
      </c>
      <c r="E10" s="130"/>
      <c r="F10" s="131">
        <v>1</v>
      </c>
      <c r="G10" s="132">
        <v>0</v>
      </c>
      <c r="H10" s="130">
        <v>0</v>
      </c>
      <c r="I10" s="131">
        <v>0</v>
      </c>
      <c r="J10" s="132">
        <v>1</v>
      </c>
      <c r="K10" s="130">
        <v>0</v>
      </c>
      <c r="L10" s="131">
        <v>1</v>
      </c>
      <c r="M10" s="132">
        <v>0</v>
      </c>
      <c r="N10" s="12">
        <v>8</v>
      </c>
      <c r="O10" s="16">
        <v>8</v>
      </c>
      <c r="P10" s="20">
        <v>6</v>
      </c>
      <c r="Q10" s="47">
        <f t="shared" si="0"/>
        <v>7.333333333333333</v>
      </c>
    </row>
    <row r="11" spans="4:17" ht="15.75" thickBot="1" x14ac:dyDescent="0.3">
      <c r="D11" s="35">
        <v>8</v>
      </c>
      <c r="E11" s="136">
        <v>1</v>
      </c>
      <c r="F11" s="137">
        <v>0</v>
      </c>
      <c r="G11" s="138">
        <v>0</v>
      </c>
      <c r="H11" s="136">
        <v>0</v>
      </c>
      <c r="I11" s="137">
        <v>1</v>
      </c>
      <c r="J11" s="138">
        <v>0</v>
      </c>
      <c r="K11" s="136">
        <v>1</v>
      </c>
      <c r="L11" s="137">
        <v>0</v>
      </c>
      <c r="M11" s="138">
        <v>0</v>
      </c>
      <c r="N11" s="12">
        <v>10</v>
      </c>
      <c r="O11" s="16">
        <v>9</v>
      </c>
      <c r="P11" s="20">
        <v>10</v>
      </c>
      <c r="Q11" s="47">
        <f t="shared" si="0"/>
        <v>9.6666666666666661</v>
      </c>
    </row>
    <row r="12" spans="4:17" ht="15.75" thickBot="1" x14ac:dyDescent="0.3">
      <c r="D12" s="123">
        <v>9</v>
      </c>
      <c r="E12" s="139">
        <v>1</v>
      </c>
      <c r="F12" s="140">
        <v>0</v>
      </c>
      <c r="G12" s="141">
        <v>0</v>
      </c>
      <c r="H12" s="139">
        <v>0</v>
      </c>
      <c r="I12" s="140">
        <v>0</v>
      </c>
      <c r="J12" s="141">
        <v>1</v>
      </c>
      <c r="K12" s="139">
        <v>0</v>
      </c>
      <c r="L12" s="140">
        <v>1</v>
      </c>
      <c r="M12" s="141">
        <v>0</v>
      </c>
      <c r="N12" s="124">
        <v>9</v>
      </c>
      <c r="O12" s="125">
        <v>9</v>
      </c>
      <c r="P12" s="126">
        <v>9</v>
      </c>
      <c r="Q12" s="47">
        <f t="shared" si="0"/>
        <v>9</v>
      </c>
    </row>
    <row r="13" spans="4:17" ht="15.75" thickBot="1" x14ac:dyDescent="0.3">
      <c r="D13" s="36">
        <v>10</v>
      </c>
      <c r="E13" s="142">
        <v>0</v>
      </c>
      <c r="F13" s="143">
        <v>0</v>
      </c>
      <c r="G13" s="144">
        <v>1</v>
      </c>
      <c r="H13" s="142">
        <v>1</v>
      </c>
      <c r="I13" s="143">
        <v>0</v>
      </c>
      <c r="J13" s="144">
        <v>0</v>
      </c>
      <c r="K13" s="142">
        <v>0</v>
      </c>
      <c r="L13" s="143">
        <v>0</v>
      </c>
      <c r="M13" s="144">
        <v>1</v>
      </c>
      <c r="N13" s="13">
        <v>3</v>
      </c>
      <c r="O13" s="17">
        <v>5</v>
      </c>
      <c r="P13" s="21">
        <v>0</v>
      </c>
      <c r="Q13" s="47">
        <f t="shared" si="0"/>
        <v>2.6666666666666665</v>
      </c>
    </row>
    <row r="14" spans="4:17" ht="30.75" thickBot="1" x14ac:dyDescent="0.3">
      <c r="D14" s="37" t="s">
        <v>18</v>
      </c>
      <c r="E14" s="23" t="s">
        <v>0</v>
      </c>
      <c r="F14" s="24" t="s">
        <v>1</v>
      </c>
      <c r="G14" s="25" t="s">
        <v>2</v>
      </c>
      <c r="H14" s="26" t="s">
        <v>3</v>
      </c>
      <c r="I14" s="27" t="s">
        <v>4</v>
      </c>
      <c r="J14" s="28" t="s">
        <v>5</v>
      </c>
      <c r="K14" s="26" t="s">
        <v>6</v>
      </c>
      <c r="L14" s="27" t="s">
        <v>7</v>
      </c>
      <c r="M14" s="28" t="s">
        <v>8</v>
      </c>
      <c r="N14" s="1" t="s">
        <v>20</v>
      </c>
    </row>
    <row r="15" spans="4:17" x14ac:dyDescent="0.25">
      <c r="D15" s="38" t="s">
        <v>11</v>
      </c>
      <c r="E15" s="40" cm="1">
        <f t="array" ref="E15">SUM(E4:E13*$N4:$N13)/3</f>
        <v>11.333333333333334</v>
      </c>
      <c r="F15" s="30" cm="1">
        <f t="array" ref="F15">SUM(F4:F13*$N4:$N13)/3</f>
        <v>6.333333333333333</v>
      </c>
      <c r="G15" s="31" cm="1">
        <f t="array" ref="G15">SUM(G4:G13*$N4:$N13)/3</f>
        <v>4.666666666666667</v>
      </c>
      <c r="H15" s="40" cm="1">
        <f t="array" ref="H15">SUM(H4:H13*$N4:$N13)/3</f>
        <v>5</v>
      </c>
      <c r="I15" s="30" cm="1">
        <f t="array" ref="I15">SUM(I4:I13*$N4:$N13)/3</f>
        <v>7</v>
      </c>
      <c r="J15" s="31" cm="1">
        <f t="array" ref="J15">SUM(J4:J13*$N4:$N13)/3</f>
        <v>10.333333333333334</v>
      </c>
      <c r="K15" s="40" cm="1">
        <f t="array" ref="K15">SUM(K4:K13*$N4:$N13)/3</f>
        <v>7</v>
      </c>
      <c r="L15" s="30" cm="1">
        <f t="array" ref="L15">SUM(L4:L13*$N4:$N13)/3</f>
        <v>9.3333333333333339</v>
      </c>
      <c r="M15" s="31" cm="1">
        <f t="array" ref="M15">SUM(M4:M13*$N4:$N13)/3</f>
        <v>6</v>
      </c>
      <c r="N15" s="22" cm="1">
        <f t="array" ref="N15">SUM(ABS(E15:M15-$E$18:$M$18))</f>
        <v>2.6666666666666643</v>
      </c>
    </row>
    <row r="16" spans="4:17" x14ac:dyDescent="0.25">
      <c r="D16" s="39" t="s">
        <v>12</v>
      </c>
      <c r="E16" s="41" cm="1">
        <f t="array" ref="E16">SUM(E4:E13*$O4:$O13)/3</f>
        <v>11.666666666666666</v>
      </c>
      <c r="F16" s="29" cm="1">
        <f t="array" ref="F16">SUM(F4:F13*$O4:$O13)/3</f>
        <v>7.333333333333333</v>
      </c>
      <c r="G16" s="32" cm="1">
        <f t="array" ref="G16">SUM(G4:G13*$O4:$O13)/3</f>
        <v>5.666666666666667</v>
      </c>
      <c r="H16" s="41" cm="1">
        <f t="array" ref="H16">SUM(H4:H13*$O4:$O13)/3</f>
        <v>6.666666666666667</v>
      </c>
      <c r="I16" s="29" cm="1">
        <f t="array" ref="I16">SUM(I4:I13*$O4:$O13)/3</f>
        <v>7.333333333333333</v>
      </c>
      <c r="J16" s="32" cm="1">
        <f t="array" ref="J16">SUM(J4:J13*$O4:$O13)/3</f>
        <v>10.666666666666666</v>
      </c>
      <c r="K16" s="41" cm="1">
        <f t="array" ref="K16">SUM(K4:K13*$O4:$O13)/3</f>
        <v>7.333333333333333</v>
      </c>
      <c r="L16" s="29" cm="1">
        <f t="array" ref="L16">SUM(L4:L13*$O4:$O13)/3</f>
        <v>10</v>
      </c>
      <c r="M16" s="32" cm="1">
        <f t="array" ref="M16">SUM(M4:M13*$O4:$O13)/3</f>
        <v>7.333333333333333</v>
      </c>
      <c r="N16" s="22" cm="1">
        <f t="array" ref="N16">SUM(ABS(E16:M16-$E$18:$M$18))</f>
        <v>7.6666666666666643</v>
      </c>
    </row>
    <row r="17" spans="4:17" ht="15.75" thickBot="1" x14ac:dyDescent="0.3">
      <c r="D17" s="42" t="s">
        <v>13</v>
      </c>
      <c r="E17" s="43" cm="1">
        <f t="array" ref="E17">SUM(E4:E13*$P4:$P13)/3</f>
        <v>12</v>
      </c>
      <c r="F17" s="44" cm="1">
        <f t="array" ref="F17">SUM(F4:F13*$P4:$P13)/3</f>
        <v>5.333333333333333</v>
      </c>
      <c r="G17" s="45" cm="1">
        <f t="array" ref="G17">SUM(G4:G13*$P4:$P13)/3</f>
        <v>2</v>
      </c>
      <c r="H17" s="43" cm="1">
        <f t="array" ref="H17">SUM(H4:H13*$P4:$P13)/3</f>
        <v>4.333333333333333</v>
      </c>
      <c r="I17" s="44" cm="1">
        <f t="array" ref="I17">SUM(I4:I13*$P4:$P13)/3</f>
        <v>5.666666666666667</v>
      </c>
      <c r="J17" s="45" cm="1">
        <f t="array" ref="J17">SUM(J4:J13*$P4:$P13)/3</f>
        <v>9.3333333333333339</v>
      </c>
      <c r="K17" s="43" cm="1">
        <f t="array" ref="K17">SUM(K4:K13*$P4:$P13)/3</f>
        <v>6.333333333333333</v>
      </c>
      <c r="L17" s="44" cm="1">
        <f t="array" ref="L17">SUM(L4:L13*$P4:$P13)/3</f>
        <v>7.333333333333333</v>
      </c>
      <c r="M17" s="45" cm="1">
        <f t="array" ref="M17">SUM(M4:M13*$P4:$P13)/3</f>
        <v>5.666666666666667</v>
      </c>
      <c r="N17" s="22" cm="1">
        <f t="array" ref="N17">SUM(ABS(E17:M17-$E$18:$M$18))</f>
        <v>9.0000000000000018</v>
      </c>
    </row>
    <row r="18" spans="4:17" ht="15.75" thickBot="1" x14ac:dyDescent="0.3">
      <c r="D18" s="46" t="s">
        <v>19</v>
      </c>
      <c r="E18" s="47">
        <f>SUM(E15:E17)/3</f>
        <v>11.666666666666666</v>
      </c>
      <c r="F18" s="47">
        <f t="shared" ref="F18:M18" si="1">SUM(F15:F17)/3</f>
        <v>6.333333333333333</v>
      </c>
      <c r="G18" s="47">
        <f t="shared" si="1"/>
        <v>4.1111111111111116</v>
      </c>
      <c r="H18" s="47">
        <f t="shared" si="1"/>
        <v>5.333333333333333</v>
      </c>
      <c r="I18" s="47">
        <f t="shared" si="1"/>
        <v>6.666666666666667</v>
      </c>
      <c r="J18" s="47">
        <f t="shared" si="1"/>
        <v>10.111111111111112</v>
      </c>
      <c r="K18" s="47">
        <f t="shared" si="1"/>
        <v>6.8888888888888884</v>
      </c>
      <c r="L18" s="47">
        <f t="shared" si="1"/>
        <v>8.8888888888888893</v>
      </c>
      <c r="M18" s="47">
        <f t="shared" si="1"/>
        <v>6.333333333333333</v>
      </c>
      <c r="N18" s="22"/>
    </row>
    <row r="23" spans="4:17" ht="15" customHeight="1" thickBot="1" x14ac:dyDescent="0.3"/>
    <row r="24" spans="4:17" ht="30.75" thickBot="1" x14ac:dyDescent="0.3">
      <c r="E24" s="147" t="s">
        <v>17</v>
      </c>
      <c r="F24" s="148"/>
      <c r="G24" s="148"/>
      <c r="H24" s="148"/>
      <c r="I24" s="148"/>
      <c r="J24" s="148"/>
      <c r="K24" s="148"/>
      <c r="L24" s="148"/>
      <c r="M24" s="149"/>
      <c r="N24" s="9"/>
      <c r="O24" s="61" t="s">
        <v>10</v>
      </c>
    </row>
    <row r="25" spans="4:17" ht="30.75" thickBot="1" x14ac:dyDescent="0.3">
      <c r="D25" s="33" t="s">
        <v>9</v>
      </c>
      <c r="E25" s="2" t="s">
        <v>0</v>
      </c>
      <c r="F25" s="4" t="s">
        <v>1</v>
      </c>
      <c r="G25" s="5" t="s">
        <v>2</v>
      </c>
      <c r="H25" s="2" t="s">
        <v>3</v>
      </c>
      <c r="I25" s="4" t="s">
        <v>4</v>
      </c>
      <c r="J25" s="5" t="s">
        <v>5</v>
      </c>
      <c r="K25" s="2" t="s">
        <v>6</v>
      </c>
      <c r="L25" s="4" t="s">
        <v>7</v>
      </c>
      <c r="M25" s="5" t="s">
        <v>8</v>
      </c>
      <c r="N25" s="8" t="s">
        <v>80</v>
      </c>
      <c r="O25" s="62" t="s">
        <v>73</v>
      </c>
      <c r="P25" s="108" t="s">
        <v>74</v>
      </c>
      <c r="Q25" s="109" t="s">
        <v>75</v>
      </c>
    </row>
    <row r="26" spans="4:17" x14ac:dyDescent="0.25">
      <c r="D26" s="34">
        <v>1</v>
      </c>
      <c r="E26" s="48">
        <v>1</v>
      </c>
      <c r="F26" s="49"/>
      <c r="G26" s="50"/>
      <c r="H26" s="48">
        <v>1</v>
      </c>
      <c r="I26" s="49"/>
      <c r="J26" s="50"/>
      <c r="K26" s="48"/>
      <c r="L26" s="49"/>
      <c r="M26" s="50">
        <v>1</v>
      </c>
      <c r="N26" s="110" cm="1">
        <f t="array" ref="N26">SUM(E26:M26*$E$18:$M$18)</f>
        <v>23.333333333333332</v>
      </c>
      <c r="O26" s="119" cm="1">
        <f t="array" aca="1" ref="O26" ca="1">ABS(SUM(E26:M26*$E$36:$M$36)-N26)</f>
        <v>0.54715149554940723</v>
      </c>
      <c r="P26" s="120" cm="1">
        <f t="array" aca="1" ref="P26" ca="1">ABS(SUM(E26:M26*$E$37:$M$37)-N26)</f>
        <v>4.0246118977607388</v>
      </c>
      <c r="Q26" s="121" cm="1">
        <f t="array" aca="1" ref="Q26" ca="1">ABS(SUM(E26:M26*$E$38:$M$38)-N26)</f>
        <v>0.29408743793280578</v>
      </c>
    </row>
    <row r="27" spans="4:17" x14ac:dyDescent="0.25">
      <c r="D27" s="60">
        <v>2</v>
      </c>
      <c r="E27" s="57"/>
      <c r="F27" s="58">
        <v>1</v>
      </c>
      <c r="G27" s="59"/>
      <c r="H27" s="57"/>
      <c r="I27" s="58">
        <v>1</v>
      </c>
      <c r="J27" s="59"/>
      <c r="K27" s="57"/>
      <c r="L27" s="58">
        <v>1</v>
      </c>
      <c r="M27" s="59"/>
      <c r="N27" s="110" cm="1">
        <f t="array" ref="N27">SUM(E27:M27*$E$18:$M$18)</f>
        <v>21.888888888888889</v>
      </c>
      <c r="O27" s="119" cm="1">
        <f t="array" aca="1" ref="O27" ca="1">ABS(SUM(E27:M27*$E$36:$M$36)-N27)</f>
        <v>2.1642022072549096</v>
      </c>
      <c r="P27" s="120" cm="1">
        <f t="array" aca="1" ref="P27" ca="1">ABS(SUM(E27:M27*$E$37:$M$37)-N27)</f>
        <v>3.3505809271410421</v>
      </c>
      <c r="Q27" s="121" cm="1">
        <f t="array" aca="1" ref="Q27" ca="1">ABS(SUM(E27:M27*$E$38:$M$38)-N27)</f>
        <v>2.1550516402976037</v>
      </c>
    </row>
    <row r="28" spans="4:17" x14ac:dyDescent="0.25">
      <c r="D28" s="35">
        <v>3</v>
      </c>
      <c r="E28" s="51"/>
      <c r="F28" s="52"/>
      <c r="G28" s="53">
        <v>1</v>
      </c>
      <c r="H28" s="51"/>
      <c r="I28" s="52"/>
      <c r="J28" s="53">
        <v>1</v>
      </c>
      <c r="K28" s="51">
        <v>1</v>
      </c>
      <c r="L28" s="52"/>
      <c r="M28" s="53"/>
      <c r="N28" s="110" cm="1">
        <f t="array" ref="N28">SUM(E28:M28*$E$18:$M$18)</f>
        <v>21.111111111111114</v>
      </c>
      <c r="O28" s="119" cm="1">
        <f t="array" aca="1" ref="O28" ca="1">ABS(SUM(E28:M28*$E$36:$M$36)-N28)</f>
        <v>2.5630987032080554</v>
      </c>
      <c r="P28" s="120" cm="1">
        <f t="array" aca="1" ref="P28" ca="1">ABS(SUM(E28:M28*$E$37:$M$37)-N28)</f>
        <v>4.3080266484481164</v>
      </c>
      <c r="Q28" s="121" cm="1">
        <f t="array" aca="1" ref="Q28" ca="1">ABS(SUM(E28:M28*$E$38:$M$38)-N28)</f>
        <v>2.1003484031935038</v>
      </c>
    </row>
    <row r="29" spans="4:17" x14ac:dyDescent="0.25">
      <c r="D29" s="60">
        <v>4</v>
      </c>
      <c r="E29" s="57"/>
      <c r="F29" s="58"/>
      <c r="G29" s="59">
        <v>1</v>
      </c>
      <c r="H29" s="57"/>
      <c r="I29" s="58">
        <v>1</v>
      </c>
      <c r="J29" s="59"/>
      <c r="K29" s="57"/>
      <c r="L29" s="58">
        <v>1</v>
      </c>
      <c r="M29" s="59"/>
      <c r="N29" s="110" cm="1">
        <f t="array" ref="N29">SUM(E29:M29*$E$18:$M$18)</f>
        <v>19.666666666666668</v>
      </c>
      <c r="O29" s="119" cm="1">
        <f t="array" aca="1" ref="O29" ca="1">ABS(SUM(E29:M29*$E$36:$M$36)-N29)</f>
        <v>2.858932694097426</v>
      </c>
      <c r="P29" s="120" cm="1">
        <f t="array" aca="1" ref="P29" ca="1">ABS(SUM(E29:M29*$E$37:$M$37)-N29)</f>
        <v>4.9102560643974407</v>
      </c>
      <c r="Q29" s="121" cm="1">
        <f t="array" aca="1" ref="Q29" ca="1">ABS(SUM(E29:M29*$E$38:$M$38)-N29)</f>
        <v>2.6035833359229024</v>
      </c>
    </row>
    <row r="30" spans="4:17" x14ac:dyDescent="0.25">
      <c r="D30" s="35">
        <v>5</v>
      </c>
      <c r="E30" s="51"/>
      <c r="F30" s="52">
        <v>1</v>
      </c>
      <c r="G30" s="53"/>
      <c r="H30" s="51">
        <v>1</v>
      </c>
      <c r="I30" s="52"/>
      <c r="J30" s="53"/>
      <c r="K30" s="51">
        <v>1</v>
      </c>
      <c r="L30" s="52"/>
      <c r="M30" s="53"/>
      <c r="N30" s="110" cm="1">
        <f t="array" ref="N30">SUM(E30:M30*$E$18:$M$18)</f>
        <v>18.555555555555554</v>
      </c>
      <c r="O30" s="119" cm="1">
        <f t="array" aca="1" ref="O30" ca="1">ABS(SUM(E30:M30*$E$36:$M$36)-N30)</f>
        <v>1.4420588312945775</v>
      </c>
      <c r="P30" s="120" cm="1">
        <f t="array" aca="1" ref="P30" ca="1">ABS(SUM(E30:M30*$E$37:$M$37)-N30)</f>
        <v>3.4829622474672703</v>
      </c>
      <c r="Q30" s="121" cm="1">
        <f t="array" aca="1" ref="Q30" ca="1">ABS(SUM(E30:M30*$E$38:$M$38)-N30)</f>
        <v>2.0318752992523592</v>
      </c>
    </row>
    <row r="31" spans="4:17" x14ac:dyDescent="0.25">
      <c r="D31" s="60">
        <v>6</v>
      </c>
      <c r="E31" s="57">
        <v>1</v>
      </c>
      <c r="F31" s="58"/>
      <c r="G31" s="59"/>
      <c r="H31" s="57"/>
      <c r="I31" s="58"/>
      <c r="J31" s="59">
        <v>1</v>
      </c>
      <c r="K31" s="57"/>
      <c r="L31" s="58"/>
      <c r="M31" s="59">
        <v>1</v>
      </c>
      <c r="N31" s="110" cm="1">
        <f t="array" ref="N31">SUM(E31:M31*$E$18:$M$18)</f>
        <v>28.111111111111111</v>
      </c>
      <c r="O31" s="119" cm="1">
        <f t="array" aca="1" ref="O31" ca="1">ABS(SUM(E31:M31*$E$36:$M$36)-N31)</f>
        <v>0.12084211047844562</v>
      </c>
      <c r="P31" s="120" cm="1">
        <f t="array" aca="1" ref="P31" ca="1">ABS(SUM(E31:M31*$E$37:$M$37)-N31)</f>
        <v>3.2900011614851969</v>
      </c>
      <c r="Q31" s="121" cm="1">
        <f t="array" aca="1" ref="Q31" ca="1">ABS(SUM(E31:M31*$E$38:$M$38)-N31)</f>
        <v>8.5971153751351892E-2</v>
      </c>
    </row>
    <row r="32" spans="4:17" x14ac:dyDescent="0.25">
      <c r="D32" s="35">
        <v>7</v>
      </c>
      <c r="E32" s="51"/>
      <c r="F32" s="52">
        <v>1</v>
      </c>
      <c r="G32" s="53"/>
      <c r="H32" s="51"/>
      <c r="I32" s="52"/>
      <c r="J32" s="53">
        <v>1</v>
      </c>
      <c r="K32" s="51"/>
      <c r="L32" s="52">
        <v>1</v>
      </c>
      <c r="M32" s="53"/>
      <c r="N32" s="110" cm="1">
        <f t="array" ref="N32">SUM(E32:M32*$E$18:$M$18)</f>
        <v>25.333333333333336</v>
      </c>
      <c r="O32" s="119" cm="1">
        <f t="array" aca="1" ref="O32" ca="1">ABS(SUM(E32:M32*$E$36:$M$36)-N32)</f>
        <v>1.7508049212253773</v>
      </c>
      <c r="P32" s="120" cm="1">
        <f t="array" aca="1" ref="P32" ca="1">ABS(SUM(E32:M32*$E$37:$M$37)-N32)</f>
        <v>3.4508405101157678</v>
      </c>
      <c r="Q32" s="121" cm="1">
        <f t="array" aca="1" ref="Q32" ca="1">ABS(SUM(E32:M32*$E$38:$M$38)-N32)</f>
        <v>2.3524649105145272</v>
      </c>
    </row>
    <row r="33" spans="4:21" x14ac:dyDescent="0.25">
      <c r="D33" s="60">
        <v>8</v>
      </c>
      <c r="E33" s="57">
        <v>1</v>
      </c>
      <c r="F33" s="58"/>
      <c r="G33" s="59"/>
      <c r="H33" s="57"/>
      <c r="I33" s="58">
        <v>1</v>
      </c>
      <c r="J33" s="59"/>
      <c r="K33" s="57">
        <v>1</v>
      </c>
      <c r="L33" s="58"/>
      <c r="M33" s="59"/>
      <c r="N33" s="110" cm="1">
        <f t="array" ref="N33">SUM(E33:M33*$E$18:$M$18)</f>
        <v>25.222222222222221</v>
      </c>
      <c r="O33" s="119" cm="1">
        <f t="array" aca="1" ref="O33" ca="1">ABS(SUM(E33:M33*$E$36:$M$36)-N33)</f>
        <v>1.1987634849488131</v>
      </c>
      <c r="P33" s="120" cm="1">
        <f t="array" aca="1" ref="P33" ca="1">ABS(SUM(E33:M33*$E$37:$M$37)-N33)</f>
        <v>2.6437235793596585</v>
      </c>
      <c r="Q33" s="121" cm="1">
        <f t="array" aca="1" ref="Q33" ca="1">ABS(SUM(E33:M33*$E$38:$M$38)-N33)</f>
        <v>0.21609814891256818</v>
      </c>
    </row>
    <row r="34" spans="4:21" ht="15.75" thickBot="1" x14ac:dyDescent="0.3">
      <c r="D34" s="36">
        <v>9</v>
      </c>
      <c r="E34" s="54"/>
      <c r="F34" s="55"/>
      <c r="G34" s="56">
        <v>1</v>
      </c>
      <c r="H34" s="54">
        <v>1</v>
      </c>
      <c r="I34" s="55"/>
      <c r="J34" s="56"/>
      <c r="K34" s="54"/>
      <c r="L34" s="55"/>
      <c r="M34" s="56">
        <v>1</v>
      </c>
      <c r="N34" s="110" cm="1">
        <f t="array" ref="N34">SUM(E34:M34*$E$18:$M$18)</f>
        <v>15.777777777777779</v>
      </c>
      <c r="O34" s="119" cm="1">
        <f t="array" aca="1" ref="O34" ca="1">ABS(SUM(E34:M34*$E$36:$M$36)-N34)</f>
        <v>1.2305810087393674</v>
      </c>
      <c r="P34" s="120" cm="1">
        <f t="array" aca="1" ref="P34" ca="1">ABS(SUM(E34:M34*$E$37:$M$37)-N34)</f>
        <v>5.5886553838744746</v>
      </c>
      <c r="Q34" s="121" cm="1">
        <f t="array" aca="1" ref="Q34" ca="1">ABS(SUM(E34:M34*$E$38:$M$38)-N34)</f>
        <v>1.9809244219968196</v>
      </c>
    </row>
    <row r="35" spans="4:21" ht="30.75" thickBot="1" x14ac:dyDescent="0.3">
      <c r="D35" s="111" t="s">
        <v>76</v>
      </c>
      <c r="E35" s="26" t="s">
        <v>0</v>
      </c>
      <c r="F35" s="27" t="s">
        <v>1</v>
      </c>
      <c r="G35" s="28" t="s">
        <v>2</v>
      </c>
      <c r="H35" s="26" t="s">
        <v>3</v>
      </c>
      <c r="I35" s="27" t="s">
        <v>4</v>
      </c>
      <c r="J35" s="28" t="s">
        <v>5</v>
      </c>
      <c r="K35" s="26" t="s">
        <v>6</v>
      </c>
      <c r="L35" s="27" t="s">
        <v>7</v>
      </c>
      <c r="M35" s="28" t="s">
        <v>8</v>
      </c>
      <c r="O35" s="122">
        <f ca="1">SUM(O26:O34)/8</f>
        <v>1.7345544320995474</v>
      </c>
      <c r="P35" s="122">
        <f ca="1">SUM(P26:P34)/8</f>
        <v>4.3812073025062137</v>
      </c>
      <c r="Q35" s="122">
        <f ca="1">SUM(Q26:Q34)/8</f>
        <v>1.7275505939718052</v>
      </c>
    </row>
    <row r="36" spans="4:21" x14ac:dyDescent="0.25">
      <c r="D36" s="112" t="s">
        <v>77</v>
      </c>
      <c r="E36" s="30">
        <f ca="1">ROUND(E15,0) + RAND()</f>
        <v>11.102631369891411</v>
      </c>
      <c r="F36" s="30">
        <f t="shared" ref="F36:M36" ca="1" si="2">ROUND(F15,0) + RAND()</f>
        <v>6.8523000540043384</v>
      </c>
      <c r="G36" s="30">
        <f t="shared" ca="1" si="2"/>
        <v>5.3248083186246342</v>
      </c>
      <c r="H36" s="30">
        <f t="shared" ca="1" si="2"/>
        <v>5.6117288782986066</v>
      </c>
      <c r="I36" s="30">
        <f t="shared" ca="1" si="2"/>
        <v>7.7847688827324353</v>
      </c>
      <c r="J36" s="30">
        <f t="shared" ca="1" si="2"/>
        <v>10.815816041147349</v>
      </c>
      <c r="K36" s="30">
        <f t="shared" ca="1" si="2"/>
        <v>7.5335854545471879</v>
      </c>
      <c r="L36" s="30">
        <f t="shared" ca="1" si="2"/>
        <v>9.4160221594070244</v>
      </c>
      <c r="M36" s="31">
        <f t="shared" ca="1" si="2"/>
        <v>6.0718215895939061</v>
      </c>
    </row>
    <row r="37" spans="4:21" x14ac:dyDescent="0.25">
      <c r="D37" s="113" t="s">
        <v>78</v>
      </c>
      <c r="E37" s="114">
        <f t="shared" ref="E37:M37" ca="1" si="3">ROUND(E16,0) + RAND()</f>
        <v>12.803527893774715</v>
      </c>
      <c r="F37" s="114">
        <f t="shared" ca="1" si="3"/>
        <v>7.4745629092987258</v>
      </c>
      <c r="G37" s="114">
        <f t="shared" ca="1" si="3"/>
        <v>6.8120158243328994</v>
      </c>
      <c r="H37" s="114">
        <f t="shared" ca="1" si="3"/>
        <v>7.1532691048424937</v>
      </c>
      <c r="I37" s="114">
        <f t="shared" ca="1" si="3"/>
        <v>7.6517321189255609</v>
      </c>
      <c r="J37" s="114">
        <f t="shared" ca="1" si="3"/>
        <v>11.196436146344729</v>
      </c>
      <c r="K37" s="114">
        <f t="shared" ca="1" si="3"/>
        <v>7.4106857888816053</v>
      </c>
      <c r="L37" s="114">
        <f t="shared" ca="1" si="3"/>
        <v>10.113174787805645</v>
      </c>
      <c r="M37" s="115">
        <f t="shared" ca="1" si="3"/>
        <v>7.4011482324768618</v>
      </c>
    </row>
    <row r="38" spans="4:21" ht="15.75" thickBot="1" x14ac:dyDescent="0.3">
      <c r="D38" s="116" t="s">
        <v>79</v>
      </c>
      <c r="E38" s="117">
        <f t="shared" ref="E38:M38" ca="1" si="4">ROUND(E17,0) + RAND()</f>
        <v>12.146714233454661</v>
      </c>
      <c r="F38" s="117">
        <f t="shared" ca="1" si="4"/>
        <v>5.5750756116826103</v>
      </c>
      <c r="G38" s="117">
        <f t="shared" ca="1" si="4"/>
        <v>2.9043216938350924</v>
      </c>
      <c r="H38" s="117">
        <f t="shared" ca="1" si="4"/>
        <v>4.4439247384446103</v>
      </c>
      <c r="I38" s="117">
        <f t="shared" ca="1" si="4"/>
        <v>6.3547299336790202</v>
      </c>
      <c r="J38" s="117">
        <f t="shared" ca="1" si="4"/>
        <v>9.6017611079065439</v>
      </c>
      <c r="K38" s="117">
        <f t="shared" ca="1" si="4"/>
        <v>6.5046799061759737</v>
      </c>
      <c r="L38" s="117">
        <f t="shared" ca="1" si="4"/>
        <v>7.8040317032296533</v>
      </c>
      <c r="M38" s="118">
        <f t="shared" ca="1" si="4"/>
        <v>6.4486069235012557</v>
      </c>
    </row>
    <row r="43" spans="4:21" x14ac:dyDescent="0.25">
      <c r="D43" s="150" t="s">
        <v>81</v>
      </c>
      <c r="E43" s="150"/>
      <c r="F43" s="150"/>
      <c r="G43" s="150"/>
      <c r="H43" s="150"/>
      <c r="I43" s="150"/>
    </row>
    <row r="44" spans="4:21" x14ac:dyDescent="0.25">
      <c r="D44" s="150" t="s">
        <v>82</v>
      </c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</row>
    <row r="46" spans="4:21" x14ac:dyDescent="0.25">
      <c r="D46" t="s">
        <v>107</v>
      </c>
      <c r="E46" t="s">
        <v>108</v>
      </c>
      <c r="F46" t="s">
        <v>109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4:21" ht="15.75" thickBot="1" x14ac:dyDescent="0.3">
      <c r="D47" t="s">
        <v>93</v>
      </c>
      <c r="E47" t="s">
        <v>0</v>
      </c>
      <c r="F47" t="s">
        <v>1</v>
      </c>
      <c r="G47" t="s">
        <v>2</v>
      </c>
      <c r="H47" t="s">
        <v>3</v>
      </c>
      <c r="I47" t="s">
        <v>4</v>
      </c>
      <c r="J47" t="s">
        <v>5</v>
      </c>
      <c r="K47" t="s">
        <v>6</v>
      </c>
      <c r="L47" t="s">
        <v>7</v>
      </c>
      <c r="M47" s="74" t="s">
        <v>8</v>
      </c>
      <c r="N47" t="s">
        <v>57</v>
      </c>
    </row>
    <row r="48" spans="4:21" ht="15.75" thickBot="1" x14ac:dyDescent="0.3">
      <c r="D48">
        <v>6.931623931623931</v>
      </c>
      <c r="E48">
        <v>2.5149572649572653</v>
      </c>
      <c r="F48">
        <v>0</v>
      </c>
      <c r="G48">
        <v>-2.0790598290598288</v>
      </c>
      <c r="H48">
        <v>-1.0470085470085464</v>
      </c>
      <c r="I48">
        <v>0</v>
      </c>
      <c r="J48">
        <v>0.48290598290598269</v>
      </c>
      <c r="K48">
        <v>0</v>
      </c>
      <c r="L48">
        <v>-0.61538461538461531</v>
      </c>
      <c r="M48" s="74">
        <v>-1.0448717948717965</v>
      </c>
    </row>
    <row r="56" spans="4:14" ht="15.75" thickBot="1" x14ac:dyDescent="0.3"/>
    <row r="57" spans="4:14" ht="15.75" thickBot="1" x14ac:dyDescent="0.3">
      <c r="E57" s="147" t="s">
        <v>17</v>
      </c>
      <c r="F57" s="148"/>
      <c r="G57" s="148"/>
      <c r="H57" s="148"/>
      <c r="I57" s="148"/>
      <c r="J57" s="148"/>
      <c r="K57" s="148"/>
      <c r="L57" s="148"/>
      <c r="M57" s="149"/>
    </row>
    <row r="58" spans="4:14" ht="30.75" thickBot="1" x14ac:dyDescent="0.3">
      <c r="D58" s="33" t="s">
        <v>9</v>
      </c>
      <c r="E58" s="6" t="s">
        <v>0</v>
      </c>
      <c r="F58" s="3" t="s">
        <v>1</v>
      </c>
      <c r="G58" s="7" t="s">
        <v>2</v>
      </c>
      <c r="H58" s="2" t="s">
        <v>3</v>
      </c>
      <c r="I58" s="4" t="s">
        <v>4</v>
      </c>
      <c r="J58" s="5" t="s">
        <v>5</v>
      </c>
      <c r="K58" s="2" t="s">
        <v>6</v>
      </c>
      <c r="L58" s="4" t="s">
        <v>7</v>
      </c>
      <c r="M58" s="5" t="s">
        <v>8</v>
      </c>
      <c r="N58" s="46" t="s">
        <v>19</v>
      </c>
    </row>
    <row r="59" spans="4:14" ht="15.75" thickBot="1" x14ac:dyDescent="0.3">
      <c r="D59" s="34">
        <v>1</v>
      </c>
      <c r="E59" s="127">
        <v>1</v>
      </c>
      <c r="F59" s="128">
        <v>0</v>
      </c>
      <c r="G59" s="129">
        <v>0</v>
      </c>
      <c r="H59" s="127">
        <v>1</v>
      </c>
      <c r="I59" s="128">
        <v>0</v>
      </c>
      <c r="J59" s="129">
        <v>0</v>
      </c>
      <c r="K59" s="127">
        <v>0</v>
      </c>
      <c r="L59" s="128">
        <v>0</v>
      </c>
      <c r="M59" s="129">
        <v>1</v>
      </c>
      <c r="N59" s="47">
        <v>7.666666666666667</v>
      </c>
    </row>
    <row r="60" spans="4:14" ht="15.75" thickBot="1" x14ac:dyDescent="0.3">
      <c r="D60" s="35">
        <v>2</v>
      </c>
      <c r="E60" s="130">
        <v>0</v>
      </c>
      <c r="F60" s="131">
        <v>1</v>
      </c>
      <c r="G60" s="132">
        <v>0</v>
      </c>
      <c r="H60" s="130">
        <v>0</v>
      </c>
      <c r="I60" s="131">
        <v>1</v>
      </c>
      <c r="J60" s="132">
        <v>0</v>
      </c>
      <c r="K60" s="130">
        <v>0</v>
      </c>
      <c r="L60" s="131">
        <v>1</v>
      </c>
      <c r="M60" s="132">
        <v>0</v>
      </c>
      <c r="N60" s="47">
        <v>6</v>
      </c>
    </row>
    <row r="61" spans="4:14" ht="15.75" thickBot="1" x14ac:dyDescent="0.3">
      <c r="D61" s="35">
        <v>3</v>
      </c>
      <c r="E61" s="133">
        <v>0</v>
      </c>
      <c r="F61" s="134">
        <v>0</v>
      </c>
      <c r="G61" s="135">
        <v>1</v>
      </c>
      <c r="H61" s="133">
        <v>0</v>
      </c>
      <c r="I61" s="134">
        <v>0</v>
      </c>
      <c r="J61" s="135">
        <v>1</v>
      </c>
      <c r="K61" s="133">
        <v>1</v>
      </c>
      <c r="L61" s="134">
        <v>0</v>
      </c>
      <c r="M61" s="135">
        <v>0</v>
      </c>
      <c r="N61" s="47">
        <v>5.333333333333333</v>
      </c>
    </row>
    <row r="62" spans="4:14" ht="15.75" thickBot="1" x14ac:dyDescent="0.3">
      <c r="D62" s="35">
        <v>4</v>
      </c>
      <c r="E62" s="133">
        <v>0</v>
      </c>
      <c r="F62" s="134">
        <v>0</v>
      </c>
      <c r="G62" s="135">
        <v>1</v>
      </c>
      <c r="H62" s="133">
        <v>0</v>
      </c>
      <c r="I62" s="134">
        <v>1</v>
      </c>
      <c r="J62" s="135">
        <v>0</v>
      </c>
      <c r="K62" s="133">
        <v>0</v>
      </c>
      <c r="L62" s="134">
        <v>1</v>
      </c>
      <c r="M62" s="135">
        <v>0</v>
      </c>
      <c r="N62" s="47">
        <v>4.333333333333333</v>
      </c>
    </row>
    <row r="63" spans="4:14" ht="15.75" thickBot="1" x14ac:dyDescent="0.3">
      <c r="D63" s="35">
        <v>5</v>
      </c>
      <c r="E63" s="130">
        <v>0</v>
      </c>
      <c r="F63" s="131">
        <v>1</v>
      </c>
      <c r="G63" s="132">
        <v>0</v>
      </c>
      <c r="H63" s="130">
        <v>1</v>
      </c>
      <c r="I63" s="131">
        <v>0</v>
      </c>
      <c r="J63" s="132">
        <v>0</v>
      </c>
      <c r="K63" s="130">
        <v>1</v>
      </c>
      <c r="L63" s="131">
        <v>0</v>
      </c>
      <c r="M63" s="132">
        <v>0</v>
      </c>
      <c r="N63" s="47">
        <v>5.666666666666667</v>
      </c>
    </row>
    <row r="64" spans="4:14" ht="15.75" thickBot="1" x14ac:dyDescent="0.3">
      <c r="D64" s="35">
        <v>6</v>
      </c>
      <c r="E64" s="136">
        <v>1</v>
      </c>
      <c r="F64" s="137">
        <v>0</v>
      </c>
      <c r="G64" s="138">
        <v>0</v>
      </c>
      <c r="H64" s="136">
        <v>0</v>
      </c>
      <c r="I64" s="137">
        <v>0</v>
      </c>
      <c r="J64" s="138">
        <v>1</v>
      </c>
      <c r="K64" s="136">
        <v>0</v>
      </c>
      <c r="L64" s="137">
        <v>0</v>
      </c>
      <c r="M64" s="138">
        <v>1</v>
      </c>
      <c r="N64" s="47">
        <v>8.6666666666666661</v>
      </c>
    </row>
    <row r="65" spans="4:14" ht="15.75" thickBot="1" x14ac:dyDescent="0.3">
      <c r="D65" s="35">
        <v>7</v>
      </c>
      <c r="E65" s="130">
        <v>0</v>
      </c>
      <c r="F65" s="131">
        <v>1</v>
      </c>
      <c r="G65" s="132">
        <v>0</v>
      </c>
      <c r="H65" s="130">
        <v>0</v>
      </c>
      <c r="I65" s="131">
        <v>0</v>
      </c>
      <c r="J65" s="132">
        <v>1</v>
      </c>
      <c r="K65" s="130">
        <v>0</v>
      </c>
      <c r="L65" s="131">
        <v>1</v>
      </c>
      <c r="M65" s="132">
        <v>0</v>
      </c>
      <c r="N65" s="47">
        <v>7.333333333333333</v>
      </c>
    </row>
    <row r="66" spans="4:14" ht="15.75" thickBot="1" x14ac:dyDescent="0.3">
      <c r="D66" s="35">
        <v>8</v>
      </c>
      <c r="E66" s="136">
        <v>1</v>
      </c>
      <c r="F66" s="137">
        <v>0</v>
      </c>
      <c r="G66" s="138">
        <v>0</v>
      </c>
      <c r="H66" s="136">
        <v>0</v>
      </c>
      <c r="I66" s="137">
        <v>1</v>
      </c>
      <c r="J66" s="138">
        <v>0</v>
      </c>
      <c r="K66" s="136">
        <v>1</v>
      </c>
      <c r="L66" s="137">
        <v>0</v>
      </c>
      <c r="M66" s="138">
        <v>0</v>
      </c>
      <c r="N66" s="47">
        <v>9.6666666666666661</v>
      </c>
    </row>
    <row r="67" spans="4:14" ht="15.75" thickBot="1" x14ac:dyDescent="0.3">
      <c r="D67" s="123">
        <v>9</v>
      </c>
      <c r="E67" s="139">
        <v>1</v>
      </c>
      <c r="F67" s="140">
        <v>0</v>
      </c>
      <c r="G67" s="141">
        <v>0</v>
      </c>
      <c r="H67" s="139">
        <v>0</v>
      </c>
      <c r="I67" s="140">
        <v>0</v>
      </c>
      <c r="J67" s="141">
        <v>1</v>
      </c>
      <c r="K67" s="139">
        <v>0</v>
      </c>
      <c r="L67" s="140">
        <v>1</v>
      </c>
      <c r="M67" s="141">
        <v>0</v>
      </c>
      <c r="N67" s="47">
        <v>9</v>
      </c>
    </row>
    <row r="68" spans="4:14" ht="15.75" thickBot="1" x14ac:dyDescent="0.3">
      <c r="D68" s="36">
        <v>10</v>
      </c>
      <c r="E68" s="142">
        <v>0</v>
      </c>
      <c r="F68" s="143">
        <v>0</v>
      </c>
      <c r="G68" s="144">
        <v>1</v>
      </c>
      <c r="H68" s="142">
        <v>1</v>
      </c>
      <c r="I68" s="143">
        <v>0</v>
      </c>
      <c r="J68" s="144">
        <v>0</v>
      </c>
      <c r="K68" s="142">
        <v>0</v>
      </c>
      <c r="L68" s="143">
        <v>0</v>
      </c>
      <c r="M68" s="144">
        <v>1</v>
      </c>
      <c r="N68" s="47">
        <v>2.6666666666666665</v>
      </c>
    </row>
  </sheetData>
  <mergeCells count="6">
    <mergeCell ref="E57:M57"/>
    <mergeCell ref="D44:U44"/>
    <mergeCell ref="N2:P2"/>
    <mergeCell ref="E2:M2"/>
    <mergeCell ref="E24:M24"/>
    <mergeCell ref="D43:I43"/>
  </mergeCells>
  <phoneticPr fontId="2" type="noConversion"/>
  <conditionalFormatting sqref="E59:M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N1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{18AA42C8-1872-4810-8AF3-2B61535A112A}</x14:id>
        </ext>
      </extLst>
    </cfRule>
  </conditionalFormatting>
  <conditionalFormatting sqref="N26:N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AA42C8-1872-4810-8AF3-2B61535A11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N15:N17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743D-0B05-4407-B555-4BD202A92CE1}">
  <dimension ref="A1:I42"/>
  <sheetViews>
    <sheetView workbookViewId="0">
      <selection activeCell="A17" sqref="A17:B26"/>
    </sheetView>
  </sheetViews>
  <sheetFormatPr baseColWidth="10" defaultRowHeight="15" x14ac:dyDescent="0.25"/>
  <cols>
    <col min="1" max="1" width="30.7109375" bestFit="1" customWidth="1"/>
    <col min="2" max="2" width="16.5703125" bestFit="1" customWidth="1"/>
    <col min="3" max="3" width="17.28515625" bestFit="1" customWidth="1"/>
    <col min="4" max="4" width="23.28515625" bestFit="1" customWidth="1"/>
    <col min="5" max="5" width="12" bestFit="1" customWidth="1"/>
    <col min="6" max="6" width="14.85546875" bestFit="1" customWidth="1"/>
    <col min="7" max="7" width="12.7109375" bestFit="1" customWidth="1"/>
    <col min="8" max="8" width="13" bestFit="1" customWidth="1"/>
    <col min="9" max="9" width="13.7109375" bestFit="1" customWidth="1"/>
  </cols>
  <sheetData>
    <row r="1" spans="1:9" x14ac:dyDescent="0.25">
      <c r="A1" t="s">
        <v>83</v>
      </c>
    </row>
    <row r="2" spans="1:9" ht="15.75" thickBot="1" x14ac:dyDescent="0.3"/>
    <row r="3" spans="1:9" x14ac:dyDescent="0.25">
      <c r="A3" s="146" t="s">
        <v>84</v>
      </c>
      <c r="B3" s="146"/>
    </row>
    <row r="4" spans="1:9" x14ac:dyDescent="0.25">
      <c r="A4" t="s">
        <v>85</v>
      </c>
      <c r="B4">
        <v>0.99162633091044328</v>
      </c>
    </row>
    <row r="5" spans="1:9" x14ac:dyDescent="0.25">
      <c r="A5" t="s">
        <v>86</v>
      </c>
      <c r="B5">
        <v>0.98332278015490793</v>
      </c>
    </row>
    <row r="6" spans="1:9" x14ac:dyDescent="0.25">
      <c r="A6" t="s">
        <v>87</v>
      </c>
      <c r="B6">
        <v>-5.0031659535276184E-2</v>
      </c>
    </row>
    <row r="7" spans="1:9" x14ac:dyDescent="0.25">
      <c r="A7" t="s">
        <v>88</v>
      </c>
      <c r="B7">
        <v>0.49762016735574938</v>
      </c>
    </row>
    <row r="8" spans="1:9" ht="15.75" thickBot="1" x14ac:dyDescent="0.3">
      <c r="A8" s="74" t="s">
        <v>89</v>
      </c>
      <c r="B8" s="74">
        <v>10</v>
      </c>
    </row>
    <row r="10" spans="1:9" ht="15.75" thickBot="1" x14ac:dyDescent="0.3">
      <c r="A10" t="s">
        <v>90</v>
      </c>
    </row>
    <row r="11" spans="1:9" x14ac:dyDescent="0.25">
      <c r="A11" s="145"/>
      <c r="B11" s="145" t="s">
        <v>94</v>
      </c>
      <c r="C11" s="145" t="s">
        <v>95</v>
      </c>
      <c r="D11" s="145" t="s">
        <v>96</v>
      </c>
      <c r="E11" s="145" t="s">
        <v>97</v>
      </c>
      <c r="F11" s="145" t="s">
        <v>98</v>
      </c>
    </row>
    <row r="12" spans="1:9" x14ac:dyDescent="0.25">
      <c r="A12" t="s">
        <v>91</v>
      </c>
      <c r="B12">
        <v>9</v>
      </c>
      <c r="C12">
        <v>43.801566951566947</v>
      </c>
      <c r="D12">
        <v>4.8668407723963272</v>
      </c>
      <c r="E12">
        <v>29.481016299137131</v>
      </c>
      <c r="F12" t="e">
        <v>#NUM!</v>
      </c>
    </row>
    <row r="13" spans="1:9" x14ac:dyDescent="0.25">
      <c r="A13" t="s">
        <v>92</v>
      </c>
      <c r="B13">
        <v>3</v>
      </c>
      <c r="C13">
        <v>0.74287749287749216</v>
      </c>
      <c r="D13">
        <v>0.24762583095916404</v>
      </c>
    </row>
    <row r="14" spans="1:9" ht="15.75" thickBot="1" x14ac:dyDescent="0.3">
      <c r="A14" s="74" t="s">
        <v>70</v>
      </c>
      <c r="B14" s="74">
        <v>12</v>
      </c>
      <c r="C14" s="74">
        <v>44.544444444444437</v>
      </c>
      <c r="D14" s="74"/>
      <c r="E14" s="74"/>
      <c r="F14" s="74"/>
    </row>
    <row r="15" spans="1:9" ht="15.75" thickBot="1" x14ac:dyDescent="0.3"/>
    <row r="16" spans="1:9" x14ac:dyDescent="0.25">
      <c r="A16" s="145"/>
      <c r="B16" s="145" t="s">
        <v>99</v>
      </c>
      <c r="C16" s="145" t="s">
        <v>88</v>
      </c>
      <c r="D16" s="145" t="s">
        <v>100</v>
      </c>
      <c r="E16" s="145" t="s">
        <v>58</v>
      </c>
      <c r="F16" s="145" t="s">
        <v>101</v>
      </c>
      <c r="G16" s="145" t="s">
        <v>102</v>
      </c>
      <c r="H16" s="145" t="s">
        <v>103</v>
      </c>
      <c r="I16" s="145" t="s">
        <v>104</v>
      </c>
    </row>
    <row r="17" spans="1:9" x14ac:dyDescent="0.25">
      <c r="A17" t="s">
        <v>93</v>
      </c>
      <c r="B17">
        <v>6.931623931623931</v>
      </c>
      <c r="C17">
        <v>0.55778099086398258</v>
      </c>
      <c r="D17">
        <v>12.427142633324769</v>
      </c>
      <c r="E17">
        <v>1.1228574976674889E-3</v>
      </c>
      <c r="F17">
        <v>5.1565158780913638</v>
      </c>
      <c r="G17">
        <v>8.7067319851564982</v>
      </c>
      <c r="H17">
        <v>5.1565158780913638</v>
      </c>
      <c r="I17">
        <v>8.7067319851564982</v>
      </c>
    </row>
    <row r="18" spans="1:9" x14ac:dyDescent="0.25">
      <c r="A18" t="s">
        <v>0</v>
      </c>
      <c r="B18">
        <v>2.5149572649572653</v>
      </c>
      <c r="C18">
        <v>0.49921255596130099</v>
      </c>
      <c r="D18">
        <v>5.0378485775750903</v>
      </c>
      <c r="E18">
        <v>1.5077315330641309E-2</v>
      </c>
      <c r="F18">
        <v>0.9262401106869862</v>
      </c>
      <c r="G18">
        <v>4.1036744192275449</v>
      </c>
      <c r="H18">
        <v>0.9262401106869862</v>
      </c>
      <c r="I18">
        <v>4.1036744192275449</v>
      </c>
    </row>
    <row r="19" spans="1:9" x14ac:dyDescent="0.25">
      <c r="A19" t="s">
        <v>1</v>
      </c>
      <c r="B19">
        <v>0</v>
      </c>
      <c r="C19">
        <v>0</v>
      </c>
      <c r="D19">
        <v>65535</v>
      </c>
      <c r="E19" t="e">
        <v>#NUM!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</v>
      </c>
      <c r="B20">
        <v>-2.0790598290598288</v>
      </c>
      <c r="C20">
        <v>0.45947458508974137</v>
      </c>
      <c r="D20">
        <v>-4.5248636084055907</v>
      </c>
      <c r="E20" t="e">
        <v>#NUM!</v>
      </c>
      <c r="F20">
        <v>-3.5413130247504414</v>
      </c>
      <c r="G20">
        <v>-0.61680663336921615</v>
      </c>
      <c r="H20">
        <v>-3.5413130247504414</v>
      </c>
      <c r="I20">
        <v>-0.61680663336921615</v>
      </c>
    </row>
    <row r="21" spans="1:9" x14ac:dyDescent="0.25">
      <c r="A21" t="s">
        <v>3</v>
      </c>
      <c r="B21">
        <v>-1.0470085470085464</v>
      </c>
      <c r="C21">
        <v>0.59094493436802675</v>
      </c>
      <c r="D21">
        <v>-1.7717531467263476</v>
      </c>
      <c r="E21">
        <v>0.17455847920662287</v>
      </c>
      <c r="F21">
        <v>-2.9276590700141973</v>
      </c>
      <c r="G21">
        <v>0.83364197599710432</v>
      </c>
      <c r="H21">
        <v>-2.9276590700141973</v>
      </c>
      <c r="I21">
        <v>0.83364197599710432</v>
      </c>
    </row>
    <row r="22" spans="1:9" x14ac:dyDescent="0.25">
      <c r="A22" t="s">
        <v>4</v>
      </c>
      <c r="B22">
        <v>0</v>
      </c>
      <c r="C22">
        <v>0</v>
      </c>
      <c r="D22">
        <v>65535</v>
      </c>
      <c r="E22" t="e">
        <v>#NUM!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5</v>
      </c>
      <c r="B23">
        <v>0.48290598290598269</v>
      </c>
      <c r="C23">
        <v>0.39841499347427323</v>
      </c>
      <c r="D23">
        <v>1.2120677956793944</v>
      </c>
      <c r="E23" t="e">
        <v>#NUM!</v>
      </c>
      <c r="F23">
        <v>-0.78502834104585117</v>
      </c>
      <c r="G23">
        <v>1.7508403068578167</v>
      </c>
      <c r="H23">
        <v>-0.78502834104585117</v>
      </c>
      <c r="I23">
        <v>1.7508403068578167</v>
      </c>
    </row>
    <row r="24" spans="1:9" x14ac:dyDescent="0.25">
      <c r="A24" t="s">
        <v>6</v>
      </c>
      <c r="B24">
        <v>0</v>
      </c>
      <c r="C24">
        <v>0</v>
      </c>
      <c r="D24">
        <v>65535</v>
      </c>
      <c r="E24" t="e">
        <v>#NUM!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7</v>
      </c>
      <c r="B25">
        <v>-0.61538461538461531</v>
      </c>
      <c r="C25">
        <v>0.43644175834826582</v>
      </c>
      <c r="D25">
        <v>-1.4100039778814177</v>
      </c>
      <c r="E25" t="e">
        <v>#NUM!</v>
      </c>
      <c r="F25">
        <v>-2.0043370767115793</v>
      </c>
      <c r="G25">
        <v>0.77356784594234862</v>
      </c>
      <c r="H25">
        <v>-2.0043370767115793</v>
      </c>
      <c r="I25">
        <v>0.77356784594234862</v>
      </c>
    </row>
    <row r="26" spans="1:9" ht="15.75" thickBot="1" x14ac:dyDescent="0.3">
      <c r="A26" s="74" t="s">
        <v>8</v>
      </c>
      <c r="B26" s="74">
        <v>-1.0448717948717965</v>
      </c>
      <c r="C26" s="74">
        <v>0.51177332540043907</v>
      </c>
      <c r="D26" s="74">
        <v>-2.0416691199257646</v>
      </c>
      <c r="E26" s="74">
        <v>0.13383156232899618</v>
      </c>
      <c r="F26" s="74">
        <v>-2.6735629234351812</v>
      </c>
      <c r="G26" s="74">
        <v>0.58381933369158823</v>
      </c>
      <c r="H26" s="74">
        <v>-2.6735629234351812</v>
      </c>
      <c r="I26" s="74">
        <v>0.58381933369158823</v>
      </c>
    </row>
    <row r="30" spans="1:9" x14ac:dyDescent="0.25">
      <c r="A30" t="s">
        <v>105</v>
      </c>
    </row>
    <row r="31" spans="1:9" ht="15.75" thickBot="1" x14ac:dyDescent="0.3"/>
    <row r="32" spans="1:9" x14ac:dyDescent="0.25">
      <c r="A32" s="145" t="s">
        <v>106</v>
      </c>
      <c r="B32" s="145" t="s">
        <v>19</v>
      </c>
    </row>
    <row r="33" spans="1:2" x14ac:dyDescent="0.25">
      <c r="A33">
        <v>5</v>
      </c>
      <c r="B33">
        <v>2.6666666666666665</v>
      </c>
    </row>
    <row r="34" spans="1:2" x14ac:dyDescent="0.25">
      <c r="A34">
        <v>15</v>
      </c>
      <c r="B34">
        <v>4.333333333333333</v>
      </c>
    </row>
    <row r="35" spans="1:2" x14ac:dyDescent="0.25">
      <c r="A35">
        <v>25</v>
      </c>
      <c r="B35">
        <v>5.333333333333333</v>
      </c>
    </row>
    <row r="36" spans="1:2" x14ac:dyDescent="0.25">
      <c r="A36">
        <v>35</v>
      </c>
      <c r="B36">
        <v>5.666666666666667</v>
      </c>
    </row>
    <row r="37" spans="1:2" x14ac:dyDescent="0.25">
      <c r="A37">
        <v>45</v>
      </c>
      <c r="B37">
        <v>6</v>
      </c>
    </row>
    <row r="38" spans="1:2" x14ac:dyDescent="0.25">
      <c r="A38">
        <v>55</v>
      </c>
      <c r="B38">
        <v>7.333333333333333</v>
      </c>
    </row>
    <row r="39" spans="1:2" x14ac:dyDescent="0.25">
      <c r="A39">
        <v>65</v>
      </c>
      <c r="B39">
        <v>7.666666666666667</v>
      </c>
    </row>
    <row r="40" spans="1:2" x14ac:dyDescent="0.25">
      <c r="A40">
        <v>75</v>
      </c>
      <c r="B40">
        <v>8.6666666666666661</v>
      </c>
    </row>
    <row r="41" spans="1:2" x14ac:dyDescent="0.25">
      <c r="A41">
        <v>85</v>
      </c>
      <c r="B41">
        <v>9</v>
      </c>
    </row>
    <row r="42" spans="1:2" ht="15.75" thickBot="1" x14ac:dyDescent="0.3">
      <c r="A42" s="74">
        <v>95</v>
      </c>
      <c r="B42" s="74">
        <v>9.6666666666666661</v>
      </c>
    </row>
  </sheetData>
  <sortState xmlns:xlrd2="http://schemas.microsoft.com/office/spreadsheetml/2017/richdata2" ref="B33:B42">
    <sortCondition ref="B3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283A-4411-4C74-9053-49E2E8F791A1}">
  <dimension ref="B3:AQ54"/>
  <sheetViews>
    <sheetView topLeftCell="A42" zoomScale="110" zoomScaleNormal="110" workbookViewId="0">
      <selection activeCell="H59" sqref="H59"/>
    </sheetView>
  </sheetViews>
  <sheetFormatPr baseColWidth="10" defaultColWidth="5.7109375" defaultRowHeight="15" x14ac:dyDescent="0.25"/>
  <cols>
    <col min="2" max="2" width="15.7109375" customWidth="1"/>
    <col min="3" max="42" width="5.7109375" style="63"/>
  </cols>
  <sheetData>
    <row r="3" spans="2:43" ht="15.75" thickBot="1" x14ac:dyDescent="0.3">
      <c r="B3" s="64" t="s">
        <v>57</v>
      </c>
    </row>
    <row r="4" spans="2:43" x14ac:dyDescent="0.25">
      <c r="B4" s="104">
        <v>10</v>
      </c>
      <c r="C4" s="101">
        <v>0</v>
      </c>
      <c r="D4" s="90">
        <v>0</v>
      </c>
      <c r="E4" s="90">
        <v>0</v>
      </c>
      <c r="F4" s="90">
        <v>1</v>
      </c>
      <c r="G4" s="90">
        <v>1</v>
      </c>
      <c r="H4" s="90">
        <v>1</v>
      </c>
      <c r="I4" s="90">
        <v>1</v>
      </c>
      <c r="J4" s="90">
        <v>1</v>
      </c>
      <c r="K4" s="90">
        <v>0</v>
      </c>
      <c r="L4" s="90">
        <v>0</v>
      </c>
      <c r="M4" s="90"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  <c r="S4" s="90">
        <v>0</v>
      </c>
      <c r="T4" s="90">
        <v>0</v>
      </c>
      <c r="U4" s="90">
        <v>0</v>
      </c>
      <c r="V4" s="90">
        <v>0</v>
      </c>
      <c r="W4" s="90">
        <v>0</v>
      </c>
      <c r="X4" s="90">
        <v>0</v>
      </c>
      <c r="Y4" s="90">
        <v>0</v>
      </c>
      <c r="Z4" s="90">
        <v>0</v>
      </c>
      <c r="AA4" s="90">
        <v>0</v>
      </c>
      <c r="AB4" s="90">
        <v>0</v>
      </c>
      <c r="AC4" s="90">
        <v>0</v>
      </c>
      <c r="AD4" s="90">
        <v>0</v>
      </c>
      <c r="AE4" s="90">
        <v>0</v>
      </c>
      <c r="AF4" s="90">
        <v>0</v>
      </c>
      <c r="AG4" s="90">
        <v>0</v>
      </c>
      <c r="AH4" s="90">
        <v>0</v>
      </c>
      <c r="AI4" s="90">
        <v>0</v>
      </c>
      <c r="AJ4" s="90">
        <v>0</v>
      </c>
      <c r="AK4" s="90">
        <v>0</v>
      </c>
      <c r="AL4" s="90">
        <v>0</v>
      </c>
      <c r="AM4" s="90">
        <v>0</v>
      </c>
      <c r="AN4" s="90">
        <v>0</v>
      </c>
      <c r="AO4" s="90">
        <v>0</v>
      </c>
      <c r="AP4" s="91">
        <v>0</v>
      </c>
      <c r="AQ4" s="63"/>
    </row>
    <row r="5" spans="2:43" x14ac:dyDescent="0.25">
      <c r="B5" s="105">
        <v>9</v>
      </c>
      <c r="C5" s="102">
        <v>0</v>
      </c>
      <c r="D5" s="89">
        <v>0</v>
      </c>
      <c r="E5" s="89">
        <v>1</v>
      </c>
      <c r="F5" s="89">
        <v>0</v>
      </c>
      <c r="G5" s="89">
        <v>0</v>
      </c>
      <c r="H5" s="89">
        <v>0</v>
      </c>
      <c r="I5" s="89">
        <v>0</v>
      </c>
      <c r="J5" s="89">
        <v>0</v>
      </c>
      <c r="K5" s="89">
        <v>1</v>
      </c>
      <c r="L5" s="89">
        <v>1</v>
      </c>
      <c r="M5" s="89">
        <v>1</v>
      </c>
      <c r="N5" s="89">
        <v>1</v>
      </c>
      <c r="O5" s="89">
        <v>1</v>
      </c>
      <c r="P5" s="89">
        <v>0</v>
      </c>
      <c r="Q5" s="89">
        <v>0</v>
      </c>
      <c r="R5" s="89">
        <v>0</v>
      </c>
      <c r="S5" s="89">
        <v>0</v>
      </c>
      <c r="T5" s="89">
        <v>0</v>
      </c>
      <c r="U5" s="89">
        <v>0</v>
      </c>
      <c r="V5" s="89">
        <v>0</v>
      </c>
      <c r="W5" s="89">
        <v>0</v>
      </c>
      <c r="X5" s="89">
        <v>0</v>
      </c>
      <c r="Y5" s="89">
        <v>0</v>
      </c>
      <c r="Z5" s="89">
        <v>0</v>
      </c>
      <c r="AA5" s="89">
        <v>0</v>
      </c>
      <c r="AB5" s="89">
        <v>0</v>
      </c>
      <c r="AC5" s="89">
        <v>0</v>
      </c>
      <c r="AD5" s="89">
        <v>0</v>
      </c>
      <c r="AE5" s="89">
        <v>0</v>
      </c>
      <c r="AF5" s="89">
        <v>0</v>
      </c>
      <c r="AG5" s="89">
        <v>0</v>
      </c>
      <c r="AH5" s="89">
        <v>0</v>
      </c>
      <c r="AI5" s="89">
        <v>0</v>
      </c>
      <c r="AJ5" s="89">
        <v>0</v>
      </c>
      <c r="AK5" s="89">
        <v>0</v>
      </c>
      <c r="AL5" s="89">
        <v>0</v>
      </c>
      <c r="AM5" s="89">
        <v>0</v>
      </c>
      <c r="AN5" s="89">
        <v>0</v>
      </c>
      <c r="AO5" s="89">
        <v>0</v>
      </c>
      <c r="AP5" s="92">
        <v>0</v>
      </c>
      <c r="AQ5" s="63"/>
    </row>
    <row r="6" spans="2:43" x14ac:dyDescent="0.25">
      <c r="B6" s="105">
        <v>8</v>
      </c>
      <c r="C6" s="102">
        <v>0</v>
      </c>
      <c r="D6" s="89">
        <v>1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  <c r="P6" s="89">
        <v>1</v>
      </c>
      <c r="Q6" s="89">
        <v>1</v>
      </c>
      <c r="R6" s="89">
        <v>1</v>
      </c>
      <c r="S6" s="89">
        <v>1</v>
      </c>
      <c r="T6" s="89">
        <v>1</v>
      </c>
      <c r="U6" s="89">
        <v>0</v>
      </c>
      <c r="V6" s="89">
        <v>0</v>
      </c>
      <c r="W6" s="89">
        <v>0</v>
      </c>
      <c r="X6" s="89">
        <v>0</v>
      </c>
      <c r="Y6" s="89">
        <v>0</v>
      </c>
      <c r="Z6" s="89">
        <v>0</v>
      </c>
      <c r="AA6" s="89">
        <v>0</v>
      </c>
      <c r="AB6" s="89">
        <v>0</v>
      </c>
      <c r="AC6" s="89">
        <v>0</v>
      </c>
      <c r="AD6" s="89">
        <v>0</v>
      </c>
      <c r="AE6" s="89">
        <v>0</v>
      </c>
      <c r="AF6" s="89">
        <v>0</v>
      </c>
      <c r="AG6" s="89">
        <v>0</v>
      </c>
      <c r="AH6" s="89">
        <v>0</v>
      </c>
      <c r="AI6" s="89">
        <v>0</v>
      </c>
      <c r="AJ6" s="89">
        <v>0</v>
      </c>
      <c r="AK6" s="89">
        <v>0</v>
      </c>
      <c r="AL6" s="89">
        <v>0</v>
      </c>
      <c r="AM6" s="89">
        <v>0</v>
      </c>
      <c r="AN6" s="89">
        <v>0</v>
      </c>
      <c r="AO6" s="89">
        <v>0</v>
      </c>
      <c r="AP6" s="92">
        <v>0</v>
      </c>
      <c r="AQ6" s="63"/>
    </row>
    <row r="7" spans="2:43" x14ac:dyDescent="0.25">
      <c r="B7" s="105">
        <v>7</v>
      </c>
      <c r="C7" s="102">
        <v>1</v>
      </c>
      <c r="D7" s="89">
        <v>0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89">
        <v>0</v>
      </c>
      <c r="N7" s="89">
        <v>0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1</v>
      </c>
      <c r="V7" s="89">
        <v>1</v>
      </c>
      <c r="W7" s="89">
        <v>1</v>
      </c>
      <c r="X7" s="89">
        <v>1</v>
      </c>
      <c r="Y7" s="89">
        <v>1</v>
      </c>
      <c r="Z7" s="89">
        <v>0</v>
      </c>
      <c r="AA7" s="89">
        <v>0</v>
      </c>
      <c r="AB7" s="89">
        <v>0</v>
      </c>
      <c r="AC7" s="89">
        <v>0</v>
      </c>
      <c r="AD7" s="89">
        <v>0</v>
      </c>
      <c r="AE7" s="89">
        <v>0</v>
      </c>
      <c r="AF7" s="89">
        <v>0</v>
      </c>
      <c r="AG7" s="89">
        <v>0</v>
      </c>
      <c r="AH7" s="89">
        <v>0</v>
      </c>
      <c r="AI7" s="89">
        <v>0</v>
      </c>
      <c r="AJ7" s="89">
        <v>0</v>
      </c>
      <c r="AK7" s="89">
        <v>0</v>
      </c>
      <c r="AL7" s="89">
        <v>0</v>
      </c>
      <c r="AM7" s="89">
        <v>0</v>
      </c>
      <c r="AN7" s="89">
        <v>0</v>
      </c>
      <c r="AO7" s="89">
        <v>0</v>
      </c>
      <c r="AP7" s="92">
        <v>0</v>
      </c>
      <c r="AQ7" s="63"/>
    </row>
    <row r="8" spans="2:43" x14ac:dyDescent="0.25">
      <c r="B8" s="105">
        <v>6</v>
      </c>
      <c r="C8" s="102">
        <v>0</v>
      </c>
      <c r="D8" s="89">
        <v>0</v>
      </c>
      <c r="E8" s="89">
        <v>0</v>
      </c>
      <c r="F8" s="89">
        <v>0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9">
        <v>0</v>
      </c>
      <c r="W8" s="89">
        <v>0</v>
      </c>
      <c r="X8" s="89">
        <v>0</v>
      </c>
      <c r="Y8" s="89">
        <v>0</v>
      </c>
      <c r="Z8" s="89">
        <v>1</v>
      </c>
      <c r="AA8" s="89">
        <v>1</v>
      </c>
      <c r="AB8" s="89">
        <v>1</v>
      </c>
      <c r="AC8" s="89">
        <v>1</v>
      </c>
      <c r="AD8" s="89">
        <v>1</v>
      </c>
      <c r="AE8" s="89">
        <v>0</v>
      </c>
      <c r="AF8" s="89">
        <v>0</v>
      </c>
      <c r="AG8" s="89">
        <v>0</v>
      </c>
      <c r="AH8" s="89">
        <v>0</v>
      </c>
      <c r="AI8" s="89">
        <v>0</v>
      </c>
      <c r="AJ8" s="89">
        <v>0</v>
      </c>
      <c r="AK8" s="89">
        <v>0</v>
      </c>
      <c r="AL8" s="89">
        <v>0</v>
      </c>
      <c r="AM8" s="89">
        <v>0</v>
      </c>
      <c r="AN8" s="89">
        <v>0</v>
      </c>
      <c r="AO8" s="89">
        <v>0</v>
      </c>
      <c r="AP8" s="92">
        <v>0</v>
      </c>
      <c r="AQ8" s="63"/>
    </row>
    <row r="9" spans="2:43" x14ac:dyDescent="0.25">
      <c r="B9" s="105">
        <v>5</v>
      </c>
      <c r="C9" s="102">
        <v>0</v>
      </c>
      <c r="D9" s="89">
        <v>0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9">
        <v>0</v>
      </c>
      <c r="W9" s="89">
        <v>0</v>
      </c>
      <c r="X9" s="89">
        <v>0</v>
      </c>
      <c r="Y9" s="89">
        <v>0</v>
      </c>
      <c r="Z9" s="89">
        <v>0</v>
      </c>
      <c r="AA9" s="89">
        <v>0</v>
      </c>
      <c r="AB9" s="89">
        <v>0</v>
      </c>
      <c r="AC9" s="89">
        <v>0</v>
      </c>
      <c r="AD9" s="89">
        <v>0</v>
      </c>
      <c r="AE9" s="89">
        <v>1</v>
      </c>
      <c r="AF9" s="89">
        <v>1</v>
      </c>
      <c r="AG9" s="89">
        <v>1</v>
      </c>
      <c r="AH9" s="89">
        <v>1</v>
      </c>
      <c r="AI9" s="89">
        <v>1</v>
      </c>
      <c r="AJ9" s="89">
        <v>1</v>
      </c>
      <c r="AK9" s="89">
        <v>1</v>
      </c>
      <c r="AL9" s="89">
        <v>1</v>
      </c>
      <c r="AM9" s="89">
        <v>1</v>
      </c>
      <c r="AN9" s="89">
        <v>1</v>
      </c>
      <c r="AO9" s="89">
        <v>1</v>
      </c>
      <c r="AP9" s="89">
        <v>1</v>
      </c>
      <c r="AQ9" s="63"/>
    </row>
    <row r="10" spans="2:43" x14ac:dyDescent="0.25">
      <c r="B10" s="105">
        <v>4</v>
      </c>
      <c r="C10" s="102">
        <v>0</v>
      </c>
      <c r="D10" s="89">
        <v>0</v>
      </c>
      <c r="E10" s="89">
        <v>0</v>
      </c>
      <c r="F10" s="89">
        <v>0</v>
      </c>
      <c r="G10" s="89">
        <v>0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9">
        <v>0</v>
      </c>
      <c r="W10" s="89">
        <v>0</v>
      </c>
      <c r="X10" s="89">
        <v>0</v>
      </c>
      <c r="Y10" s="89">
        <v>0</v>
      </c>
      <c r="Z10" s="89">
        <v>0</v>
      </c>
      <c r="AA10" s="89">
        <v>0</v>
      </c>
      <c r="AB10" s="89">
        <v>0</v>
      </c>
      <c r="AC10" s="89">
        <v>0</v>
      </c>
      <c r="AD10" s="89">
        <v>0</v>
      </c>
      <c r="AE10" s="89">
        <v>0</v>
      </c>
      <c r="AF10" s="89">
        <v>0</v>
      </c>
      <c r="AG10" s="89">
        <v>0</v>
      </c>
      <c r="AH10" s="89">
        <v>0</v>
      </c>
      <c r="AI10" s="89">
        <v>0</v>
      </c>
      <c r="AJ10" s="89">
        <v>0</v>
      </c>
      <c r="AK10" s="89">
        <v>0</v>
      </c>
      <c r="AL10" s="89">
        <v>0</v>
      </c>
      <c r="AM10" s="89">
        <v>0</v>
      </c>
      <c r="AN10" s="89">
        <v>0</v>
      </c>
      <c r="AO10" s="89">
        <v>0</v>
      </c>
      <c r="AP10" s="92">
        <v>0</v>
      </c>
      <c r="AQ10" s="63"/>
    </row>
    <row r="11" spans="2:43" x14ac:dyDescent="0.25">
      <c r="B11" s="105">
        <v>3</v>
      </c>
      <c r="C11" s="102">
        <v>0</v>
      </c>
      <c r="D11" s="89">
        <v>0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9">
        <v>0</v>
      </c>
      <c r="W11" s="89">
        <v>0</v>
      </c>
      <c r="X11" s="89">
        <v>0</v>
      </c>
      <c r="Y11" s="89">
        <v>0</v>
      </c>
      <c r="Z11" s="89">
        <v>0</v>
      </c>
      <c r="AA11" s="89">
        <v>0</v>
      </c>
      <c r="AB11" s="89">
        <v>0</v>
      </c>
      <c r="AC11" s="89">
        <v>0</v>
      </c>
      <c r="AD11" s="89">
        <v>0</v>
      </c>
      <c r="AE11" s="89">
        <v>0</v>
      </c>
      <c r="AF11" s="89">
        <v>0</v>
      </c>
      <c r="AG11" s="89">
        <v>0</v>
      </c>
      <c r="AH11" s="89">
        <v>0</v>
      </c>
      <c r="AI11" s="89">
        <v>0</v>
      </c>
      <c r="AJ11" s="89">
        <v>0</v>
      </c>
      <c r="AK11" s="89">
        <v>0</v>
      </c>
      <c r="AL11" s="89">
        <v>0</v>
      </c>
      <c r="AM11" s="89">
        <v>0</v>
      </c>
      <c r="AN11" s="89">
        <v>0</v>
      </c>
      <c r="AO11" s="89">
        <v>0</v>
      </c>
      <c r="AP11" s="92">
        <v>0</v>
      </c>
      <c r="AQ11" s="63"/>
    </row>
    <row r="12" spans="2:43" x14ac:dyDescent="0.25">
      <c r="B12" s="105">
        <v>2</v>
      </c>
      <c r="C12" s="102">
        <v>0</v>
      </c>
      <c r="D12" s="89">
        <v>0</v>
      </c>
      <c r="E12" s="89">
        <v>0</v>
      </c>
      <c r="F12" s="89">
        <v>0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9">
        <v>0</v>
      </c>
      <c r="W12" s="89">
        <v>0</v>
      </c>
      <c r="X12" s="89">
        <v>0</v>
      </c>
      <c r="Y12" s="89">
        <v>0</v>
      </c>
      <c r="Z12" s="89">
        <v>0</v>
      </c>
      <c r="AA12" s="89">
        <v>0</v>
      </c>
      <c r="AB12" s="89">
        <v>0</v>
      </c>
      <c r="AC12" s="89">
        <v>0</v>
      </c>
      <c r="AD12" s="89">
        <v>0</v>
      </c>
      <c r="AE12" s="89">
        <v>0</v>
      </c>
      <c r="AF12" s="89">
        <v>0</v>
      </c>
      <c r="AG12" s="89">
        <v>0</v>
      </c>
      <c r="AH12" s="89">
        <v>0</v>
      </c>
      <c r="AI12" s="89">
        <v>0</v>
      </c>
      <c r="AJ12" s="89">
        <v>0</v>
      </c>
      <c r="AK12" s="89">
        <v>0</v>
      </c>
      <c r="AL12" s="89">
        <v>0</v>
      </c>
      <c r="AM12" s="89">
        <v>0</v>
      </c>
      <c r="AN12" s="89">
        <v>0</v>
      </c>
      <c r="AO12" s="89">
        <v>0</v>
      </c>
      <c r="AP12" s="92">
        <v>0</v>
      </c>
      <c r="AQ12" s="63"/>
    </row>
    <row r="13" spans="2:43" ht="15.75" thickBot="1" x14ac:dyDescent="0.3">
      <c r="B13" s="106">
        <v>1</v>
      </c>
      <c r="C13" s="103">
        <v>0</v>
      </c>
      <c r="D13" s="96">
        <v>0</v>
      </c>
      <c r="E13" s="96">
        <v>0</v>
      </c>
      <c r="F13" s="96">
        <v>0</v>
      </c>
      <c r="G13" s="96">
        <v>0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  <c r="P13" s="96">
        <v>0</v>
      </c>
      <c r="Q13" s="96">
        <v>0</v>
      </c>
      <c r="R13" s="96">
        <v>0</v>
      </c>
      <c r="S13" s="96">
        <v>0</v>
      </c>
      <c r="T13" s="96">
        <v>0</v>
      </c>
      <c r="U13" s="96">
        <v>0</v>
      </c>
      <c r="V13" s="96">
        <v>0</v>
      </c>
      <c r="W13" s="96">
        <v>0</v>
      </c>
      <c r="X13" s="96">
        <v>0</v>
      </c>
      <c r="Y13" s="96">
        <v>0</v>
      </c>
      <c r="Z13" s="96">
        <v>0</v>
      </c>
      <c r="AA13" s="96">
        <v>0</v>
      </c>
      <c r="AB13" s="96">
        <v>0</v>
      </c>
      <c r="AC13" s="96">
        <v>0</v>
      </c>
      <c r="AD13" s="96">
        <v>0</v>
      </c>
      <c r="AE13" s="96">
        <v>0</v>
      </c>
      <c r="AF13" s="96">
        <v>0</v>
      </c>
      <c r="AG13" s="96">
        <v>0</v>
      </c>
      <c r="AH13" s="96">
        <v>0</v>
      </c>
      <c r="AI13" s="96">
        <v>0</v>
      </c>
      <c r="AJ13" s="96">
        <v>0</v>
      </c>
      <c r="AK13" s="96">
        <v>0</v>
      </c>
      <c r="AL13" s="96">
        <v>0</v>
      </c>
      <c r="AM13" s="96">
        <v>0</v>
      </c>
      <c r="AN13" s="96">
        <v>0</v>
      </c>
      <c r="AO13" s="96">
        <v>0</v>
      </c>
      <c r="AP13" s="97">
        <v>0</v>
      </c>
      <c r="AQ13" s="63"/>
    </row>
    <row r="14" spans="2:43" ht="15.75" thickBot="1" x14ac:dyDescent="0.3">
      <c r="B14" s="81" t="s">
        <v>69</v>
      </c>
      <c r="C14" s="98">
        <v>0.25</v>
      </c>
      <c r="D14" s="99">
        <v>0.5</v>
      </c>
      <c r="E14" s="99">
        <v>0.75</v>
      </c>
      <c r="F14" s="99">
        <v>1</v>
      </c>
      <c r="G14" s="99">
        <v>1.25</v>
      </c>
      <c r="H14" s="99">
        <v>1.5</v>
      </c>
      <c r="I14" s="99">
        <v>1.75</v>
      </c>
      <c r="J14" s="99">
        <v>2</v>
      </c>
      <c r="K14" s="99">
        <v>2.25</v>
      </c>
      <c r="L14" s="99">
        <v>2.5</v>
      </c>
      <c r="M14" s="99">
        <v>2.75</v>
      </c>
      <c r="N14" s="99">
        <v>3</v>
      </c>
      <c r="O14" s="99">
        <v>3.25</v>
      </c>
      <c r="P14" s="99">
        <v>3.5</v>
      </c>
      <c r="Q14" s="99">
        <v>3.75</v>
      </c>
      <c r="R14" s="99">
        <v>4</v>
      </c>
      <c r="S14" s="99">
        <v>4.25</v>
      </c>
      <c r="T14" s="99">
        <v>4.5</v>
      </c>
      <c r="U14" s="99">
        <v>4.75</v>
      </c>
      <c r="V14" s="99">
        <v>5</v>
      </c>
      <c r="W14" s="99">
        <v>5.25</v>
      </c>
      <c r="X14" s="99">
        <v>5.5</v>
      </c>
      <c r="Y14" s="99">
        <v>5.75</v>
      </c>
      <c r="Z14" s="99">
        <v>6</v>
      </c>
      <c r="AA14" s="99">
        <v>6.25</v>
      </c>
      <c r="AB14" s="99">
        <v>6.5</v>
      </c>
      <c r="AC14" s="99">
        <v>6.75</v>
      </c>
      <c r="AD14" s="99">
        <v>7</v>
      </c>
      <c r="AE14" s="99">
        <v>7.25</v>
      </c>
      <c r="AF14" s="99">
        <v>7.5</v>
      </c>
      <c r="AG14" s="99">
        <v>7.75</v>
      </c>
      <c r="AH14" s="99">
        <v>8</v>
      </c>
      <c r="AI14" s="99">
        <v>8.25</v>
      </c>
      <c r="AJ14" s="99">
        <v>8.5</v>
      </c>
      <c r="AK14" s="99">
        <v>8.75</v>
      </c>
      <c r="AL14" s="99">
        <v>9</v>
      </c>
      <c r="AM14" s="99">
        <v>9.25</v>
      </c>
      <c r="AN14" s="99">
        <v>9.5</v>
      </c>
      <c r="AO14" s="99">
        <v>9.75</v>
      </c>
      <c r="AP14" s="100">
        <v>10</v>
      </c>
    </row>
    <row r="15" spans="2:43" ht="15.75" thickBot="1" x14ac:dyDescent="0.3"/>
    <row r="16" spans="2:43" x14ac:dyDescent="0.25">
      <c r="B16" s="107" t="s">
        <v>69</v>
      </c>
      <c r="C16" s="90">
        <v>0.25</v>
      </c>
      <c r="D16" s="90">
        <v>0.5</v>
      </c>
      <c r="E16" s="90">
        <v>0.75</v>
      </c>
      <c r="F16" s="90">
        <v>1</v>
      </c>
      <c r="G16" s="90">
        <v>1.25</v>
      </c>
      <c r="H16" s="90">
        <v>1.5</v>
      </c>
      <c r="I16" s="90">
        <v>1.75</v>
      </c>
      <c r="J16" s="90">
        <v>2</v>
      </c>
      <c r="K16" s="90">
        <v>2.25</v>
      </c>
      <c r="L16" s="90">
        <v>2.5</v>
      </c>
      <c r="M16" s="90">
        <v>2.75</v>
      </c>
      <c r="N16" s="90">
        <v>3</v>
      </c>
      <c r="O16" s="90">
        <v>3.25</v>
      </c>
      <c r="P16" s="90">
        <v>3.5</v>
      </c>
      <c r="Q16" s="90">
        <v>3.75</v>
      </c>
      <c r="R16" s="90">
        <v>4</v>
      </c>
      <c r="S16" s="90">
        <v>4.25</v>
      </c>
      <c r="T16" s="90">
        <v>4.5</v>
      </c>
      <c r="U16" s="90">
        <v>4.75</v>
      </c>
      <c r="V16" s="90">
        <v>5</v>
      </c>
      <c r="W16" s="90">
        <v>5.25</v>
      </c>
      <c r="X16" s="90">
        <v>5.5</v>
      </c>
      <c r="Y16" s="90">
        <v>5.75</v>
      </c>
      <c r="Z16" s="90">
        <v>6</v>
      </c>
      <c r="AA16" s="90">
        <v>6.25</v>
      </c>
      <c r="AB16" s="90">
        <v>6.5</v>
      </c>
      <c r="AC16" s="90">
        <v>6.75</v>
      </c>
      <c r="AD16" s="90">
        <v>7</v>
      </c>
      <c r="AE16" s="90">
        <v>7.25</v>
      </c>
      <c r="AF16" s="90">
        <v>7.5</v>
      </c>
      <c r="AG16" s="90">
        <v>7.75</v>
      </c>
      <c r="AH16" s="90">
        <v>8</v>
      </c>
      <c r="AI16" s="90">
        <v>8.25</v>
      </c>
      <c r="AJ16" s="90">
        <v>8.5</v>
      </c>
      <c r="AK16" s="90">
        <v>8.75</v>
      </c>
      <c r="AL16" s="90">
        <v>9</v>
      </c>
      <c r="AM16" s="90">
        <v>9.25</v>
      </c>
      <c r="AN16" s="90">
        <v>9.5</v>
      </c>
      <c r="AO16" s="90">
        <v>9.75</v>
      </c>
      <c r="AP16" s="91">
        <v>10</v>
      </c>
    </row>
    <row r="17" spans="2:42" ht="15.75" thickBot="1" x14ac:dyDescent="0.3">
      <c r="B17" s="93" t="s">
        <v>71</v>
      </c>
      <c r="C17" s="94">
        <v>7</v>
      </c>
      <c r="D17" s="94">
        <v>8</v>
      </c>
      <c r="E17" s="94">
        <v>9</v>
      </c>
      <c r="F17" s="94">
        <v>10</v>
      </c>
      <c r="G17" s="94">
        <v>10</v>
      </c>
      <c r="H17" s="94">
        <v>10</v>
      </c>
      <c r="I17" s="94">
        <v>10</v>
      </c>
      <c r="J17" s="94">
        <v>10</v>
      </c>
      <c r="K17" s="94">
        <f>$B$4*K4+$B$5*K5+$B$6*K6+$B$7*K7+$B$8*K8+$B$9*K9+$B$10*K10+$B$11*K11+$B$12*K12+$B$13*K13</f>
        <v>9</v>
      </c>
      <c r="L17" s="94">
        <f t="shared" ref="L17:AP17" si="0">$B$4*L4+$B$5*L5+$B$6*L6+$B$7*L7+$B$8*L8+$B$9*L9+$B$10*L10+$B$11*L11+$B$12*L12+$B$13*L13</f>
        <v>9</v>
      </c>
      <c r="M17" s="94">
        <f t="shared" si="0"/>
        <v>9</v>
      </c>
      <c r="N17" s="94">
        <f t="shared" si="0"/>
        <v>9</v>
      </c>
      <c r="O17" s="94">
        <f t="shared" si="0"/>
        <v>9</v>
      </c>
      <c r="P17" s="94">
        <f t="shared" si="0"/>
        <v>8</v>
      </c>
      <c r="Q17" s="94">
        <f t="shared" si="0"/>
        <v>8</v>
      </c>
      <c r="R17" s="94">
        <f t="shared" si="0"/>
        <v>8</v>
      </c>
      <c r="S17" s="94">
        <f t="shared" si="0"/>
        <v>8</v>
      </c>
      <c r="T17" s="94">
        <f t="shared" si="0"/>
        <v>8</v>
      </c>
      <c r="U17" s="94">
        <f t="shared" si="0"/>
        <v>7</v>
      </c>
      <c r="V17" s="94">
        <f t="shared" si="0"/>
        <v>7</v>
      </c>
      <c r="W17" s="94">
        <f t="shared" si="0"/>
        <v>7</v>
      </c>
      <c r="X17" s="94">
        <f t="shared" si="0"/>
        <v>7</v>
      </c>
      <c r="Y17" s="94">
        <f t="shared" si="0"/>
        <v>7</v>
      </c>
      <c r="Z17" s="94">
        <f t="shared" si="0"/>
        <v>6</v>
      </c>
      <c r="AA17" s="94">
        <f t="shared" si="0"/>
        <v>6</v>
      </c>
      <c r="AB17" s="94">
        <f t="shared" si="0"/>
        <v>6</v>
      </c>
      <c r="AC17" s="94">
        <f t="shared" si="0"/>
        <v>6</v>
      </c>
      <c r="AD17" s="94">
        <f t="shared" si="0"/>
        <v>6</v>
      </c>
      <c r="AE17" s="94">
        <f t="shared" si="0"/>
        <v>5</v>
      </c>
      <c r="AF17" s="94">
        <f t="shared" si="0"/>
        <v>5</v>
      </c>
      <c r="AG17" s="94">
        <f t="shared" si="0"/>
        <v>5</v>
      </c>
      <c r="AH17" s="94">
        <f t="shared" si="0"/>
        <v>5</v>
      </c>
      <c r="AI17" s="94">
        <f t="shared" si="0"/>
        <v>5</v>
      </c>
      <c r="AJ17" s="94">
        <f t="shared" si="0"/>
        <v>5</v>
      </c>
      <c r="AK17" s="94">
        <f t="shared" si="0"/>
        <v>5</v>
      </c>
      <c r="AL17" s="94">
        <f t="shared" si="0"/>
        <v>5</v>
      </c>
      <c r="AM17" s="94">
        <f t="shared" si="0"/>
        <v>5</v>
      </c>
      <c r="AN17" s="94">
        <f t="shared" si="0"/>
        <v>5</v>
      </c>
      <c r="AO17" s="94">
        <f t="shared" si="0"/>
        <v>5</v>
      </c>
      <c r="AP17" s="95">
        <f t="shared" si="0"/>
        <v>5</v>
      </c>
    </row>
    <row r="20" spans="2:42" x14ac:dyDescent="0.25">
      <c r="B20" s="150" t="s">
        <v>72</v>
      </c>
      <c r="C20" s="150"/>
    </row>
    <row r="21" spans="2:42" x14ac:dyDescent="0.25">
      <c r="B21" s="150"/>
      <c r="C21" s="150"/>
    </row>
    <row r="22" spans="2:42" ht="15.75" thickBot="1" x14ac:dyDescent="0.3">
      <c r="B22" s="64" t="s">
        <v>57</v>
      </c>
    </row>
    <row r="23" spans="2:42" x14ac:dyDescent="0.25">
      <c r="B23" s="104">
        <v>10</v>
      </c>
      <c r="C23" s="101">
        <v>1</v>
      </c>
      <c r="D23" s="90">
        <v>1</v>
      </c>
      <c r="E23" s="90">
        <v>1</v>
      </c>
      <c r="F23" s="90">
        <v>1</v>
      </c>
      <c r="G23" s="90">
        <v>1</v>
      </c>
      <c r="H23" s="90">
        <v>1</v>
      </c>
      <c r="I23" s="90">
        <v>1</v>
      </c>
      <c r="J23" s="90">
        <v>1</v>
      </c>
      <c r="K23" s="90">
        <v>0</v>
      </c>
      <c r="L23" s="90">
        <v>0</v>
      </c>
      <c r="M23" s="90">
        <v>0</v>
      </c>
      <c r="N23" s="90">
        <v>0</v>
      </c>
      <c r="O23" s="90">
        <v>0</v>
      </c>
      <c r="P23" s="90">
        <v>0</v>
      </c>
      <c r="Q23" s="90">
        <v>0</v>
      </c>
      <c r="R23" s="90">
        <v>0</v>
      </c>
      <c r="S23" s="90">
        <v>0</v>
      </c>
      <c r="T23" s="90">
        <v>0</v>
      </c>
      <c r="U23" s="90">
        <v>0</v>
      </c>
      <c r="V23" s="90">
        <v>0</v>
      </c>
      <c r="W23" s="90">
        <v>0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C23" s="90">
        <v>0</v>
      </c>
      <c r="AD23" s="90">
        <v>0</v>
      </c>
      <c r="AE23" s="90">
        <v>0</v>
      </c>
      <c r="AF23" s="90">
        <v>0</v>
      </c>
      <c r="AG23" s="90">
        <v>0</v>
      </c>
      <c r="AH23" s="90">
        <v>0</v>
      </c>
      <c r="AI23" s="90">
        <v>0</v>
      </c>
      <c r="AJ23" s="90">
        <v>0</v>
      </c>
      <c r="AK23" s="90">
        <v>0</v>
      </c>
      <c r="AL23" s="90">
        <v>0</v>
      </c>
      <c r="AM23" s="90">
        <v>0</v>
      </c>
      <c r="AN23" s="90">
        <v>0</v>
      </c>
      <c r="AO23" s="90">
        <v>0</v>
      </c>
      <c r="AP23" s="91">
        <v>0</v>
      </c>
    </row>
    <row r="24" spans="2:42" x14ac:dyDescent="0.25">
      <c r="B24" s="105">
        <v>9</v>
      </c>
      <c r="C24" s="102">
        <v>0</v>
      </c>
      <c r="D24" s="89">
        <v>0</v>
      </c>
      <c r="E24" s="89">
        <v>0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1</v>
      </c>
      <c r="L24" s="89">
        <v>1</v>
      </c>
      <c r="M24" s="89">
        <v>1</v>
      </c>
      <c r="N24" s="89">
        <v>1</v>
      </c>
      <c r="O24" s="89">
        <v>1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9">
        <v>0</v>
      </c>
      <c r="W24" s="89">
        <v>0</v>
      </c>
      <c r="X24" s="89">
        <v>0</v>
      </c>
      <c r="Y24" s="89">
        <v>0</v>
      </c>
      <c r="Z24" s="89">
        <v>0</v>
      </c>
      <c r="AA24" s="89">
        <v>0</v>
      </c>
      <c r="AB24" s="89">
        <v>0</v>
      </c>
      <c r="AC24" s="89">
        <v>0</v>
      </c>
      <c r="AD24" s="89">
        <v>0</v>
      </c>
      <c r="AE24" s="89">
        <v>0</v>
      </c>
      <c r="AF24" s="89">
        <v>0</v>
      </c>
      <c r="AG24" s="89">
        <v>0</v>
      </c>
      <c r="AH24" s="89">
        <v>0</v>
      </c>
      <c r="AI24" s="89">
        <v>0</v>
      </c>
      <c r="AJ24" s="89">
        <v>0</v>
      </c>
      <c r="AK24" s="89">
        <v>0</v>
      </c>
      <c r="AL24" s="89">
        <v>0</v>
      </c>
      <c r="AM24" s="89">
        <v>0</v>
      </c>
      <c r="AN24" s="89">
        <v>0</v>
      </c>
      <c r="AO24" s="89">
        <v>0</v>
      </c>
      <c r="AP24" s="92">
        <v>0</v>
      </c>
    </row>
    <row r="25" spans="2:42" x14ac:dyDescent="0.25">
      <c r="B25" s="105">
        <v>8</v>
      </c>
      <c r="C25" s="102">
        <v>0</v>
      </c>
      <c r="D25" s="89">
        <v>0</v>
      </c>
      <c r="E25" s="89">
        <v>0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1</v>
      </c>
      <c r="Q25" s="89">
        <v>1</v>
      </c>
      <c r="R25" s="89">
        <v>1</v>
      </c>
      <c r="S25" s="89">
        <v>1</v>
      </c>
      <c r="T25" s="89">
        <v>1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89">
        <v>0</v>
      </c>
      <c r="AA25" s="89">
        <v>0</v>
      </c>
      <c r="AB25" s="89">
        <v>0</v>
      </c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  <c r="AI25" s="89">
        <v>0</v>
      </c>
      <c r="AJ25" s="89">
        <v>0</v>
      </c>
      <c r="AK25" s="89">
        <v>0</v>
      </c>
      <c r="AL25" s="89">
        <v>0</v>
      </c>
      <c r="AM25" s="89">
        <v>0</v>
      </c>
      <c r="AN25" s="89">
        <v>0</v>
      </c>
      <c r="AO25" s="89">
        <v>0</v>
      </c>
      <c r="AP25" s="92">
        <v>0</v>
      </c>
    </row>
    <row r="26" spans="2:42" x14ac:dyDescent="0.25">
      <c r="B26" s="105">
        <v>7</v>
      </c>
      <c r="C26" s="102">
        <v>0</v>
      </c>
      <c r="D26" s="89">
        <v>0</v>
      </c>
      <c r="E26" s="89">
        <v>0</v>
      </c>
      <c r="F26" s="89">
        <v>0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0</v>
      </c>
      <c r="M26" s="89">
        <v>0</v>
      </c>
      <c r="N26" s="89">
        <v>0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1</v>
      </c>
      <c r="V26" s="89">
        <v>1</v>
      </c>
      <c r="W26" s="89">
        <v>1</v>
      </c>
      <c r="X26" s="89">
        <v>1</v>
      </c>
      <c r="Y26" s="89">
        <v>1</v>
      </c>
      <c r="Z26" s="89">
        <v>0</v>
      </c>
      <c r="AA26" s="89">
        <v>0</v>
      </c>
      <c r="AB26" s="89">
        <v>0</v>
      </c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  <c r="AI26" s="89">
        <v>0</v>
      </c>
      <c r="AJ26" s="89">
        <v>0</v>
      </c>
      <c r="AK26" s="89">
        <v>0</v>
      </c>
      <c r="AL26" s="89">
        <v>0</v>
      </c>
      <c r="AM26" s="89">
        <v>0</v>
      </c>
      <c r="AN26" s="89">
        <v>0</v>
      </c>
      <c r="AO26" s="89">
        <v>0</v>
      </c>
      <c r="AP26" s="92">
        <v>0</v>
      </c>
    </row>
    <row r="27" spans="2:42" x14ac:dyDescent="0.25">
      <c r="B27" s="105">
        <v>6</v>
      </c>
      <c r="C27" s="102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9">
        <v>0</v>
      </c>
      <c r="W27" s="89">
        <v>0</v>
      </c>
      <c r="X27" s="89">
        <v>0</v>
      </c>
      <c r="Y27" s="89">
        <v>0</v>
      </c>
      <c r="Z27" s="89">
        <v>1</v>
      </c>
      <c r="AA27" s="89">
        <v>1</v>
      </c>
      <c r="AB27" s="89">
        <v>1</v>
      </c>
      <c r="AC27" s="89">
        <v>1</v>
      </c>
      <c r="AD27" s="89">
        <v>1</v>
      </c>
      <c r="AE27" s="89">
        <v>0</v>
      </c>
      <c r="AF27" s="89">
        <v>0</v>
      </c>
      <c r="AG27" s="89">
        <v>0</v>
      </c>
      <c r="AH27" s="89">
        <v>0</v>
      </c>
      <c r="AI27" s="89">
        <v>0</v>
      </c>
      <c r="AJ27" s="89">
        <v>0</v>
      </c>
      <c r="AK27" s="89">
        <v>0</v>
      </c>
      <c r="AL27" s="89">
        <v>0</v>
      </c>
      <c r="AM27" s="89">
        <v>0</v>
      </c>
      <c r="AN27" s="89">
        <v>0</v>
      </c>
      <c r="AO27" s="89">
        <v>0</v>
      </c>
      <c r="AP27" s="92">
        <v>0</v>
      </c>
    </row>
    <row r="28" spans="2:42" x14ac:dyDescent="0.25">
      <c r="B28" s="105">
        <v>5</v>
      </c>
      <c r="C28" s="102">
        <v>0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89">
        <v>0</v>
      </c>
      <c r="AA28" s="89">
        <v>0</v>
      </c>
      <c r="AB28" s="89">
        <v>0</v>
      </c>
      <c r="AC28" s="89">
        <v>0</v>
      </c>
      <c r="AD28" s="89">
        <v>0</v>
      </c>
      <c r="AE28" s="89">
        <v>1</v>
      </c>
      <c r="AF28" s="89">
        <v>1</v>
      </c>
      <c r="AG28" s="89">
        <v>1</v>
      </c>
      <c r="AH28" s="89">
        <v>1</v>
      </c>
      <c r="AI28" s="89">
        <v>1</v>
      </c>
      <c r="AJ28" s="89">
        <v>1</v>
      </c>
      <c r="AK28" s="89">
        <v>1</v>
      </c>
      <c r="AL28" s="89">
        <v>1</v>
      </c>
      <c r="AM28" s="89">
        <v>1</v>
      </c>
      <c r="AN28" s="89">
        <v>1</v>
      </c>
      <c r="AO28" s="89">
        <v>1</v>
      </c>
      <c r="AP28" s="89">
        <v>1</v>
      </c>
    </row>
    <row r="29" spans="2:42" x14ac:dyDescent="0.25">
      <c r="B29" s="105">
        <v>4</v>
      </c>
      <c r="C29" s="102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89">
        <v>0</v>
      </c>
      <c r="AA29" s="89">
        <v>0</v>
      </c>
      <c r="AB29" s="89">
        <v>0</v>
      </c>
      <c r="AC29" s="89">
        <v>0</v>
      </c>
      <c r="AD29" s="89">
        <v>0</v>
      </c>
      <c r="AE29" s="89">
        <v>0</v>
      </c>
      <c r="AF29" s="89">
        <v>0</v>
      </c>
      <c r="AG29" s="89">
        <v>0</v>
      </c>
      <c r="AH29" s="89">
        <v>0</v>
      </c>
      <c r="AI29" s="89">
        <v>0</v>
      </c>
      <c r="AJ29" s="89">
        <v>0</v>
      </c>
      <c r="AK29" s="89">
        <v>0</v>
      </c>
      <c r="AL29" s="89">
        <v>0</v>
      </c>
      <c r="AM29" s="89">
        <v>0</v>
      </c>
      <c r="AN29" s="89">
        <v>0</v>
      </c>
      <c r="AO29" s="89">
        <v>0</v>
      </c>
      <c r="AP29" s="92">
        <v>0</v>
      </c>
    </row>
    <row r="30" spans="2:42" x14ac:dyDescent="0.25">
      <c r="B30" s="105">
        <v>3</v>
      </c>
      <c r="C30" s="102">
        <v>0</v>
      </c>
      <c r="D30" s="89">
        <v>0</v>
      </c>
      <c r="E30" s="89">
        <v>0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0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89">
        <v>0</v>
      </c>
      <c r="AA30" s="89">
        <v>0</v>
      </c>
      <c r="AB30" s="89">
        <v>0</v>
      </c>
      <c r="AC30" s="89">
        <v>0</v>
      </c>
      <c r="AD30" s="89">
        <v>0</v>
      </c>
      <c r="AE30" s="89">
        <v>0</v>
      </c>
      <c r="AF30" s="89">
        <v>0</v>
      </c>
      <c r="AG30" s="89">
        <v>0</v>
      </c>
      <c r="AH30" s="89">
        <v>0</v>
      </c>
      <c r="AI30" s="89">
        <v>0</v>
      </c>
      <c r="AJ30" s="89">
        <v>0</v>
      </c>
      <c r="AK30" s="89">
        <v>0</v>
      </c>
      <c r="AL30" s="89">
        <v>0</v>
      </c>
      <c r="AM30" s="89">
        <v>0</v>
      </c>
      <c r="AN30" s="89">
        <v>0</v>
      </c>
      <c r="AO30" s="89">
        <v>0</v>
      </c>
      <c r="AP30" s="92">
        <v>0</v>
      </c>
    </row>
    <row r="31" spans="2:42" x14ac:dyDescent="0.25">
      <c r="B31" s="105">
        <v>2</v>
      </c>
      <c r="C31" s="102">
        <v>0</v>
      </c>
      <c r="D31" s="89">
        <v>0</v>
      </c>
      <c r="E31" s="89">
        <v>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N31" s="89">
        <v>0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9">
        <v>0</v>
      </c>
      <c r="W31" s="89">
        <v>0</v>
      </c>
      <c r="X31" s="89">
        <v>0</v>
      </c>
      <c r="Y31" s="89">
        <v>0</v>
      </c>
      <c r="Z31" s="89">
        <v>0</v>
      </c>
      <c r="AA31" s="89">
        <v>0</v>
      </c>
      <c r="AB31" s="89">
        <v>0</v>
      </c>
      <c r="AC31" s="89">
        <v>0</v>
      </c>
      <c r="AD31" s="89">
        <v>0</v>
      </c>
      <c r="AE31" s="89">
        <v>0</v>
      </c>
      <c r="AF31" s="89">
        <v>0</v>
      </c>
      <c r="AG31" s="89">
        <v>0</v>
      </c>
      <c r="AH31" s="89">
        <v>0</v>
      </c>
      <c r="AI31" s="89">
        <v>0</v>
      </c>
      <c r="AJ31" s="89">
        <v>0</v>
      </c>
      <c r="AK31" s="89">
        <v>0</v>
      </c>
      <c r="AL31" s="89">
        <v>0</v>
      </c>
      <c r="AM31" s="89">
        <v>0</v>
      </c>
      <c r="AN31" s="89">
        <v>0</v>
      </c>
      <c r="AO31" s="89">
        <v>0</v>
      </c>
      <c r="AP31" s="92">
        <v>0</v>
      </c>
    </row>
    <row r="32" spans="2:42" ht="15.75" thickBot="1" x14ac:dyDescent="0.3">
      <c r="B32" s="106">
        <v>1</v>
      </c>
      <c r="C32" s="103">
        <v>0</v>
      </c>
      <c r="D32" s="96">
        <v>0</v>
      </c>
      <c r="E32" s="96">
        <v>0</v>
      </c>
      <c r="F32" s="96"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6">
        <v>0</v>
      </c>
      <c r="M32" s="96">
        <v>0</v>
      </c>
      <c r="N32" s="96">
        <v>0</v>
      </c>
      <c r="O32" s="96">
        <v>0</v>
      </c>
      <c r="P32" s="96">
        <v>0</v>
      </c>
      <c r="Q32" s="96">
        <v>0</v>
      </c>
      <c r="R32" s="96">
        <v>0</v>
      </c>
      <c r="S32" s="96">
        <v>0</v>
      </c>
      <c r="T32" s="96">
        <v>0</v>
      </c>
      <c r="U32" s="96">
        <v>0</v>
      </c>
      <c r="V32" s="96">
        <v>0</v>
      </c>
      <c r="W32" s="96">
        <v>0</v>
      </c>
      <c r="X32" s="96">
        <v>0</v>
      </c>
      <c r="Y32" s="96">
        <v>0</v>
      </c>
      <c r="Z32" s="96">
        <v>0</v>
      </c>
      <c r="AA32" s="96">
        <v>0</v>
      </c>
      <c r="AB32" s="96">
        <v>0</v>
      </c>
      <c r="AC32" s="96">
        <v>0</v>
      </c>
      <c r="AD32" s="96">
        <v>0</v>
      </c>
      <c r="AE32" s="96">
        <v>0</v>
      </c>
      <c r="AF32" s="96">
        <v>0</v>
      </c>
      <c r="AG32" s="96">
        <v>0</v>
      </c>
      <c r="AH32" s="96">
        <v>0</v>
      </c>
      <c r="AI32" s="96">
        <v>0</v>
      </c>
      <c r="AJ32" s="96">
        <v>0</v>
      </c>
      <c r="AK32" s="96">
        <v>0</v>
      </c>
      <c r="AL32" s="96">
        <v>0</v>
      </c>
      <c r="AM32" s="96">
        <v>0</v>
      </c>
      <c r="AN32" s="96">
        <v>0</v>
      </c>
      <c r="AO32" s="96">
        <v>0</v>
      </c>
      <c r="AP32" s="97">
        <v>0</v>
      </c>
    </row>
    <row r="33" spans="2:42" ht="15.75" thickBot="1" x14ac:dyDescent="0.3">
      <c r="B33" s="81" t="s">
        <v>69</v>
      </c>
      <c r="C33" s="98">
        <v>0.25</v>
      </c>
      <c r="D33" s="99">
        <v>0.5</v>
      </c>
      <c r="E33" s="99">
        <v>0.75</v>
      </c>
      <c r="F33" s="99">
        <v>1</v>
      </c>
      <c r="G33" s="99">
        <v>1.25</v>
      </c>
      <c r="H33" s="99">
        <v>1.5</v>
      </c>
      <c r="I33" s="99">
        <v>1.75</v>
      </c>
      <c r="J33" s="99">
        <v>2</v>
      </c>
      <c r="K33" s="99">
        <v>2.25</v>
      </c>
      <c r="L33" s="99">
        <v>2.5</v>
      </c>
      <c r="M33" s="99">
        <v>2.75</v>
      </c>
      <c r="N33" s="99">
        <v>3</v>
      </c>
      <c r="O33" s="99">
        <v>3.25</v>
      </c>
      <c r="P33" s="99">
        <v>3.5</v>
      </c>
      <c r="Q33" s="99">
        <v>3.75</v>
      </c>
      <c r="R33" s="99">
        <v>4</v>
      </c>
      <c r="S33" s="99">
        <v>4.25</v>
      </c>
      <c r="T33" s="99">
        <v>4.5</v>
      </c>
      <c r="U33" s="99">
        <v>4.75</v>
      </c>
      <c r="V33" s="99">
        <v>5</v>
      </c>
      <c r="W33" s="99">
        <v>5.25</v>
      </c>
      <c r="X33" s="99">
        <v>5.5</v>
      </c>
      <c r="Y33" s="99">
        <v>5.75</v>
      </c>
      <c r="Z33" s="99">
        <v>6</v>
      </c>
      <c r="AA33" s="99">
        <v>6.25</v>
      </c>
      <c r="AB33" s="99">
        <v>6.5</v>
      </c>
      <c r="AC33" s="99">
        <v>6.75</v>
      </c>
      <c r="AD33" s="99">
        <v>7</v>
      </c>
      <c r="AE33" s="99">
        <v>7.25</v>
      </c>
      <c r="AF33" s="99">
        <v>7.5</v>
      </c>
      <c r="AG33" s="99">
        <v>7.75</v>
      </c>
      <c r="AH33" s="99">
        <v>8</v>
      </c>
      <c r="AI33" s="99">
        <v>8.25</v>
      </c>
      <c r="AJ33" s="99">
        <v>8.5</v>
      </c>
      <c r="AK33" s="99">
        <v>8.75</v>
      </c>
      <c r="AL33" s="99">
        <v>9</v>
      </c>
      <c r="AM33" s="99">
        <v>9.25</v>
      </c>
      <c r="AN33" s="99">
        <v>9.5</v>
      </c>
      <c r="AO33" s="99">
        <v>9.75</v>
      </c>
      <c r="AP33" s="100">
        <v>10</v>
      </c>
    </row>
    <row r="34" spans="2:42" ht="15.75" thickBot="1" x14ac:dyDescent="0.3"/>
    <row r="35" spans="2:42" x14ac:dyDescent="0.25">
      <c r="B35" s="107" t="s">
        <v>69</v>
      </c>
      <c r="C35" s="90">
        <v>0.25</v>
      </c>
      <c r="D35" s="90">
        <v>0.5</v>
      </c>
      <c r="E35" s="90">
        <v>0.75</v>
      </c>
      <c r="F35" s="90">
        <v>1</v>
      </c>
      <c r="G35" s="90">
        <v>1.25</v>
      </c>
      <c r="H35" s="90">
        <v>1.5</v>
      </c>
      <c r="I35" s="90">
        <v>1.75</v>
      </c>
      <c r="J35" s="90">
        <v>2</v>
      </c>
      <c r="K35" s="90">
        <v>2.25</v>
      </c>
      <c r="L35" s="90">
        <v>2.5</v>
      </c>
      <c r="M35" s="90">
        <v>2.75</v>
      </c>
      <c r="N35" s="90">
        <v>3</v>
      </c>
      <c r="O35" s="90">
        <v>3.25</v>
      </c>
      <c r="P35" s="90">
        <v>3.5</v>
      </c>
      <c r="Q35" s="90">
        <v>3.75</v>
      </c>
      <c r="R35" s="90">
        <v>4</v>
      </c>
      <c r="S35" s="90">
        <v>4.25</v>
      </c>
      <c r="T35" s="90">
        <v>4.5</v>
      </c>
      <c r="U35" s="90">
        <v>4.75</v>
      </c>
      <c r="V35" s="90">
        <v>5</v>
      </c>
      <c r="W35" s="90">
        <v>5.25</v>
      </c>
      <c r="X35" s="90">
        <v>5.5</v>
      </c>
      <c r="Y35" s="90">
        <v>5.75</v>
      </c>
      <c r="Z35" s="90">
        <v>6</v>
      </c>
      <c r="AA35" s="90">
        <v>6.25</v>
      </c>
      <c r="AB35" s="90">
        <v>6.5</v>
      </c>
      <c r="AC35" s="90">
        <v>6.75</v>
      </c>
      <c r="AD35" s="90">
        <v>7</v>
      </c>
      <c r="AE35" s="90">
        <v>7.25</v>
      </c>
      <c r="AF35" s="90">
        <v>7.5</v>
      </c>
      <c r="AG35" s="90">
        <v>7.75</v>
      </c>
      <c r="AH35" s="90">
        <v>8</v>
      </c>
      <c r="AI35" s="90">
        <v>8.25</v>
      </c>
      <c r="AJ35" s="90">
        <v>8.5</v>
      </c>
      <c r="AK35" s="90">
        <v>8.75</v>
      </c>
      <c r="AL35" s="90">
        <v>9</v>
      </c>
      <c r="AM35" s="90">
        <v>9.25</v>
      </c>
      <c r="AN35" s="90">
        <v>9.5</v>
      </c>
      <c r="AO35" s="90">
        <v>9.75</v>
      </c>
      <c r="AP35" s="91">
        <v>10</v>
      </c>
    </row>
    <row r="36" spans="2:42" ht="15.75" thickBot="1" x14ac:dyDescent="0.3">
      <c r="B36" s="93" t="s">
        <v>71</v>
      </c>
      <c r="C36" s="94">
        <f t="shared" ref="C36:J36" si="1">$B$4*C23+$B$5*C24+$B$6*C25+$B$7*C26+$B$8*C27+$B$9*C28+$B$10*C29+$B$11*C30+$B$12*C31+$B$13*C32</f>
        <v>10</v>
      </c>
      <c r="D36" s="94">
        <f t="shared" si="1"/>
        <v>10</v>
      </c>
      <c r="E36" s="94">
        <f t="shared" si="1"/>
        <v>10</v>
      </c>
      <c r="F36" s="94">
        <f t="shared" si="1"/>
        <v>10</v>
      </c>
      <c r="G36" s="94">
        <f t="shared" si="1"/>
        <v>10</v>
      </c>
      <c r="H36" s="94">
        <f t="shared" si="1"/>
        <v>10</v>
      </c>
      <c r="I36" s="94">
        <f t="shared" si="1"/>
        <v>10</v>
      </c>
      <c r="J36" s="94">
        <f t="shared" si="1"/>
        <v>10</v>
      </c>
      <c r="K36" s="94">
        <f>$B$4*K23+$B$5*K24+$B$6*K25+$B$7*K26+$B$8*K27+$B$9*K28+$B$10*K29+$B$11*K30+$B$12*K31+$B$13*K32</f>
        <v>9</v>
      </c>
      <c r="L36" s="94">
        <f t="shared" ref="L36:AP36" si="2">$B$4*L23+$B$5*L24+$B$6*L25+$B$7*L26+$B$8*L27+$B$9*L28+$B$10*L29+$B$11*L30+$B$12*L31+$B$13*L32</f>
        <v>9</v>
      </c>
      <c r="M36" s="94">
        <f t="shared" si="2"/>
        <v>9</v>
      </c>
      <c r="N36" s="94">
        <f t="shared" si="2"/>
        <v>9</v>
      </c>
      <c r="O36" s="94">
        <f t="shared" si="2"/>
        <v>9</v>
      </c>
      <c r="P36" s="94">
        <f t="shared" si="2"/>
        <v>8</v>
      </c>
      <c r="Q36" s="94">
        <f t="shared" si="2"/>
        <v>8</v>
      </c>
      <c r="R36" s="94">
        <f t="shared" si="2"/>
        <v>8</v>
      </c>
      <c r="S36" s="94">
        <f t="shared" si="2"/>
        <v>8</v>
      </c>
      <c r="T36" s="94">
        <f t="shared" si="2"/>
        <v>8</v>
      </c>
      <c r="U36" s="94">
        <f t="shared" si="2"/>
        <v>7</v>
      </c>
      <c r="V36" s="94">
        <f t="shared" si="2"/>
        <v>7</v>
      </c>
      <c r="W36" s="94">
        <f t="shared" si="2"/>
        <v>7</v>
      </c>
      <c r="X36" s="94">
        <f t="shared" si="2"/>
        <v>7</v>
      </c>
      <c r="Y36" s="94">
        <f t="shared" si="2"/>
        <v>7</v>
      </c>
      <c r="Z36" s="94">
        <f t="shared" si="2"/>
        <v>6</v>
      </c>
      <c r="AA36" s="94">
        <f t="shared" si="2"/>
        <v>6</v>
      </c>
      <c r="AB36" s="94">
        <f t="shared" si="2"/>
        <v>6</v>
      </c>
      <c r="AC36" s="94">
        <f t="shared" si="2"/>
        <v>6</v>
      </c>
      <c r="AD36" s="94">
        <f t="shared" si="2"/>
        <v>6</v>
      </c>
      <c r="AE36" s="94">
        <f t="shared" si="2"/>
        <v>5</v>
      </c>
      <c r="AF36" s="94">
        <f t="shared" si="2"/>
        <v>5</v>
      </c>
      <c r="AG36" s="94">
        <f t="shared" si="2"/>
        <v>5</v>
      </c>
      <c r="AH36" s="94">
        <f t="shared" si="2"/>
        <v>5</v>
      </c>
      <c r="AI36" s="94">
        <f t="shared" si="2"/>
        <v>5</v>
      </c>
      <c r="AJ36" s="94">
        <f t="shared" si="2"/>
        <v>5</v>
      </c>
      <c r="AK36" s="94">
        <f t="shared" si="2"/>
        <v>5</v>
      </c>
      <c r="AL36" s="94">
        <f t="shared" si="2"/>
        <v>5</v>
      </c>
      <c r="AM36" s="94">
        <f t="shared" si="2"/>
        <v>5</v>
      </c>
      <c r="AN36" s="94">
        <f t="shared" si="2"/>
        <v>5</v>
      </c>
      <c r="AO36" s="94">
        <f t="shared" si="2"/>
        <v>5</v>
      </c>
      <c r="AP36" s="95">
        <f t="shared" si="2"/>
        <v>5</v>
      </c>
    </row>
    <row r="40" spans="2:42" ht="15.75" thickBot="1" x14ac:dyDescent="0.3">
      <c r="B40" s="64" t="s">
        <v>57</v>
      </c>
    </row>
    <row r="41" spans="2:42" x14ac:dyDescent="0.25">
      <c r="B41" s="104">
        <v>10</v>
      </c>
      <c r="C41" s="101">
        <v>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  <c r="I41" s="90">
        <v>0</v>
      </c>
      <c r="J41" s="90">
        <v>0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0">
        <v>0</v>
      </c>
      <c r="Q41" s="90">
        <v>0</v>
      </c>
      <c r="R41" s="90">
        <v>0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0</v>
      </c>
      <c r="Y41" s="90">
        <v>0</v>
      </c>
      <c r="Z41" s="90">
        <v>0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  <c r="AK41" s="90">
        <v>0</v>
      </c>
      <c r="AL41" s="90">
        <v>0</v>
      </c>
      <c r="AM41" s="90">
        <v>0</v>
      </c>
      <c r="AN41" s="90">
        <v>0</v>
      </c>
      <c r="AO41" s="90">
        <v>0</v>
      </c>
      <c r="AP41" s="91">
        <v>0</v>
      </c>
    </row>
    <row r="42" spans="2:42" x14ac:dyDescent="0.25">
      <c r="B42" s="105">
        <v>9</v>
      </c>
      <c r="C42" s="102">
        <v>1</v>
      </c>
      <c r="D42" s="89">
        <v>1</v>
      </c>
      <c r="E42" s="89">
        <v>1</v>
      </c>
      <c r="F42" s="89">
        <v>1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9">
        <v>0</v>
      </c>
      <c r="W42" s="89">
        <v>0</v>
      </c>
      <c r="X42" s="89">
        <v>0</v>
      </c>
      <c r="Y42" s="89">
        <v>0</v>
      </c>
      <c r="Z42" s="89">
        <v>0</v>
      </c>
      <c r="AA42" s="89">
        <v>0</v>
      </c>
      <c r="AB42" s="89">
        <v>0</v>
      </c>
      <c r="AC42" s="89">
        <v>0</v>
      </c>
      <c r="AD42" s="89">
        <v>0</v>
      </c>
      <c r="AE42" s="89">
        <v>0</v>
      </c>
      <c r="AF42" s="89">
        <v>0</v>
      </c>
      <c r="AG42" s="89">
        <v>0</v>
      </c>
      <c r="AH42" s="89">
        <v>0</v>
      </c>
      <c r="AI42" s="89">
        <v>0</v>
      </c>
      <c r="AJ42" s="89">
        <v>0</v>
      </c>
      <c r="AK42" s="89">
        <v>0</v>
      </c>
      <c r="AL42" s="89">
        <v>0</v>
      </c>
      <c r="AM42" s="89">
        <v>0</v>
      </c>
      <c r="AN42" s="89">
        <v>0</v>
      </c>
      <c r="AO42" s="89">
        <v>0</v>
      </c>
      <c r="AP42" s="92">
        <v>0</v>
      </c>
    </row>
    <row r="43" spans="2:42" x14ac:dyDescent="0.25">
      <c r="B43" s="105">
        <v>8</v>
      </c>
      <c r="C43" s="102">
        <v>0</v>
      </c>
      <c r="D43" s="89">
        <v>0</v>
      </c>
      <c r="E43" s="89">
        <v>0</v>
      </c>
      <c r="F43" s="89">
        <v>0</v>
      </c>
      <c r="G43" s="89">
        <v>1</v>
      </c>
      <c r="H43" s="89">
        <v>1</v>
      </c>
      <c r="I43" s="89">
        <v>1</v>
      </c>
      <c r="J43" s="89">
        <v>1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C43" s="89">
        <v>0</v>
      </c>
      <c r="AD43" s="89">
        <v>0</v>
      </c>
      <c r="AE43" s="89">
        <v>0</v>
      </c>
      <c r="AF43" s="89">
        <v>0</v>
      </c>
      <c r="AG43" s="89">
        <v>0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0</v>
      </c>
      <c r="AN43" s="89">
        <v>0</v>
      </c>
      <c r="AO43" s="89">
        <v>0</v>
      </c>
      <c r="AP43" s="92">
        <v>0</v>
      </c>
    </row>
    <row r="44" spans="2:42" x14ac:dyDescent="0.25">
      <c r="B44" s="105">
        <v>7</v>
      </c>
      <c r="C44" s="102">
        <v>0</v>
      </c>
      <c r="D44" s="89">
        <v>0</v>
      </c>
      <c r="E44" s="89">
        <v>0</v>
      </c>
      <c r="F44" s="89">
        <v>0</v>
      </c>
      <c r="G44" s="89">
        <v>0</v>
      </c>
      <c r="H44" s="89">
        <v>0</v>
      </c>
      <c r="I44" s="89">
        <v>0</v>
      </c>
      <c r="J44" s="89">
        <v>0</v>
      </c>
      <c r="K44" s="89">
        <v>1</v>
      </c>
      <c r="L44" s="89">
        <v>1</v>
      </c>
      <c r="M44" s="89">
        <v>1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9">
        <v>0</v>
      </c>
      <c r="W44" s="89">
        <v>0</v>
      </c>
      <c r="X44" s="89">
        <v>0</v>
      </c>
      <c r="Y44" s="89">
        <v>0</v>
      </c>
      <c r="Z44" s="89">
        <v>0</v>
      </c>
      <c r="AA44" s="89">
        <v>0</v>
      </c>
      <c r="AB44" s="89">
        <v>0</v>
      </c>
      <c r="AC44" s="89">
        <v>0</v>
      </c>
      <c r="AD44" s="89">
        <v>0</v>
      </c>
      <c r="AE44" s="89">
        <v>0</v>
      </c>
      <c r="AF44" s="89">
        <v>0</v>
      </c>
      <c r="AG44" s="89">
        <v>0</v>
      </c>
      <c r="AH44" s="89">
        <v>0</v>
      </c>
      <c r="AI44" s="89">
        <v>0</v>
      </c>
      <c r="AJ44" s="89">
        <v>0</v>
      </c>
      <c r="AK44" s="89">
        <v>0</v>
      </c>
      <c r="AL44" s="89">
        <v>0</v>
      </c>
      <c r="AM44" s="89">
        <v>0</v>
      </c>
      <c r="AN44" s="89">
        <v>0</v>
      </c>
      <c r="AO44" s="89">
        <v>0</v>
      </c>
      <c r="AP44" s="92">
        <v>0</v>
      </c>
    </row>
    <row r="45" spans="2:42" x14ac:dyDescent="0.25">
      <c r="B45" s="105">
        <v>6</v>
      </c>
      <c r="C45" s="102">
        <v>0</v>
      </c>
      <c r="D45" s="89">
        <v>0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1</v>
      </c>
      <c r="P45" s="89">
        <v>1</v>
      </c>
      <c r="Q45" s="89">
        <v>1</v>
      </c>
      <c r="R45" s="89">
        <v>1</v>
      </c>
      <c r="S45" s="89">
        <v>0</v>
      </c>
      <c r="T45" s="89">
        <v>0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89">
        <v>0</v>
      </c>
      <c r="AA45" s="89">
        <v>0</v>
      </c>
      <c r="AB45" s="89">
        <v>0</v>
      </c>
      <c r="AC45" s="89">
        <v>0</v>
      </c>
      <c r="AD45" s="89">
        <v>0</v>
      </c>
      <c r="AE45" s="89">
        <v>0</v>
      </c>
      <c r="AF45" s="89">
        <v>0</v>
      </c>
      <c r="AG45" s="89">
        <v>0</v>
      </c>
      <c r="AH45" s="89">
        <v>0</v>
      </c>
      <c r="AI45" s="89">
        <v>0</v>
      </c>
      <c r="AJ45" s="89">
        <v>0</v>
      </c>
      <c r="AK45" s="89">
        <v>0</v>
      </c>
      <c r="AL45" s="89">
        <v>0</v>
      </c>
      <c r="AM45" s="89">
        <v>0</v>
      </c>
      <c r="AN45" s="89">
        <v>0</v>
      </c>
      <c r="AO45" s="89">
        <v>0</v>
      </c>
      <c r="AP45" s="92">
        <v>0</v>
      </c>
    </row>
    <row r="46" spans="2:42" x14ac:dyDescent="0.25">
      <c r="B46" s="105">
        <v>5</v>
      </c>
      <c r="C46" s="102">
        <v>0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  <c r="Q46" s="89">
        <v>0</v>
      </c>
      <c r="R46" s="89">
        <v>0</v>
      </c>
      <c r="S46" s="89">
        <v>1</v>
      </c>
      <c r="T46" s="89">
        <v>1</v>
      </c>
      <c r="U46" s="89">
        <v>1</v>
      </c>
      <c r="V46" s="89">
        <v>1</v>
      </c>
      <c r="W46" s="89">
        <v>1</v>
      </c>
      <c r="X46" s="89">
        <v>1</v>
      </c>
      <c r="Y46" s="89">
        <v>1</v>
      </c>
      <c r="Z46" s="89">
        <v>1</v>
      </c>
      <c r="AA46" s="89">
        <v>1</v>
      </c>
      <c r="AB46" s="89">
        <v>1</v>
      </c>
      <c r="AC46" s="89">
        <v>1</v>
      </c>
      <c r="AD46" s="89">
        <v>1</v>
      </c>
      <c r="AE46" s="89">
        <v>1</v>
      </c>
      <c r="AF46" s="89">
        <v>1</v>
      </c>
      <c r="AG46" s="89">
        <v>1</v>
      </c>
      <c r="AH46" s="89">
        <v>1</v>
      </c>
      <c r="AI46" s="89">
        <v>1</v>
      </c>
      <c r="AJ46" s="89">
        <v>1</v>
      </c>
      <c r="AK46" s="89">
        <v>1</v>
      </c>
      <c r="AL46" s="89">
        <v>1</v>
      </c>
      <c r="AM46" s="89">
        <v>1</v>
      </c>
      <c r="AN46" s="89">
        <v>1</v>
      </c>
      <c r="AO46" s="89">
        <v>1</v>
      </c>
      <c r="AP46" s="89">
        <v>1</v>
      </c>
    </row>
    <row r="47" spans="2:42" x14ac:dyDescent="0.25">
      <c r="B47" s="105">
        <v>4</v>
      </c>
      <c r="C47" s="102">
        <v>0</v>
      </c>
      <c r="D47" s="89">
        <v>0</v>
      </c>
      <c r="E47" s="89">
        <v>0</v>
      </c>
      <c r="F47" s="89">
        <v>0</v>
      </c>
      <c r="G47" s="89">
        <v>0</v>
      </c>
      <c r="H47" s="89">
        <v>0</v>
      </c>
      <c r="I47" s="89">
        <v>0</v>
      </c>
      <c r="J47" s="89">
        <v>0</v>
      </c>
      <c r="K47" s="89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0</v>
      </c>
      <c r="V47" s="89">
        <v>0</v>
      </c>
      <c r="W47" s="89">
        <v>0</v>
      </c>
      <c r="X47" s="89">
        <v>0</v>
      </c>
      <c r="Y47" s="89">
        <v>0</v>
      </c>
      <c r="Z47" s="89">
        <v>0</v>
      </c>
      <c r="AA47" s="89">
        <v>0</v>
      </c>
      <c r="AB47" s="89">
        <v>0</v>
      </c>
      <c r="AC47" s="89">
        <v>0</v>
      </c>
      <c r="AD47" s="89">
        <v>0</v>
      </c>
      <c r="AE47" s="89">
        <v>0</v>
      </c>
      <c r="AF47" s="89">
        <v>0</v>
      </c>
      <c r="AG47" s="89">
        <v>0</v>
      </c>
      <c r="AH47" s="89">
        <v>0</v>
      </c>
      <c r="AI47" s="89">
        <v>0</v>
      </c>
      <c r="AJ47" s="89">
        <v>0</v>
      </c>
      <c r="AK47" s="89">
        <v>0</v>
      </c>
      <c r="AL47" s="89">
        <v>0</v>
      </c>
      <c r="AM47" s="89">
        <v>0</v>
      </c>
      <c r="AN47" s="89">
        <v>0</v>
      </c>
      <c r="AO47" s="89">
        <v>0</v>
      </c>
      <c r="AP47" s="92">
        <v>0</v>
      </c>
    </row>
    <row r="48" spans="2:42" x14ac:dyDescent="0.25">
      <c r="B48" s="105">
        <v>3</v>
      </c>
      <c r="C48" s="102">
        <v>0</v>
      </c>
      <c r="D48" s="89">
        <v>0</v>
      </c>
      <c r="E48" s="89">
        <v>0</v>
      </c>
      <c r="F48" s="89">
        <v>0</v>
      </c>
      <c r="G48" s="89">
        <v>0</v>
      </c>
      <c r="H48" s="89">
        <v>0</v>
      </c>
      <c r="I48" s="89">
        <v>0</v>
      </c>
      <c r="J48" s="89">
        <v>0</v>
      </c>
      <c r="K48" s="89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C48" s="89">
        <v>0</v>
      </c>
      <c r="AD48" s="89">
        <v>0</v>
      </c>
      <c r="AE48" s="89">
        <v>0</v>
      </c>
      <c r="AF48" s="89">
        <v>0</v>
      </c>
      <c r="AG48" s="89">
        <v>0</v>
      </c>
      <c r="AH48" s="89">
        <v>0</v>
      </c>
      <c r="AI48" s="89">
        <v>0</v>
      </c>
      <c r="AJ48" s="89">
        <v>0</v>
      </c>
      <c r="AK48" s="89">
        <v>0</v>
      </c>
      <c r="AL48" s="89">
        <v>0</v>
      </c>
      <c r="AM48" s="89">
        <v>0</v>
      </c>
      <c r="AN48" s="89">
        <v>0</v>
      </c>
      <c r="AO48" s="89">
        <v>0</v>
      </c>
      <c r="AP48" s="92">
        <v>0</v>
      </c>
    </row>
    <row r="49" spans="2:42" x14ac:dyDescent="0.25">
      <c r="B49" s="105">
        <v>2</v>
      </c>
      <c r="C49" s="102">
        <v>0</v>
      </c>
      <c r="D49" s="89">
        <v>0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C49" s="89">
        <v>0</v>
      </c>
      <c r="AD49" s="89">
        <v>0</v>
      </c>
      <c r="AE49" s="89">
        <v>0</v>
      </c>
      <c r="AF49" s="89">
        <v>0</v>
      </c>
      <c r="AG49" s="89">
        <v>0</v>
      </c>
      <c r="AH49" s="89">
        <v>0</v>
      </c>
      <c r="AI49" s="89">
        <v>0</v>
      </c>
      <c r="AJ49" s="89">
        <v>0</v>
      </c>
      <c r="AK49" s="89">
        <v>0</v>
      </c>
      <c r="AL49" s="89">
        <v>0</v>
      </c>
      <c r="AM49" s="89">
        <v>0</v>
      </c>
      <c r="AN49" s="89">
        <v>0</v>
      </c>
      <c r="AO49" s="89">
        <v>0</v>
      </c>
      <c r="AP49" s="92">
        <v>0</v>
      </c>
    </row>
    <row r="50" spans="2:42" ht="15.75" thickBot="1" x14ac:dyDescent="0.3">
      <c r="B50" s="106">
        <v>1</v>
      </c>
      <c r="C50" s="103">
        <v>0</v>
      </c>
      <c r="D50" s="96">
        <v>0</v>
      </c>
      <c r="E50" s="96">
        <v>0</v>
      </c>
      <c r="F50" s="96">
        <v>0</v>
      </c>
      <c r="G50" s="96">
        <v>0</v>
      </c>
      <c r="H50" s="96">
        <v>0</v>
      </c>
      <c r="I50" s="96">
        <v>0</v>
      </c>
      <c r="J50" s="96">
        <v>0</v>
      </c>
      <c r="K50" s="96">
        <v>0</v>
      </c>
      <c r="L50" s="96">
        <v>0</v>
      </c>
      <c r="M50" s="96">
        <v>0</v>
      </c>
      <c r="N50" s="96">
        <v>0</v>
      </c>
      <c r="O50" s="96">
        <v>0</v>
      </c>
      <c r="P50" s="96">
        <v>0</v>
      </c>
      <c r="Q50" s="96">
        <v>0</v>
      </c>
      <c r="R50" s="96">
        <v>0</v>
      </c>
      <c r="S50" s="96">
        <v>0</v>
      </c>
      <c r="T50" s="96">
        <v>0</v>
      </c>
      <c r="U50" s="96">
        <v>0</v>
      </c>
      <c r="V50" s="96">
        <v>0</v>
      </c>
      <c r="W50" s="96">
        <v>0</v>
      </c>
      <c r="X50" s="96">
        <v>0</v>
      </c>
      <c r="Y50" s="96">
        <v>0</v>
      </c>
      <c r="Z50" s="96">
        <v>0</v>
      </c>
      <c r="AA50" s="96">
        <v>0</v>
      </c>
      <c r="AB50" s="96">
        <v>0</v>
      </c>
      <c r="AC50" s="96">
        <v>0</v>
      </c>
      <c r="AD50" s="96">
        <v>0</v>
      </c>
      <c r="AE50" s="96">
        <v>0</v>
      </c>
      <c r="AF50" s="96">
        <v>0</v>
      </c>
      <c r="AG50" s="96">
        <v>0</v>
      </c>
      <c r="AH50" s="96">
        <v>0</v>
      </c>
      <c r="AI50" s="96">
        <v>0</v>
      </c>
      <c r="AJ50" s="96">
        <v>0</v>
      </c>
      <c r="AK50" s="96">
        <v>0</v>
      </c>
      <c r="AL50" s="96">
        <v>0</v>
      </c>
      <c r="AM50" s="96">
        <v>0</v>
      </c>
      <c r="AN50" s="96">
        <v>0</v>
      </c>
      <c r="AO50" s="96">
        <v>0</v>
      </c>
      <c r="AP50" s="97">
        <v>0</v>
      </c>
    </row>
    <row r="51" spans="2:42" ht="15.75" thickBot="1" x14ac:dyDescent="0.3">
      <c r="B51" s="81" t="s">
        <v>69</v>
      </c>
      <c r="C51" s="98">
        <v>0.25</v>
      </c>
      <c r="D51" s="99">
        <v>0.5</v>
      </c>
      <c r="E51" s="99">
        <v>0.75</v>
      </c>
      <c r="F51" s="99">
        <v>1</v>
      </c>
      <c r="G51" s="99">
        <v>1.25</v>
      </c>
      <c r="H51" s="99">
        <v>1.5</v>
      </c>
      <c r="I51" s="99">
        <v>1.75</v>
      </c>
      <c r="J51" s="99">
        <v>2</v>
      </c>
      <c r="K51" s="99">
        <v>2.25</v>
      </c>
      <c r="L51" s="99">
        <v>2.5</v>
      </c>
      <c r="M51" s="99">
        <v>2.75</v>
      </c>
      <c r="N51" s="99">
        <v>3</v>
      </c>
      <c r="O51" s="99">
        <v>3.25</v>
      </c>
      <c r="P51" s="99">
        <v>3.5</v>
      </c>
      <c r="Q51" s="99">
        <v>3.75</v>
      </c>
      <c r="R51" s="99">
        <v>4</v>
      </c>
      <c r="S51" s="99">
        <v>4.25</v>
      </c>
      <c r="T51" s="99">
        <v>4.5</v>
      </c>
      <c r="U51" s="99">
        <v>4.75</v>
      </c>
      <c r="V51" s="99">
        <v>5</v>
      </c>
      <c r="W51" s="99">
        <v>5.25</v>
      </c>
      <c r="X51" s="99">
        <v>5.5</v>
      </c>
      <c r="Y51" s="99">
        <v>5.75</v>
      </c>
      <c r="Z51" s="99">
        <v>6</v>
      </c>
      <c r="AA51" s="99">
        <v>6.25</v>
      </c>
      <c r="AB51" s="99">
        <v>6.5</v>
      </c>
      <c r="AC51" s="99">
        <v>6.75</v>
      </c>
      <c r="AD51" s="99">
        <v>7</v>
      </c>
      <c r="AE51" s="99">
        <v>7.25</v>
      </c>
      <c r="AF51" s="99">
        <v>7.5</v>
      </c>
      <c r="AG51" s="99">
        <v>7.75</v>
      </c>
      <c r="AH51" s="99">
        <v>8</v>
      </c>
      <c r="AI51" s="99">
        <v>8.25</v>
      </c>
      <c r="AJ51" s="99">
        <v>8.5</v>
      </c>
      <c r="AK51" s="99">
        <v>8.75</v>
      </c>
      <c r="AL51" s="99">
        <v>9</v>
      </c>
      <c r="AM51" s="99">
        <v>9.25</v>
      </c>
      <c r="AN51" s="99">
        <v>9.5</v>
      </c>
      <c r="AO51" s="99">
        <v>9.75</v>
      </c>
      <c r="AP51" s="100">
        <v>10</v>
      </c>
    </row>
    <row r="52" spans="2:42" ht="15.75" thickBot="1" x14ac:dyDescent="0.3"/>
    <row r="53" spans="2:42" x14ac:dyDescent="0.25">
      <c r="B53" s="107" t="s">
        <v>69</v>
      </c>
      <c r="C53" s="90">
        <v>0.25</v>
      </c>
      <c r="D53" s="90">
        <v>0.5</v>
      </c>
      <c r="E53" s="90">
        <v>0.75</v>
      </c>
      <c r="F53" s="90">
        <v>1</v>
      </c>
      <c r="G53" s="90">
        <v>1.25</v>
      </c>
      <c r="H53" s="90">
        <v>1.5</v>
      </c>
      <c r="I53" s="90">
        <v>1.75</v>
      </c>
      <c r="J53" s="90">
        <v>2</v>
      </c>
      <c r="K53" s="90">
        <v>2.25</v>
      </c>
      <c r="L53" s="90">
        <v>2.5</v>
      </c>
      <c r="M53" s="90">
        <v>2.75</v>
      </c>
      <c r="N53" s="90">
        <v>3</v>
      </c>
      <c r="O53" s="90">
        <v>3.25</v>
      </c>
      <c r="P53" s="90">
        <v>3.5</v>
      </c>
      <c r="Q53" s="90">
        <v>3.75</v>
      </c>
      <c r="R53" s="90">
        <v>4</v>
      </c>
      <c r="S53" s="90">
        <v>4.25</v>
      </c>
      <c r="T53" s="90">
        <v>4.5</v>
      </c>
      <c r="U53" s="90">
        <v>4.75</v>
      </c>
      <c r="V53" s="90">
        <v>5</v>
      </c>
      <c r="W53" s="90">
        <v>5.25</v>
      </c>
      <c r="X53" s="90">
        <v>5.5</v>
      </c>
      <c r="Y53" s="90">
        <v>5.75</v>
      </c>
      <c r="Z53" s="90">
        <v>6</v>
      </c>
      <c r="AA53" s="90">
        <v>6.25</v>
      </c>
      <c r="AB53" s="90">
        <v>6.5</v>
      </c>
      <c r="AC53" s="90">
        <v>6.75</v>
      </c>
      <c r="AD53" s="90">
        <v>7</v>
      </c>
      <c r="AE53" s="90">
        <v>7.25</v>
      </c>
      <c r="AF53" s="90">
        <v>7.5</v>
      </c>
      <c r="AG53" s="90">
        <v>7.75</v>
      </c>
      <c r="AH53" s="90">
        <v>8</v>
      </c>
      <c r="AI53" s="90">
        <v>8.25</v>
      </c>
      <c r="AJ53" s="90">
        <v>8.5</v>
      </c>
      <c r="AK53" s="90">
        <v>8.75</v>
      </c>
      <c r="AL53" s="90">
        <v>9</v>
      </c>
      <c r="AM53" s="90">
        <v>9.25</v>
      </c>
      <c r="AN53" s="90">
        <v>9.5</v>
      </c>
      <c r="AO53" s="90">
        <v>9.75</v>
      </c>
      <c r="AP53" s="91">
        <v>10</v>
      </c>
    </row>
    <row r="54" spans="2:42" ht="15.75" thickBot="1" x14ac:dyDescent="0.3">
      <c r="B54" s="93" t="s">
        <v>71</v>
      </c>
      <c r="C54" s="94">
        <f t="shared" ref="C54:V54" si="3">$B$4*C41+$B$5*C42+$B$6*C43+$B$7*C44+$B$8*C45+$B$9*C46+$B$10*C47+$B$11*C48+$B$12*C49+$B$13*C50</f>
        <v>9</v>
      </c>
      <c r="D54" s="94">
        <f t="shared" si="3"/>
        <v>9</v>
      </c>
      <c r="E54" s="94">
        <f t="shared" si="3"/>
        <v>9</v>
      </c>
      <c r="F54" s="94">
        <f t="shared" si="3"/>
        <v>9</v>
      </c>
      <c r="G54" s="94">
        <f t="shared" si="3"/>
        <v>8</v>
      </c>
      <c r="H54" s="94">
        <f t="shared" si="3"/>
        <v>8</v>
      </c>
      <c r="I54" s="94">
        <f t="shared" si="3"/>
        <v>8</v>
      </c>
      <c r="J54" s="94">
        <f t="shared" si="3"/>
        <v>8</v>
      </c>
      <c r="K54" s="94">
        <f t="shared" si="3"/>
        <v>7</v>
      </c>
      <c r="L54" s="94">
        <f t="shared" si="3"/>
        <v>7</v>
      </c>
      <c r="M54" s="94">
        <f t="shared" si="3"/>
        <v>7</v>
      </c>
      <c r="N54" s="94">
        <f t="shared" si="3"/>
        <v>7</v>
      </c>
      <c r="O54" s="94">
        <f t="shared" si="3"/>
        <v>6</v>
      </c>
      <c r="P54" s="94">
        <f t="shared" si="3"/>
        <v>6</v>
      </c>
      <c r="Q54" s="94">
        <f t="shared" si="3"/>
        <v>6</v>
      </c>
      <c r="R54" s="94">
        <f t="shared" si="3"/>
        <v>6</v>
      </c>
      <c r="S54" s="94">
        <f t="shared" si="3"/>
        <v>5</v>
      </c>
      <c r="T54" s="94">
        <f t="shared" si="3"/>
        <v>5</v>
      </c>
      <c r="U54" s="94">
        <f t="shared" si="3"/>
        <v>5</v>
      </c>
      <c r="V54" s="94">
        <f t="shared" si="3"/>
        <v>5</v>
      </c>
      <c r="W54" s="94">
        <f t="shared" ref="W54:AP54" si="4">$B$4*W41+$B$5*W42+$B$6*W43+$B$7*W44+$B$8*W45+$B$9*W46+$B$10*W47+$B$11*W48+$B$12*W49+$B$13*W50</f>
        <v>5</v>
      </c>
      <c r="X54" s="94">
        <f t="shared" si="4"/>
        <v>5</v>
      </c>
      <c r="Y54" s="94">
        <f t="shared" si="4"/>
        <v>5</v>
      </c>
      <c r="Z54" s="94">
        <f t="shared" si="4"/>
        <v>5</v>
      </c>
      <c r="AA54" s="94">
        <f t="shared" si="4"/>
        <v>5</v>
      </c>
      <c r="AB54" s="94">
        <f t="shared" si="4"/>
        <v>5</v>
      </c>
      <c r="AC54" s="94">
        <f t="shared" si="4"/>
        <v>5</v>
      </c>
      <c r="AD54" s="94">
        <f t="shared" si="4"/>
        <v>5</v>
      </c>
      <c r="AE54" s="94">
        <f t="shared" si="4"/>
        <v>5</v>
      </c>
      <c r="AF54" s="94">
        <f t="shared" si="4"/>
        <v>5</v>
      </c>
      <c r="AG54" s="94">
        <f t="shared" si="4"/>
        <v>5</v>
      </c>
      <c r="AH54" s="94">
        <f t="shared" si="4"/>
        <v>5</v>
      </c>
      <c r="AI54" s="94">
        <f t="shared" si="4"/>
        <v>5</v>
      </c>
      <c r="AJ54" s="94">
        <f t="shared" si="4"/>
        <v>5</v>
      </c>
      <c r="AK54" s="94">
        <f t="shared" si="4"/>
        <v>5</v>
      </c>
      <c r="AL54" s="94">
        <f t="shared" si="4"/>
        <v>5</v>
      </c>
      <c r="AM54" s="94">
        <f t="shared" si="4"/>
        <v>5</v>
      </c>
      <c r="AN54" s="94">
        <f t="shared" si="4"/>
        <v>5</v>
      </c>
      <c r="AO54" s="94">
        <f t="shared" si="4"/>
        <v>5</v>
      </c>
      <c r="AP54" s="95">
        <f t="shared" si="4"/>
        <v>5</v>
      </c>
    </row>
  </sheetData>
  <mergeCells count="1">
    <mergeCell ref="B20:C21"/>
  </mergeCells>
  <conditionalFormatting sqref="C4:AP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:AP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AP41 C47:AP50 C42:F46 W42:AP46 G43:V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AP5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2:V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8DB7-4A83-408A-9627-BCE42A2ED414}">
  <dimension ref="B1:M17"/>
  <sheetViews>
    <sheetView workbookViewId="0">
      <selection activeCell="M10" sqref="M10:M11"/>
    </sheetView>
  </sheetViews>
  <sheetFormatPr baseColWidth="10" defaultRowHeight="15" x14ac:dyDescent="0.25"/>
  <cols>
    <col min="2" max="2" width="9.7109375" bestFit="1" customWidth="1"/>
    <col min="3" max="3" width="8.28515625" bestFit="1" customWidth="1"/>
    <col min="4" max="4" width="6.42578125" bestFit="1" customWidth="1"/>
    <col min="5" max="5" width="5" bestFit="1" customWidth="1"/>
    <col min="6" max="6" width="15.28515625" bestFit="1" customWidth="1"/>
    <col min="7" max="7" width="6.42578125" bestFit="1" customWidth="1"/>
    <col min="8" max="8" width="5" bestFit="1" customWidth="1"/>
    <col min="9" max="9" width="15.28515625" bestFit="1" customWidth="1"/>
    <col min="10" max="10" width="10.140625" bestFit="1" customWidth="1"/>
    <col min="11" max="11" width="13.5703125" bestFit="1" customWidth="1"/>
    <col min="12" max="12" width="9.85546875" bestFit="1" customWidth="1"/>
    <col min="13" max="13" width="19.7109375" bestFit="1" customWidth="1"/>
  </cols>
  <sheetData>
    <row r="1" spans="2:13" ht="15.75" thickBot="1" x14ac:dyDescent="0.3"/>
    <row r="2" spans="2:13" x14ac:dyDescent="0.25">
      <c r="D2" s="155" t="s">
        <v>23</v>
      </c>
      <c r="E2" s="156"/>
      <c r="F2" s="157"/>
      <c r="G2" s="155" t="s">
        <v>24</v>
      </c>
      <c r="H2" s="156"/>
      <c r="I2" s="157"/>
    </row>
    <row r="3" spans="2:13" ht="15.75" thickBot="1" x14ac:dyDescent="0.3">
      <c r="D3" s="158"/>
      <c r="E3" s="159"/>
      <c r="F3" s="160"/>
      <c r="G3" s="158"/>
      <c r="H3" s="159"/>
      <c r="I3" s="160"/>
    </row>
    <row r="4" spans="2:13" ht="15.75" thickBot="1" x14ac:dyDescent="0.3">
      <c r="B4" s="37"/>
      <c r="C4" s="65"/>
      <c r="D4" s="37" t="s">
        <v>22</v>
      </c>
      <c r="E4" s="66" t="s">
        <v>21</v>
      </c>
      <c r="F4" s="82" t="s">
        <v>32</v>
      </c>
      <c r="G4" s="65" t="s">
        <v>22</v>
      </c>
      <c r="H4" s="66" t="s">
        <v>21</v>
      </c>
      <c r="I4" s="82" t="s">
        <v>32</v>
      </c>
      <c r="J4" t="s">
        <v>31</v>
      </c>
      <c r="K4" t="s">
        <v>34</v>
      </c>
      <c r="L4" t="s">
        <v>33</v>
      </c>
      <c r="M4" t="s">
        <v>35</v>
      </c>
    </row>
    <row r="5" spans="2:13" x14ac:dyDescent="0.25">
      <c r="B5" s="166" t="s">
        <v>25</v>
      </c>
      <c r="C5" s="76" t="s">
        <v>23</v>
      </c>
      <c r="D5" s="78">
        <v>2500</v>
      </c>
      <c r="E5" s="77">
        <v>0.33</v>
      </c>
      <c r="F5" s="161">
        <f>D5*E5+D6*E6+D7*E7</f>
        <v>2409</v>
      </c>
      <c r="G5" s="76">
        <v>2400</v>
      </c>
      <c r="H5" s="77">
        <v>1</v>
      </c>
      <c r="I5" s="161">
        <f>G5*H5+G6*H6+G7*H7</f>
        <v>2400</v>
      </c>
      <c r="J5" s="154">
        <v>2</v>
      </c>
      <c r="K5" s="154">
        <v>1</v>
      </c>
      <c r="L5" s="154" t="b">
        <f>J5=K5</f>
        <v>0</v>
      </c>
      <c r="M5" s="154" t="b">
        <v>1</v>
      </c>
    </row>
    <row r="6" spans="2:13" x14ac:dyDescent="0.25">
      <c r="B6" s="168"/>
      <c r="C6" s="67" t="s">
        <v>24</v>
      </c>
      <c r="D6" s="79">
        <v>2400</v>
      </c>
      <c r="E6" s="68">
        <v>0.66</v>
      </c>
      <c r="F6" s="165"/>
      <c r="G6" s="67">
        <v>0</v>
      </c>
      <c r="H6" s="68">
        <v>0</v>
      </c>
      <c r="I6" s="165"/>
      <c r="J6" s="154"/>
      <c r="K6" s="154"/>
      <c r="L6" s="154"/>
      <c r="M6" s="154"/>
    </row>
    <row r="7" spans="2:13" ht="15.75" thickBot="1" x14ac:dyDescent="0.3">
      <c r="B7" s="168"/>
      <c r="C7" s="69" t="s">
        <v>27</v>
      </c>
      <c r="D7" s="80">
        <v>0</v>
      </c>
      <c r="E7" s="71">
        <v>0.1</v>
      </c>
      <c r="F7" s="162"/>
      <c r="G7" s="70">
        <v>0</v>
      </c>
      <c r="H7" s="71">
        <v>0</v>
      </c>
      <c r="I7" s="162"/>
      <c r="J7" s="154"/>
      <c r="K7" s="154"/>
      <c r="L7" s="154"/>
      <c r="M7" s="154"/>
    </row>
    <row r="8" spans="2:13" x14ac:dyDescent="0.25">
      <c r="B8" s="166" t="s">
        <v>26</v>
      </c>
      <c r="C8" s="76" t="s">
        <v>23</v>
      </c>
      <c r="D8" s="78">
        <v>2500</v>
      </c>
      <c r="E8" s="77">
        <v>0.33</v>
      </c>
      <c r="F8" s="163">
        <f>D8*E8+D9*E9</f>
        <v>825</v>
      </c>
      <c r="G8" s="76">
        <v>2400</v>
      </c>
      <c r="H8" s="77">
        <v>0.34</v>
      </c>
      <c r="I8" s="163">
        <f>G8*H8+G9*H9</f>
        <v>816.00000000000011</v>
      </c>
      <c r="J8" s="153">
        <v>2</v>
      </c>
      <c r="K8" s="153">
        <v>1</v>
      </c>
      <c r="L8" s="153" t="b">
        <f>J8=K8</f>
        <v>0</v>
      </c>
      <c r="M8" s="153" t="b">
        <v>0</v>
      </c>
    </row>
    <row r="9" spans="2:13" ht="15.75" thickBot="1" x14ac:dyDescent="0.3">
      <c r="B9" s="167"/>
      <c r="C9" s="73" t="s">
        <v>24</v>
      </c>
      <c r="D9" s="81">
        <v>0</v>
      </c>
      <c r="E9" s="75">
        <v>0.67</v>
      </c>
      <c r="F9" s="164"/>
      <c r="G9" s="74">
        <v>0</v>
      </c>
      <c r="H9" s="75">
        <v>0.66</v>
      </c>
      <c r="I9" s="164"/>
      <c r="J9" s="153"/>
      <c r="K9" s="153"/>
      <c r="L9" s="153"/>
      <c r="M9" s="153"/>
    </row>
    <row r="10" spans="2:13" x14ac:dyDescent="0.25">
      <c r="B10" s="166" t="s">
        <v>28</v>
      </c>
      <c r="C10" s="76" t="s">
        <v>23</v>
      </c>
      <c r="D10" s="78">
        <v>4000</v>
      </c>
      <c r="E10" s="77">
        <v>0.8</v>
      </c>
      <c r="F10" s="161">
        <f t="shared" ref="F10" si="0">D10*E10+D11*E11</f>
        <v>3200</v>
      </c>
      <c r="G10" s="76">
        <v>3000</v>
      </c>
      <c r="H10" s="77">
        <v>1</v>
      </c>
      <c r="I10" s="161">
        <f t="shared" ref="I10" si="1">G10*H10+G11*H11</f>
        <v>3000</v>
      </c>
      <c r="J10" s="154">
        <v>2</v>
      </c>
      <c r="K10" s="154">
        <v>1</v>
      </c>
      <c r="L10" s="154" t="b">
        <f>J10=K10</f>
        <v>0</v>
      </c>
      <c r="M10" s="154" t="b">
        <v>1</v>
      </c>
    </row>
    <row r="11" spans="2:13" ht="15.75" thickBot="1" x14ac:dyDescent="0.3">
      <c r="B11" s="167"/>
      <c r="C11" s="73" t="s">
        <v>24</v>
      </c>
      <c r="D11" s="81">
        <v>0</v>
      </c>
      <c r="E11" s="75">
        <v>0.2</v>
      </c>
      <c r="F11" s="162"/>
      <c r="G11" s="74">
        <v>0</v>
      </c>
      <c r="H11" s="75">
        <v>0</v>
      </c>
      <c r="I11" s="162"/>
      <c r="J11" s="154"/>
      <c r="K11" s="154"/>
      <c r="L11" s="154"/>
      <c r="M11" s="154"/>
    </row>
    <row r="12" spans="2:13" x14ac:dyDescent="0.25">
      <c r="B12" s="166" t="s">
        <v>29</v>
      </c>
      <c r="C12" s="76" t="s">
        <v>23</v>
      </c>
      <c r="D12" s="78">
        <v>21</v>
      </c>
      <c r="E12" s="77">
        <v>0.5</v>
      </c>
      <c r="F12" s="163">
        <f t="shared" ref="F12" si="2">D12*E12+D13*E13</f>
        <v>10.5</v>
      </c>
      <c r="G12" s="76">
        <v>7</v>
      </c>
      <c r="H12" s="77">
        <v>1</v>
      </c>
      <c r="I12" s="163">
        <f t="shared" ref="I12" si="3">G12*H12+G13*H13</f>
        <v>7</v>
      </c>
      <c r="J12" s="153">
        <v>2</v>
      </c>
      <c r="K12" s="153">
        <v>1</v>
      </c>
      <c r="L12" s="153" t="b">
        <f>J12=K12</f>
        <v>0</v>
      </c>
      <c r="M12" s="153" t="b">
        <v>1</v>
      </c>
    </row>
    <row r="13" spans="2:13" ht="15.75" thickBot="1" x14ac:dyDescent="0.3">
      <c r="B13" s="167"/>
      <c r="C13" s="73" t="s">
        <v>24</v>
      </c>
      <c r="D13" s="81">
        <v>0</v>
      </c>
      <c r="E13" s="75">
        <v>0</v>
      </c>
      <c r="F13" s="164"/>
      <c r="G13" s="74">
        <v>0</v>
      </c>
      <c r="H13" s="75">
        <v>0</v>
      </c>
      <c r="I13" s="164"/>
      <c r="J13" s="153"/>
      <c r="K13" s="153"/>
      <c r="L13" s="153"/>
      <c r="M13" s="153"/>
    </row>
    <row r="14" spans="2:13" x14ac:dyDescent="0.25">
      <c r="B14" s="166" t="s">
        <v>30</v>
      </c>
      <c r="C14" s="76" t="s">
        <v>23</v>
      </c>
      <c r="D14" s="78">
        <v>6000</v>
      </c>
      <c r="E14" s="77">
        <v>0.45</v>
      </c>
      <c r="F14" s="161">
        <f t="shared" ref="F14" si="4">D14*E14+D15*E15</f>
        <v>2700</v>
      </c>
      <c r="G14" s="76">
        <v>3000</v>
      </c>
      <c r="H14" s="77">
        <v>0.9</v>
      </c>
      <c r="I14" s="161">
        <f t="shared" ref="I14" si="5">G14*H14+G15*H15</f>
        <v>2700</v>
      </c>
      <c r="J14" s="154">
        <v>2</v>
      </c>
      <c r="K14" s="154">
        <v>0</v>
      </c>
      <c r="L14" s="154" t="b">
        <f>J14=K14</f>
        <v>0</v>
      </c>
      <c r="M14" s="154" t="b">
        <v>1</v>
      </c>
    </row>
    <row r="15" spans="2:13" ht="15.75" thickBot="1" x14ac:dyDescent="0.3">
      <c r="B15" s="167"/>
      <c r="C15" s="73" t="s">
        <v>24</v>
      </c>
      <c r="D15" s="81">
        <v>0</v>
      </c>
      <c r="E15" s="75">
        <v>0</v>
      </c>
      <c r="F15" s="162"/>
      <c r="G15" s="74">
        <v>0</v>
      </c>
      <c r="H15" s="75">
        <v>0</v>
      </c>
      <c r="I15" s="162"/>
      <c r="J15" s="154"/>
      <c r="K15" s="154"/>
      <c r="L15" s="154"/>
      <c r="M15" s="154"/>
    </row>
    <row r="16" spans="2:13" x14ac:dyDescent="0.25">
      <c r="B16" s="156"/>
      <c r="C16" s="156"/>
    </row>
    <row r="17" spans="2:3" x14ac:dyDescent="0.25">
      <c r="B17" s="150"/>
      <c r="C17" s="150"/>
    </row>
  </sheetData>
  <mergeCells count="38">
    <mergeCell ref="B8:B9"/>
    <mergeCell ref="B5:B7"/>
    <mergeCell ref="B16:C17"/>
    <mergeCell ref="K5:K7"/>
    <mergeCell ref="K8:K9"/>
    <mergeCell ref="K10:K11"/>
    <mergeCell ref="K12:K13"/>
    <mergeCell ref="K14:K15"/>
    <mergeCell ref="F8:F9"/>
    <mergeCell ref="F5:F7"/>
    <mergeCell ref="J5:J7"/>
    <mergeCell ref="J8:J9"/>
    <mergeCell ref="J10:J11"/>
    <mergeCell ref="J12:J13"/>
    <mergeCell ref="J14:J15"/>
    <mergeCell ref="B10:B11"/>
    <mergeCell ref="B12:B13"/>
    <mergeCell ref="B14:B15"/>
    <mergeCell ref="F12:F13"/>
    <mergeCell ref="F14:F15"/>
    <mergeCell ref="I5:I7"/>
    <mergeCell ref="I8:I9"/>
    <mergeCell ref="I10:I11"/>
    <mergeCell ref="I12:I13"/>
    <mergeCell ref="I14:I15"/>
    <mergeCell ref="D2:F3"/>
    <mergeCell ref="G2:I3"/>
    <mergeCell ref="L5:L7"/>
    <mergeCell ref="L8:L9"/>
    <mergeCell ref="L10:L11"/>
    <mergeCell ref="F10:F11"/>
    <mergeCell ref="L12:L13"/>
    <mergeCell ref="L14:L15"/>
    <mergeCell ref="M5:M7"/>
    <mergeCell ref="M8:M9"/>
    <mergeCell ref="M10:M11"/>
    <mergeCell ref="M12:M13"/>
    <mergeCell ref="M14:M15"/>
  </mergeCells>
  <phoneticPr fontId="2" type="noConversion"/>
  <conditionalFormatting sqref="L5:M5 L8:M8 L10:M10 L12:M12 L14:M14">
    <cfRule type="containsText" dxfId="1" priority="2" operator="containsText" text="VERDADERO">
      <formula>NOT(ISERROR(SEARCH("VERDADERO",L5)))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M15">
    <cfRule type="containsText" dxfId="0" priority="1" operator="containsText" text="FALSO">
      <formula>NOT(ISERROR(SEARCH("FALSO",L5)))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3747-BB78-4E3F-AEAE-201932A5916C}">
  <dimension ref="B4:E13"/>
  <sheetViews>
    <sheetView workbookViewId="0">
      <selection activeCell="C14" sqref="C14"/>
    </sheetView>
  </sheetViews>
  <sheetFormatPr baseColWidth="10" defaultRowHeight="15" x14ac:dyDescent="0.25"/>
  <cols>
    <col min="2" max="2" width="15" bestFit="1" customWidth="1"/>
    <col min="3" max="3" width="9.140625" bestFit="1" customWidth="1"/>
    <col min="4" max="4" width="6.28515625" bestFit="1" customWidth="1"/>
  </cols>
  <sheetData>
    <row r="4" spans="2:5" x14ac:dyDescent="0.25">
      <c r="B4" s="83" t="s">
        <v>36</v>
      </c>
      <c r="C4" s="83" t="s">
        <v>37</v>
      </c>
      <c r="D4" s="83" t="s">
        <v>38</v>
      </c>
      <c r="E4" s="83"/>
    </row>
    <row r="5" spans="2:5" x14ac:dyDescent="0.25">
      <c r="B5" t="s">
        <v>39</v>
      </c>
      <c r="C5">
        <v>0.6</v>
      </c>
      <c r="D5">
        <v>0.1</v>
      </c>
    </row>
    <row r="6" spans="2:5" x14ac:dyDescent="0.25">
      <c r="B6" t="s">
        <v>40</v>
      </c>
      <c r="C6">
        <v>0</v>
      </c>
      <c r="D6">
        <v>0.6</v>
      </c>
    </row>
    <row r="7" spans="2:5" x14ac:dyDescent="0.25">
      <c r="B7" t="s">
        <v>41</v>
      </c>
      <c r="C7">
        <v>0.1</v>
      </c>
      <c r="D7">
        <v>0.2</v>
      </c>
    </row>
    <row r="8" spans="2:5" x14ac:dyDescent="0.25">
      <c r="B8" t="s">
        <v>42</v>
      </c>
      <c r="C8">
        <v>0.1</v>
      </c>
      <c r="D8">
        <v>0.1</v>
      </c>
    </row>
    <row r="9" spans="2:5" x14ac:dyDescent="0.25">
      <c r="B9" t="s">
        <v>43</v>
      </c>
      <c r="C9">
        <v>0.95</v>
      </c>
      <c r="D9">
        <v>0.95</v>
      </c>
    </row>
    <row r="11" spans="2:5" x14ac:dyDescent="0.25">
      <c r="B11" s="150" t="s">
        <v>44</v>
      </c>
      <c r="C11" s="150"/>
      <c r="D11" s="150"/>
    </row>
    <row r="12" spans="2:5" x14ac:dyDescent="0.25">
      <c r="B12" t="s">
        <v>45</v>
      </c>
      <c r="C12">
        <f>C6*C9</f>
        <v>0</v>
      </c>
    </row>
    <row r="13" spans="2:5" x14ac:dyDescent="0.25">
      <c r="B13" t="s">
        <v>46</v>
      </c>
      <c r="C13">
        <f>D6*D9</f>
        <v>0.56999999999999995</v>
      </c>
    </row>
  </sheetData>
  <mergeCells count="1">
    <mergeCell ref="B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154F-77CC-41B4-994C-08079E9470D7}">
  <dimension ref="B1:N45"/>
  <sheetViews>
    <sheetView tabSelected="1" topLeftCell="A24" workbookViewId="0">
      <selection activeCell="Q44" sqref="Q44"/>
    </sheetView>
  </sheetViews>
  <sheetFormatPr baseColWidth="10" defaultRowHeight="15" x14ac:dyDescent="0.25"/>
  <cols>
    <col min="2" max="2" width="13.7109375" bestFit="1" customWidth="1"/>
    <col min="3" max="3" width="11.5703125" bestFit="1" customWidth="1"/>
    <col min="4" max="4" width="12.28515625" bestFit="1" customWidth="1"/>
    <col min="6" max="6" width="13.7109375" bestFit="1" customWidth="1"/>
    <col min="7" max="7" width="8" bestFit="1" customWidth="1"/>
    <col min="8" max="8" width="11.140625" bestFit="1" customWidth="1"/>
    <col min="9" max="9" width="7.28515625" bestFit="1" customWidth="1"/>
    <col min="10" max="10" width="3.5703125" customWidth="1"/>
    <col min="11" max="11" width="13.7109375" bestFit="1" customWidth="1"/>
    <col min="12" max="12" width="8" bestFit="1" customWidth="1"/>
    <col min="13" max="13" width="11.140625" bestFit="1" customWidth="1"/>
    <col min="14" max="14" width="7.28515625" bestFit="1" customWidth="1"/>
  </cols>
  <sheetData>
    <row r="1" spans="2:14" ht="15.75" thickBot="1" x14ac:dyDescent="0.3"/>
    <row r="2" spans="2:14" x14ac:dyDescent="0.25">
      <c r="B2" s="37"/>
      <c r="C2" s="65"/>
      <c r="D2" s="65"/>
      <c r="E2" s="166" t="s">
        <v>59</v>
      </c>
      <c r="F2" s="65" t="s">
        <v>60</v>
      </c>
      <c r="G2" s="65">
        <v>0.5</v>
      </c>
      <c r="H2" s="169" t="s">
        <v>62</v>
      </c>
      <c r="I2" s="66">
        <f>1-G2</f>
        <v>0.5</v>
      </c>
      <c r="J2" s="65"/>
      <c r="K2" s="65"/>
      <c r="L2" s="65"/>
      <c r="M2" s="65"/>
      <c r="N2" s="66"/>
    </row>
    <row r="3" spans="2:14" ht="15.75" thickBot="1" x14ac:dyDescent="0.3">
      <c r="B3" s="84"/>
      <c r="E3" s="167"/>
      <c r="F3" s="74" t="s">
        <v>61</v>
      </c>
      <c r="G3" s="74">
        <v>0.5</v>
      </c>
      <c r="H3" s="170"/>
      <c r="I3" s="75">
        <f>1-G3</f>
        <v>0.5</v>
      </c>
      <c r="N3" s="72"/>
    </row>
    <row r="4" spans="2:14" ht="15.75" thickBot="1" x14ac:dyDescent="0.3">
      <c r="B4" s="84"/>
      <c r="N4" s="72"/>
    </row>
    <row r="5" spans="2:14" ht="15.75" thickBot="1" x14ac:dyDescent="0.3">
      <c r="B5" s="84"/>
      <c r="F5" s="171" t="s">
        <v>55</v>
      </c>
      <c r="G5" s="172"/>
      <c r="H5" s="172"/>
      <c r="I5" s="66"/>
      <c r="K5" s="173" t="s">
        <v>56</v>
      </c>
      <c r="L5" s="174"/>
      <c r="M5" s="174"/>
      <c r="N5" s="66"/>
    </row>
    <row r="6" spans="2:14" x14ac:dyDescent="0.25">
      <c r="B6" s="37"/>
      <c r="C6" s="86" t="s">
        <v>52</v>
      </c>
      <c r="D6" s="87" t="s">
        <v>53</v>
      </c>
      <c r="F6" s="84"/>
      <c r="G6" t="s">
        <v>52</v>
      </c>
      <c r="H6" t="s">
        <v>53</v>
      </c>
      <c r="I6" s="72" t="s">
        <v>57</v>
      </c>
      <c r="K6" s="84"/>
      <c r="L6" t="s">
        <v>52</v>
      </c>
      <c r="M6" t="s">
        <v>53</v>
      </c>
      <c r="N6" s="72" t="s">
        <v>57</v>
      </c>
    </row>
    <row r="7" spans="2:14" x14ac:dyDescent="0.25">
      <c r="B7" s="85" t="s">
        <v>47</v>
      </c>
      <c r="C7" t="s">
        <v>49</v>
      </c>
      <c r="D7" s="72" t="s">
        <v>51</v>
      </c>
      <c r="F7" s="84" t="s">
        <v>47</v>
      </c>
      <c r="G7">
        <v>1</v>
      </c>
      <c r="H7">
        <v>10</v>
      </c>
      <c r="I7" s="72">
        <f>G7*I2*I3+H7*I2*G3</f>
        <v>2.75</v>
      </c>
      <c r="K7" s="84" t="s">
        <v>47</v>
      </c>
      <c r="L7">
        <v>1</v>
      </c>
      <c r="M7">
        <v>0</v>
      </c>
      <c r="N7" s="72">
        <f>L7*I2*I3+M7*I2*G3</f>
        <v>0.25</v>
      </c>
    </row>
    <row r="8" spans="2:14" ht="15.75" thickBot="1" x14ac:dyDescent="0.3">
      <c r="B8" s="88" t="s">
        <v>48</v>
      </c>
      <c r="C8" s="74" t="s">
        <v>54</v>
      </c>
      <c r="D8" s="75" t="s">
        <v>50</v>
      </c>
      <c r="F8" s="84" t="s">
        <v>48</v>
      </c>
      <c r="G8">
        <v>0</v>
      </c>
      <c r="H8">
        <v>6</v>
      </c>
      <c r="I8" s="72">
        <f>G8*G2*I3+H8*G2*G3</f>
        <v>1.5</v>
      </c>
      <c r="K8" s="84" t="s">
        <v>48</v>
      </c>
      <c r="L8">
        <v>10</v>
      </c>
      <c r="M8">
        <v>6</v>
      </c>
      <c r="N8" s="72">
        <f>L8*G2*I3+M8*G2*G3</f>
        <v>4</v>
      </c>
    </row>
    <row r="9" spans="2:14" ht="15.75" thickBot="1" x14ac:dyDescent="0.3">
      <c r="B9" s="84"/>
      <c r="F9" s="81" t="s">
        <v>57</v>
      </c>
      <c r="G9" s="74">
        <f>G7*I3*I2+G8*G2*I3</f>
        <v>0.25</v>
      </c>
      <c r="H9" s="74">
        <f>H7*G3*I2+H8*G2*I2</f>
        <v>4</v>
      </c>
      <c r="I9" s="75"/>
      <c r="K9" s="81" t="s">
        <v>57</v>
      </c>
      <c r="L9" s="74">
        <f>L7*I3*I2+L8*G2*I3</f>
        <v>2.75</v>
      </c>
      <c r="M9" s="74">
        <f>M7*G3*I2+M8*G2*I2</f>
        <v>1.5</v>
      </c>
      <c r="N9" s="75"/>
    </row>
    <row r="10" spans="2:14" ht="15.75" thickBot="1" x14ac:dyDescent="0.3">
      <c r="B10" s="81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 t="s">
        <v>65</v>
      </c>
      <c r="N10" s="75"/>
    </row>
    <row r="12" spans="2:14" ht="15.75" thickBot="1" x14ac:dyDescent="0.3"/>
    <row r="13" spans="2:14" x14ac:dyDescent="0.25">
      <c r="B13" s="37"/>
      <c r="C13" s="65"/>
      <c r="D13" s="65"/>
      <c r="E13" s="166" t="s">
        <v>59</v>
      </c>
      <c r="F13" s="65" t="s">
        <v>60</v>
      </c>
      <c r="G13" s="65">
        <v>0.5</v>
      </c>
      <c r="H13" s="169" t="s">
        <v>62</v>
      </c>
      <c r="I13" s="66">
        <f>1-G13</f>
        <v>0.5</v>
      </c>
      <c r="J13" s="65"/>
      <c r="K13" s="65"/>
      <c r="L13" s="65"/>
      <c r="M13" s="65"/>
      <c r="N13" s="66"/>
    </row>
    <row r="14" spans="2:14" ht="15.75" thickBot="1" x14ac:dyDescent="0.3">
      <c r="B14" s="84"/>
      <c r="E14" s="167"/>
      <c r="F14" s="74" t="s">
        <v>61</v>
      </c>
      <c r="G14" s="74">
        <v>0.5</v>
      </c>
      <c r="H14" s="170"/>
      <c r="I14" s="75">
        <f>1-G14</f>
        <v>0.5</v>
      </c>
      <c r="N14" s="72"/>
    </row>
    <row r="15" spans="2:14" ht="15.75" thickBot="1" x14ac:dyDescent="0.3">
      <c r="B15" s="84"/>
      <c r="N15" s="72"/>
    </row>
    <row r="16" spans="2:14" x14ac:dyDescent="0.25">
      <c r="B16" s="84"/>
      <c r="F16" s="171" t="s">
        <v>55</v>
      </c>
      <c r="G16" s="172"/>
      <c r="H16" s="172"/>
      <c r="I16" s="66"/>
      <c r="K16" s="173" t="s">
        <v>56</v>
      </c>
      <c r="L16" s="174"/>
      <c r="M16" s="174"/>
      <c r="N16" s="66"/>
    </row>
    <row r="17" spans="2:14" ht="15.75" thickBot="1" x14ac:dyDescent="0.3">
      <c r="B17" s="84"/>
      <c r="F17" s="84"/>
      <c r="G17" t="s">
        <v>52</v>
      </c>
      <c r="H17" t="s">
        <v>53</v>
      </c>
      <c r="I17" s="72" t="s">
        <v>57</v>
      </c>
      <c r="K17" s="84"/>
      <c r="L17" t="s">
        <v>52</v>
      </c>
      <c r="M17" t="s">
        <v>53</v>
      </c>
      <c r="N17" s="72" t="s">
        <v>57</v>
      </c>
    </row>
    <row r="18" spans="2:14" x14ac:dyDescent="0.25">
      <c r="B18" s="37"/>
      <c r="C18" s="86" t="s">
        <v>52</v>
      </c>
      <c r="D18" s="87" t="s">
        <v>53</v>
      </c>
      <c r="F18" s="84" t="s">
        <v>47</v>
      </c>
      <c r="G18">
        <v>0</v>
      </c>
      <c r="H18">
        <v>10</v>
      </c>
      <c r="I18" s="72">
        <f>G18*I13*I14+H18*I13*G14</f>
        <v>2.5</v>
      </c>
      <c r="K18" s="84" t="s">
        <v>47</v>
      </c>
      <c r="L18">
        <v>0</v>
      </c>
      <c r="M18">
        <v>0</v>
      </c>
      <c r="N18" s="72">
        <f>L18*I13*I14+M18*I13*G14</f>
        <v>0</v>
      </c>
    </row>
    <row r="19" spans="2:14" x14ac:dyDescent="0.25">
      <c r="B19" s="85" t="s">
        <v>47</v>
      </c>
      <c r="C19" t="s">
        <v>63</v>
      </c>
      <c r="D19" s="72" t="s">
        <v>51</v>
      </c>
      <c r="F19" s="84" t="s">
        <v>48</v>
      </c>
      <c r="G19">
        <v>0</v>
      </c>
      <c r="H19">
        <v>10</v>
      </c>
      <c r="I19" s="72">
        <f>G19*G13*I14+H19*G13*G14</f>
        <v>2.5</v>
      </c>
      <c r="K19" s="84" t="s">
        <v>48</v>
      </c>
      <c r="L19">
        <v>10</v>
      </c>
      <c r="M19">
        <v>10</v>
      </c>
      <c r="N19" s="72">
        <f>L19*G13*I14+M19*G13*G14</f>
        <v>5</v>
      </c>
    </row>
    <row r="20" spans="2:14" ht="15.75" thickBot="1" x14ac:dyDescent="0.3">
      <c r="B20" s="88" t="s">
        <v>48</v>
      </c>
      <c r="C20" s="74" t="s">
        <v>54</v>
      </c>
      <c r="D20" s="75" t="s">
        <v>64</v>
      </c>
      <c r="F20" s="81" t="s">
        <v>57</v>
      </c>
      <c r="G20" s="74">
        <f>G18*I14*I13+G19*G13*I14</f>
        <v>0</v>
      </c>
      <c r="H20" s="74">
        <f>H18*G14*I13+H19*G13*I13</f>
        <v>5</v>
      </c>
      <c r="I20" s="75"/>
      <c r="K20" s="81" t="s">
        <v>57</v>
      </c>
      <c r="L20" s="74">
        <f>L18*I14*I13+L19*G13*I14</f>
        <v>2.5</v>
      </c>
      <c r="M20" s="74">
        <f>M18*G14*I13+M19*G13*I13</f>
        <v>2.5</v>
      </c>
      <c r="N20" s="75"/>
    </row>
    <row r="21" spans="2:14" ht="15.75" thickBot="1" x14ac:dyDescent="0.3">
      <c r="B21" s="81"/>
      <c r="C21" s="74"/>
      <c r="D21" s="74"/>
      <c r="E21" s="74"/>
      <c r="F21" s="74"/>
      <c r="G21" s="74"/>
      <c r="H21" s="74"/>
      <c r="I21" s="74"/>
      <c r="J21" s="74"/>
      <c r="K21" s="74"/>
      <c r="L21" s="74" t="s">
        <v>65</v>
      </c>
      <c r="M21" s="74"/>
      <c r="N21" s="75"/>
    </row>
    <row r="24" spans="2:14" ht="15.75" thickBot="1" x14ac:dyDescent="0.3"/>
    <row r="25" spans="2:14" x14ac:dyDescent="0.25">
      <c r="B25" s="166" t="s">
        <v>66</v>
      </c>
      <c r="C25" s="175"/>
      <c r="D25" s="65"/>
      <c r="E25" s="166" t="s">
        <v>59</v>
      </c>
      <c r="F25" s="65" t="s">
        <v>60</v>
      </c>
      <c r="G25" s="65">
        <v>0.9</v>
      </c>
      <c r="H25" s="169" t="s">
        <v>62</v>
      </c>
      <c r="I25" s="66">
        <f>1-G25</f>
        <v>9.9999999999999978E-2</v>
      </c>
      <c r="J25" s="65"/>
      <c r="K25" s="65"/>
      <c r="L25" s="65"/>
      <c r="M25" s="65"/>
      <c r="N25" s="66"/>
    </row>
    <row r="26" spans="2:14" ht="15.75" thickBot="1" x14ac:dyDescent="0.3">
      <c r="B26" s="168"/>
      <c r="C26" s="176"/>
      <c r="E26" s="167"/>
      <c r="F26" s="74" t="s">
        <v>61</v>
      </c>
      <c r="G26" s="74">
        <v>0.5</v>
      </c>
      <c r="H26" s="170"/>
      <c r="I26" s="75">
        <f>1-G26</f>
        <v>0.5</v>
      </c>
      <c r="N26" s="72"/>
    </row>
    <row r="27" spans="2:14" ht="15.75" thickBot="1" x14ac:dyDescent="0.3">
      <c r="B27" s="167"/>
      <c r="C27" s="177"/>
      <c r="N27" s="72"/>
    </row>
    <row r="28" spans="2:14" x14ac:dyDescent="0.25">
      <c r="B28" s="84"/>
      <c r="F28" s="171" t="s">
        <v>55</v>
      </c>
      <c r="G28" s="172"/>
      <c r="H28" s="172"/>
      <c r="I28" s="66"/>
      <c r="K28" s="173" t="s">
        <v>56</v>
      </c>
      <c r="L28" s="174"/>
      <c r="M28" s="174"/>
      <c r="N28" s="66"/>
    </row>
    <row r="29" spans="2:14" ht="15.75" thickBot="1" x14ac:dyDescent="0.3">
      <c r="B29" s="84"/>
      <c r="F29" s="84"/>
      <c r="G29" t="s">
        <v>52</v>
      </c>
      <c r="H29" t="s">
        <v>53</v>
      </c>
      <c r="I29" s="72" t="s">
        <v>57</v>
      </c>
      <c r="K29" s="84"/>
      <c r="L29" t="s">
        <v>52</v>
      </c>
      <c r="M29" t="s">
        <v>53</v>
      </c>
      <c r="N29" s="72" t="s">
        <v>57</v>
      </c>
    </row>
    <row r="30" spans="2:14" x14ac:dyDescent="0.25">
      <c r="B30" s="37"/>
      <c r="C30" s="86" t="s">
        <v>52</v>
      </c>
      <c r="D30" s="87" t="s">
        <v>53</v>
      </c>
      <c r="F30" s="84" t="s">
        <v>47</v>
      </c>
      <c r="G30">
        <v>0</v>
      </c>
      <c r="H30">
        <v>10</v>
      </c>
      <c r="I30" s="72">
        <f>G30*I25*I26+H30*I25*G26</f>
        <v>0.49999999999999989</v>
      </c>
      <c r="K30" s="84" t="s">
        <v>47</v>
      </c>
      <c r="L30">
        <v>0</v>
      </c>
      <c r="M30">
        <v>0</v>
      </c>
      <c r="N30" s="72">
        <f>L30*I25*I26+M30*I25*G26</f>
        <v>0</v>
      </c>
    </row>
    <row r="31" spans="2:14" x14ac:dyDescent="0.25">
      <c r="B31" s="85" t="s">
        <v>47</v>
      </c>
      <c r="C31" t="s">
        <v>63</v>
      </c>
      <c r="D31" s="72" t="s">
        <v>51</v>
      </c>
      <c r="F31" s="84" t="s">
        <v>48</v>
      </c>
      <c r="G31">
        <v>0</v>
      </c>
      <c r="H31">
        <v>10</v>
      </c>
      <c r="I31" s="72">
        <f>G31*G25*I26+H31*G25*G26</f>
        <v>4.5</v>
      </c>
      <c r="K31" s="84" t="s">
        <v>48</v>
      </c>
      <c r="L31">
        <v>10</v>
      </c>
      <c r="M31">
        <v>10</v>
      </c>
      <c r="N31" s="72">
        <f>L31*G25*I26+M31*G25*G26</f>
        <v>9</v>
      </c>
    </row>
    <row r="32" spans="2:14" ht="15.75" thickBot="1" x14ac:dyDescent="0.3">
      <c r="B32" s="88" t="s">
        <v>48</v>
      </c>
      <c r="C32" s="74" t="s">
        <v>54</v>
      </c>
      <c r="D32" s="75" t="s">
        <v>64</v>
      </c>
      <c r="F32" s="81" t="s">
        <v>57</v>
      </c>
      <c r="G32" s="74">
        <f>G30*I26*I25+G31*G25*I26</f>
        <v>0</v>
      </c>
      <c r="H32" s="74">
        <f>H30*G26*I25+H31*G25*I25</f>
        <v>1.3999999999999997</v>
      </c>
      <c r="I32" s="75"/>
      <c r="K32" s="81" t="s">
        <v>57</v>
      </c>
      <c r="L32" s="74">
        <f>L30*I26*I25+L31*G25*I26</f>
        <v>4.5</v>
      </c>
      <c r="M32" s="74">
        <f>M30*G26*I25+M31*G25*I25</f>
        <v>0.8999999999999998</v>
      </c>
      <c r="N32" s="75"/>
    </row>
    <row r="33" spans="2:14" ht="15.75" thickBot="1" x14ac:dyDescent="0.3">
      <c r="B33" s="81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 t="s">
        <v>68</v>
      </c>
      <c r="N33" s="75"/>
    </row>
    <row r="35" spans="2:14" ht="15.75" thickBot="1" x14ac:dyDescent="0.3"/>
    <row r="36" spans="2:14" ht="15.75" thickBot="1" x14ac:dyDescent="0.3">
      <c r="B36" s="166" t="s">
        <v>67</v>
      </c>
      <c r="C36" s="17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6"/>
    </row>
    <row r="37" spans="2:14" x14ac:dyDescent="0.25">
      <c r="B37" s="168"/>
      <c r="C37" s="176"/>
      <c r="E37" s="166" t="s">
        <v>59</v>
      </c>
      <c r="F37" s="65" t="s">
        <v>60</v>
      </c>
      <c r="G37" s="65">
        <v>0.1</v>
      </c>
      <c r="H37" s="169" t="s">
        <v>62</v>
      </c>
      <c r="I37" s="66">
        <f>1-G37</f>
        <v>0.9</v>
      </c>
      <c r="N37" s="72"/>
    </row>
    <row r="38" spans="2:14" ht="15.75" thickBot="1" x14ac:dyDescent="0.3">
      <c r="B38" s="167"/>
      <c r="C38" s="177"/>
      <c r="E38" s="167"/>
      <c r="F38" s="74" t="s">
        <v>61</v>
      </c>
      <c r="G38" s="74">
        <v>0.5</v>
      </c>
      <c r="H38" s="170"/>
      <c r="I38" s="75">
        <f>1-G38</f>
        <v>0.5</v>
      </c>
      <c r="N38" s="72"/>
    </row>
    <row r="39" spans="2:14" ht="15.75" thickBot="1" x14ac:dyDescent="0.3">
      <c r="B39" s="84"/>
      <c r="N39" s="72"/>
    </row>
    <row r="40" spans="2:14" x14ac:dyDescent="0.25">
      <c r="B40" s="84"/>
      <c r="F40" s="171" t="s">
        <v>55</v>
      </c>
      <c r="G40" s="172"/>
      <c r="H40" s="172"/>
      <c r="I40" s="66"/>
      <c r="K40" s="173" t="s">
        <v>56</v>
      </c>
      <c r="L40" s="174"/>
      <c r="M40" s="174"/>
      <c r="N40" s="66"/>
    </row>
    <row r="41" spans="2:14" ht="15.75" thickBot="1" x14ac:dyDescent="0.3">
      <c r="B41" s="84"/>
      <c r="F41" s="84"/>
      <c r="G41" t="s">
        <v>52</v>
      </c>
      <c r="H41" t="s">
        <v>53</v>
      </c>
      <c r="I41" s="72" t="s">
        <v>57</v>
      </c>
      <c r="K41" s="84"/>
      <c r="L41" t="s">
        <v>52</v>
      </c>
      <c r="M41" t="s">
        <v>53</v>
      </c>
      <c r="N41" s="72" t="s">
        <v>57</v>
      </c>
    </row>
    <row r="42" spans="2:14" x14ac:dyDescent="0.25">
      <c r="B42" s="37"/>
      <c r="C42" s="86" t="s">
        <v>52</v>
      </c>
      <c r="D42" s="87" t="s">
        <v>53</v>
      </c>
      <c r="F42" s="84" t="s">
        <v>47</v>
      </c>
      <c r="G42">
        <v>0</v>
      </c>
      <c r="H42">
        <v>10</v>
      </c>
      <c r="I42" s="72">
        <f>G42*I37*I38+H42*I37*G38</f>
        <v>4.5</v>
      </c>
      <c r="K42" s="84" t="s">
        <v>47</v>
      </c>
      <c r="L42">
        <v>0</v>
      </c>
      <c r="M42">
        <v>0</v>
      </c>
      <c r="N42" s="72">
        <f>L42*I37*I38+M42*I37*G38</f>
        <v>0</v>
      </c>
    </row>
    <row r="43" spans="2:14" x14ac:dyDescent="0.25">
      <c r="B43" s="85" t="s">
        <v>47</v>
      </c>
      <c r="C43" t="s">
        <v>63</v>
      </c>
      <c r="D43" s="72" t="s">
        <v>51</v>
      </c>
      <c r="F43" s="84" t="s">
        <v>48</v>
      </c>
      <c r="G43">
        <v>0</v>
      </c>
      <c r="H43">
        <v>10</v>
      </c>
      <c r="I43" s="72">
        <f>G43*G37*I38+H43*G37*G38</f>
        <v>0.5</v>
      </c>
      <c r="K43" s="84" t="s">
        <v>48</v>
      </c>
      <c r="L43">
        <v>10</v>
      </c>
      <c r="M43">
        <v>10</v>
      </c>
      <c r="N43" s="72">
        <f>L43*G37*I38+M43*G37*G38</f>
        <v>1</v>
      </c>
    </row>
    <row r="44" spans="2:14" ht="15.75" thickBot="1" x14ac:dyDescent="0.3">
      <c r="B44" s="88" t="s">
        <v>48</v>
      </c>
      <c r="C44" s="74" t="s">
        <v>54</v>
      </c>
      <c r="D44" s="75" t="s">
        <v>64</v>
      </c>
      <c r="F44" s="81" t="s">
        <v>57</v>
      </c>
      <c r="G44" s="74">
        <f>G42*I38*I37+G43*G37*I38</f>
        <v>0</v>
      </c>
      <c r="H44" s="74">
        <f>H42*G38*I37+H43*G37*I37</f>
        <v>5.4</v>
      </c>
      <c r="I44" s="75"/>
      <c r="K44" s="81" t="s">
        <v>57</v>
      </c>
      <c r="L44" s="74">
        <f>L42*I38*I37+L43*G37*I38</f>
        <v>0.5</v>
      </c>
      <c r="M44" s="74">
        <f>M42*G38*I37+M43*G37*I37</f>
        <v>0.9</v>
      </c>
      <c r="N44" s="75"/>
    </row>
    <row r="45" spans="2:14" ht="15.75" thickBot="1" x14ac:dyDescent="0.3">
      <c r="B45" s="81"/>
      <c r="C45" s="74"/>
      <c r="D45" s="74"/>
      <c r="E45" s="74"/>
      <c r="F45" s="74"/>
      <c r="G45" s="74"/>
      <c r="H45" s="74"/>
      <c r="I45" s="74"/>
      <c r="J45" s="74"/>
      <c r="K45" s="74"/>
      <c r="L45" s="74" t="s">
        <v>68</v>
      </c>
      <c r="M45" s="74"/>
      <c r="N45" s="75"/>
    </row>
  </sheetData>
  <mergeCells count="18">
    <mergeCell ref="F5:H5"/>
    <mergeCell ref="K5:M5"/>
    <mergeCell ref="E2:E3"/>
    <mergeCell ref="H2:H3"/>
    <mergeCell ref="E13:E14"/>
    <mergeCell ref="H13:H14"/>
    <mergeCell ref="F16:H16"/>
    <mergeCell ref="K16:M16"/>
    <mergeCell ref="E25:E26"/>
    <mergeCell ref="H25:H26"/>
    <mergeCell ref="F28:H28"/>
    <mergeCell ref="K28:M28"/>
    <mergeCell ref="E37:E38"/>
    <mergeCell ref="H37:H38"/>
    <mergeCell ref="F40:H40"/>
    <mergeCell ref="K40:M40"/>
    <mergeCell ref="B25:C27"/>
    <mergeCell ref="B36:C38"/>
  </mergeCells>
  <conditionalFormatting sqref="G25:G26 I25:I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7:G38 I37:I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:H9 I7:I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:H20 I18:I1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:H32 I30:I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:H44 I42:I4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:N8 L9:M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N19 L20:M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0:N31 L32:M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2:N43 L44:M4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7517-33C9-4069-A979-FCE3AE8F8D6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Ej1</vt:lpstr>
      <vt:lpstr>Regresion</vt:lpstr>
      <vt:lpstr>Ej2</vt:lpstr>
      <vt:lpstr>Ej3</vt:lpstr>
      <vt:lpstr>Ej4</vt:lpstr>
      <vt:lpstr>Ej5</vt:lpstr>
      <vt:lpstr>Ej6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trashorras rivas</dc:creator>
  <cp:lastModifiedBy>abraham trashorras rivas</cp:lastModifiedBy>
  <dcterms:created xsi:type="dcterms:W3CDTF">2015-06-05T18:19:34Z</dcterms:created>
  <dcterms:modified xsi:type="dcterms:W3CDTF">2024-05-29T07:33:18Z</dcterms:modified>
</cp:coreProperties>
</file>